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150" yWindow="300" windowWidth="16005" windowHeight="11715" tabRatio="663"/>
  </bookViews>
  <sheets>
    <sheet name="раздел 1" sheetId="5" r:id="rId1"/>
    <sheet name="раздел 2" sheetId="7" r:id="rId2"/>
    <sheet name="Лист1" sheetId="8" state="hidden" r:id="rId3"/>
    <sheet name="Лист2" sheetId="9" r:id="rId4"/>
  </sheets>
  <externalReferences>
    <externalReference r:id="rId5"/>
    <externalReference r:id="rId6"/>
    <externalReference r:id="rId7"/>
  </externalReferences>
  <definedNames>
    <definedName name="_xlnm._FilterDatabase" localSheetId="0" hidden="1">'раздел 1'!$B$12:$T$327</definedName>
    <definedName name="_xlnm._FilterDatabase" localSheetId="1" hidden="1">'раздел 2'!$A$9:$AG$1290</definedName>
    <definedName name="_xlnm.Print_Titles" localSheetId="0">'раздел 1'!$12:$12</definedName>
    <definedName name="_xlnm.Print_Titles" localSheetId="1">'раздел 2'!$9:$9</definedName>
    <definedName name="_xlnm.Print_Area" localSheetId="0">'раздел 1'!$A$1:$T$1296</definedName>
    <definedName name="_xlnm.Print_Area" localSheetId="1">'раздел 2'!$A$1:$Y$1290</definedName>
  </definedNames>
  <calcPr calcId="145621"/>
</workbook>
</file>

<file path=xl/calcChain.xml><?xml version="1.0" encoding="utf-8"?>
<calcChain xmlns="http://schemas.openxmlformats.org/spreadsheetml/2006/main">
  <c r="L177" i="5" l="1"/>
  <c r="L178" i="5"/>
  <c r="L179" i="5"/>
  <c r="L180" i="5"/>
  <c r="L181" i="5"/>
  <c r="L182" i="5"/>
  <c r="L183" i="5"/>
  <c r="L184" i="5"/>
  <c r="L176" i="5"/>
  <c r="A431" i="5"/>
  <c r="A432" i="5"/>
  <c r="A433" i="5"/>
  <c r="A434" i="5" s="1"/>
  <c r="A435" i="5" s="1"/>
  <c r="A436" i="5" s="1"/>
  <c r="A437" i="5" s="1"/>
  <c r="A438" i="5" s="1"/>
  <c r="A439" i="5" s="1"/>
  <c r="A440" i="5" s="1"/>
  <c r="A441" i="5" s="1"/>
  <c r="A442" i="5" s="1"/>
  <c r="A429" i="5"/>
  <c r="A426" i="7"/>
  <c r="A427" i="7" s="1"/>
  <c r="A428" i="7" s="1"/>
  <c r="A429" i="7" s="1"/>
  <c r="A430" i="7" s="1"/>
  <c r="A431" i="7" s="1"/>
  <c r="A432" i="7" s="1"/>
  <c r="U854" i="5" l="1"/>
  <c r="U855" i="5"/>
  <c r="U1294" i="5"/>
  <c r="U1296" i="5"/>
  <c r="U1297" i="5"/>
  <c r="U826" i="5" l="1"/>
  <c r="E824" i="7" l="1"/>
  <c r="F824" i="7"/>
  <c r="G824" i="7"/>
  <c r="H824" i="7"/>
  <c r="I824" i="7"/>
  <c r="J824" i="7"/>
  <c r="K824" i="7"/>
  <c r="L824" i="7"/>
  <c r="M824" i="7"/>
  <c r="N824" i="7"/>
  <c r="O824" i="7"/>
  <c r="P824" i="7"/>
  <c r="Q824" i="7"/>
  <c r="R824" i="7"/>
  <c r="S824" i="7"/>
  <c r="T824" i="7"/>
  <c r="U824" i="7"/>
  <c r="V824" i="7"/>
  <c r="W824" i="7"/>
  <c r="X824" i="7"/>
  <c r="Y824" i="7"/>
  <c r="M826" i="5"/>
  <c r="N826" i="5"/>
  <c r="O826" i="5"/>
  <c r="U825" i="5"/>
  <c r="D823" i="7"/>
  <c r="C823" i="7" s="1"/>
  <c r="L825" i="5" s="1"/>
  <c r="Q825" i="5" l="1"/>
  <c r="W825" i="5" s="1"/>
  <c r="P825" i="5"/>
  <c r="V825" i="5" s="1"/>
  <c r="U1014" i="5" l="1"/>
  <c r="M1018" i="5" l="1"/>
  <c r="N1018" i="5"/>
  <c r="O1018" i="5"/>
  <c r="H1018" i="5"/>
  <c r="I1018" i="5"/>
  <c r="J1018" i="5"/>
  <c r="K1018" i="5"/>
  <c r="W1018" i="5"/>
  <c r="M990" i="5"/>
  <c r="N990" i="5"/>
  <c r="O990" i="5"/>
  <c r="W990" i="5"/>
  <c r="R853" i="5"/>
  <c r="I814" i="5"/>
  <c r="J814" i="5"/>
  <c r="K814" i="5"/>
  <c r="M814" i="5"/>
  <c r="N814" i="5"/>
  <c r="O814" i="5"/>
  <c r="H814" i="5"/>
  <c r="U811" i="5"/>
  <c r="U815" i="5"/>
  <c r="E1016" i="7" l="1"/>
  <c r="F1016" i="7"/>
  <c r="G1016" i="7"/>
  <c r="H1016" i="7"/>
  <c r="I1016" i="7"/>
  <c r="J1016" i="7"/>
  <c r="K1016" i="7"/>
  <c r="L1016" i="7"/>
  <c r="M1016" i="7"/>
  <c r="N1016" i="7"/>
  <c r="O1016" i="7"/>
  <c r="P1016" i="7"/>
  <c r="Q1016" i="7"/>
  <c r="R1016" i="7"/>
  <c r="S1016" i="7"/>
  <c r="T1016" i="7"/>
  <c r="U1016" i="7"/>
  <c r="V1016" i="7"/>
  <c r="W1016" i="7"/>
  <c r="X1016" i="7"/>
  <c r="Y1016" i="7"/>
  <c r="D1015" i="7"/>
  <c r="C1015" i="7" s="1"/>
  <c r="D1014" i="7"/>
  <c r="C1014" i="7" s="1"/>
  <c r="D1013" i="7"/>
  <c r="Y988" i="7"/>
  <c r="X988" i="7"/>
  <c r="W988" i="7"/>
  <c r="V988" i="7"/>
  <c r="U988" i="7"/>
  <c r="T988" i="7"/>
  <c r="S988" i="7"/>
  <c r="R988" i="7"/>
  <c r="Q988" i="7"/>
  <c r="P988" i="7"/>
  <c r="O988" i="7"/>
  <c r="N988" i="7"/>
  <c r="M988" i="7"/>
  <c r="L988" i="7"/>
  <c r="K988" i="7"/>
  <c r="J988" i="7"/>
  <c r="I988" i="7"/>
  <c r="H988" i="7"/>
  <c r="G988" i="7"/>
  <c r="F988" i="7"/>
  <c r="E988" i="7"/>
  <c r="D987" i="7"/>
  <c r="D988" i="7" s="1"/>
  <c r="D980" i="7"/>
  <c r="C980" i="7" s="1"/>
  <c r="L982" i="5" s="1"/>
  <c r="P982" i="5" s="1"/>
  <c r="D979" i="7"/>
  <c r="C979" i="7" s="1"/>
  <c r="L981" i="5" s="1"/>
  <c r="P981" i="5" s="1"/>
  <c r="D971" i="7"/>
  <c r="C971" i="7" s="1"/>
  <c r="L973" i="5" s="1"/>
  <c r="P973" i="5" s="1"/>
  <c r="E812" i="7"/>
  <c r="F812" i="7"/>
  <c r="G812" i="7"/>
  <c r="H812" i="7"/>
  <c r="I812" i="7"/>
  <c r="J812" i="7"/>
  <c r="K812" i="7"/>
  <c r="L812" i="7"/>
  <c r="M812" i="7"/>
  <c r="N812" i="7"/>
  <c r="O812" i="7"/>
  <c r="P812" i="7"/>
  <c r="Q812" i="7"/>
  <c r="R812" i="7"/>
  <c r="S812" i="7"/>
  <c r="T812" i="7"/>
  <c r="U812" i="7"/>
  <c r="V812" i="7"/>
  <c r="W812" i="7"/>
  <c r="X812" i="7"/>
  <c r="Y812" i="7"/>
  <c r="D811" i="7"/>
  <c r="C811" i="7" s="1"/>
  <c r="L813" i="5" s="1"/>
  <c r="P813" i="5" s="1"/>
  <c r="D810" i="7"/>
  <c r="L1016" i="5" l="1"/>
  <c r="P1016" i="5" s="1"/>
  <c r="L1017" i="5"/>
  <c r="P1017" i="5" s="1"/>
  <c r="U813" i="5"/>
  <c r="C987" i="7"/>
  <c r="C988" i="7" s="1"/>
  <c r="Z988" i="7" s="1"/>
  <c r="U981" i="5"/>
  <c r="Q813" i="5"/>
  <c r="U982" i="5"/>
  <c r="D1016" i="7"/>
  <c r="C1013" i="7"/>
  <c r="D812" i="7"/>
  <c r="C810" i="7"/>
  <c r="U1017" i="5" l="1"/>
  <c r="U1016" i="5"/>
  <c r="L989" i="5"/>
  <c r="L990" i="5" s="1"/>
  <c r="C1016" i="7"/>
  <c r="L1015" i="5"/>
  <c r="U1015" i="5" s="1"/>
  <c r="C812" i="7"/>
  <c r="Z812" i="7" s="1"/>
  <c r="L812" i="5"/>
  <c r="C882" i="7"/>
  <c r="C883" i="7"/>
  <c r="P989" i="5" l="1"/>
  <c r="P990" i="5" s="1"/>
  <c r="P812" i="5"/>
  <c r="P814" i="5" s="1"/>
  <c r="L814" i="5"/>
  <c r="U814" i="5" s="1"/>
  <c r="Q812" i="5"/>
  <c r="V990" i="5"/>
  <c r="U990" i="5"/>
  <c r="P1015" i="5"/>
  <c r="P1018" i="5" s="1"/>
  <c r="L1018" i="5"/>
  <c r="U1018" i="5" s="1"/>
  <c r="U812" i="5"/>
  <c r="L884" i="5"/>
  <c r="C397" i="7"/>
  <c r="C398" i="7"/>
  <c r="C358" i="7"/>
  <c r="C360" i="7"/>
  <c r="C361" i="7"/>
  <c r="C362" i="7"/>
  <c r="C363" i="7"/>
  <c r="C355" i="7"/>
  <c r="C346" i="7"/>
  <c r="C347" i="7"/>
  <c r="C348" i="7"/>
  <c r="C349" i="7"/>
  <c r="C350" i="7"/>
  <c r="C351" i="7"/>
  <c r="C352" i="7"/>
  <c r="C123" i="7"/>
  <c r="C124" i="7"/>
  <c r="L1286" i="7"/>
  <c r="L1277" i="7"/>
  <c r="L1218" i="7"/>
  <c r="L1209" i="7"/>
  <c r="L1206" i="7"/>
  <c r="L1201" i="7"/>
  <c r="L1116" i="7"/>
  <c r="L1113" i="7"/>
  <c r="L1106" i="7"/>
  <c r="L1103" i="7"/>
  <c r="L1097" i="7"/>
  <c r="L1050" i="7"/>
  <c r="L1031" i="7"/>
  <c r="L1025" i="7"/>
  <c r="L1020" i="7"/>
  <c r="L1011" i="7"/>
  <c r="L996" i="7"/>
  <c r="L985" i="7"/>
  <c r="L976" i="7"/>
  <c r="L973" i="7"/>
  <c r="L966" i="7"/>
  <c r="L958" i="7"/>
  <c r="L950" i="7"/>
  <c r="L954" i="7"/>
  <c r="L941" i="7"/>
  <c r="L937" i="7"/>
  <c r="L928" i="7"/>
  <c r="K924" i="7"/>
  <c r="L924" i="7"/>
  <c r="L915" i="7"/>
  <c r="M898" i="7"/>
  <c r="L895" i="7"/>
  <c r="L889" i="7"/>
  <c r="L873" i="7"/>
  <c r="L861" i="7"/>
  <c r="L850" i="7"/>
  <c r="L847" i="7"/>
  <c r="L841" i="7"/>
  <c r="L838" i="7"/>
  <c r="L828" i="7"/>
  <c r="L819" i="7"/>
  <c r="L808" i="7"/>
  <c r="L805" i="7"/>
  <c r="L796" i="7"/>
  <c r="L797" i="7" s="1"/>
  <c r="L663" i="7"/>
  <c r="L679" i="7"/>
  <c r="L688" i="7"/>
  <c r="L691" i="7"/>
  <c r="L694" i="7"/>
  <c r="L702" i="7"/>
  <c r="L748" i="7"/>
  <c r="L558" i="7"/>
  <c r="L594" i="7"/>
  <c r="L598" i="7"/>
  <c r="L604" i="7"/>
  <c r="L532" i="7"/>
  <c r="L539" i="7"/>
  <c r="L542" i="7"/>
  <c r="L550" i="7"/>
  <c r="L378" i="7"/>
  <c r="L381" i="7"/>
  <c r="L384" i="7"/>
  <c r="L491" i="7"/>
  <c r="L499" i="7"/>
  <c r="L502" i="7"/>
  <c r="L508" i="7"/>
  <c r="L511" i="7"/>
  <c r="L514" i="7"/>
  <c r="L519" i="7"/>
  <c r="L523" i="7"/>
  <c r="L526" i="7"/>
  <c r="L310" i="7"/>
  <c r="L334" i="7"/>
  <c r="L339" i="7"/>
  <c r="L343" i="7"/>
  <c r="L353" i="7"/>
  <c r="L366" i="7"/>
  <c r="L373" i="7"/>
  <c r="M224" i="7"/>
  <c r="L224" i="7"/>
  <c r="L229" i="7"/>
  <c r="L251" i="7"/>
  <c r="L255" i="7"/>
  <c r="L274" i="7"/>
  <c r="L287" i="7"/>
  <c r="L156" i="7"/>
  <c r="L164" i="7"/>
  <c r="L168" i="7"/>
  <c r="L171" i="7"/>
  <c r="L185" i="7"/>
  <c r="L195" i="7"/>
  <c r="L199" i="7"/>
  <c r="L202" i="7"/>
  <c r="L205" i="7"/>
  <c r="L213" i="7"/>
  <c r="L91" i="7"/>
  <c r="L94" i="7"/>
  <c r="L101" i="7"/>
  <c r="L105" i="7"/>
  <c r="L108" i="7"/>
  <c r="L111" i="7"/>
  <c r="L115" i="7"/>
  <c r="L120" i="7"/>
  <c r="L125" i="7"/>
  <c r="L128" i="7"/>
  <c r="L131" i="7"/>
  <c r="L136" i="7"/>
  <c r="L141" i="7"/>
  <c r="L145" i="7"/>
  <c r="L148" i="7"/>
  <c r="L85" i="7"/>
  <c r="L76" i="7"/>
  <c r="L64" i="7"/>
  <c r="L60" i="7"/>
  <c r="L527" i="7" l="1"/>
  <c r="V1018" i="5"/>
  <c r="L605" i="7"/>
  <c r="L149" i="7"/>
  <c r="L967" i="7"/>
  <c r="L551" i="7"/>
  <c r="L851" i="7"/>
  <c r="L1051" i="7"/>
  <c r="L1287" i="7"/>
  <c r="L749" i="7"/>
  <c r="L1021" i="7"/>
  <c r="L374" i="7"/>
  <c r="L86" i="7"/>
  <c r="L1202" i="7"/>
  <c r="L214" i="7"/>
  <c r="L288" i="7"/>
  <c r="P884" i="5"/>
  <c r="Q884" i="5"/>
  <c r="U884" i="5"/>
  <c r="M930" i="5"/>
  <c r="N930" i="5"/>
  <c r="O930" i="5"/>
  <c r="C926" i="7"/>
  <c r="L928" i="5" l="1"/>
  <c r="Q928" i="5" s="1"/>
  <c r="P928" i="5" l="1"/>
  <c r="U928" i="5"/>
  <c r="E1201" i="7"/>
  <c r="F1201" i="7"/>
  <c r="G1201" i="7"/>
  <c r="H1201" i="7"/>
  <c r="I1201" i="7"/>
  <c r="J1201" i="7"/>
  <c r="K1201" i="7"/>
  <c r="M1201" i="7"/>
  <c r="N1201" i="7"/>
  <c r="O1201" i="7"/>
  <c r="P1201" i="7"/>
  <c r="Q1201" i="7"/>
  <c r="R1201" i="7"/>
  <c r="S1201" i="7"/>
  <c r="T1201" i="7"/>
  <c r="U1201" i="7"/>
  <c r="V1201" i="7"/>
  <c r="W1201" i="7"/>
  <c r="X1201" i="7"/>
  <c r="Y1201" i="7"/>
  <c r="E1106" i="7"/>
  <c r="F1106" i="7"/>
  <c r="G1106" i="7"/>
  <c r="H1106" i="7"/>
  <c r="I1106" i="7"/>
  <c r="J1106" i="7"/>
  <c r="K1106" i="7"/>
  <c r="M1106" i="7"/>
  <c r="N1106" i="7"/>
  <c r="O1106" i="7"/>
  <c r="P1106" i="7"/>
  <c r="Q1106" i="7"/>
  <c r="R1106" i="7"/>
  <c r="S1106" i="7"/>
  <c r="T1106" i="7"/>
  <c r="U1106" i="7"/>
  <c r="V1106" i="7"/>
  <c r="W1106" i="7"/>
  <c r="X1106" i="7"/>
  <c r="Y1106" i="7"/>
  <c r="E1103" i="7"/>
  <c r="F1103" i="7"/>
  <c r="G1103" i="7"/>
  <c r="H1103" i="7"/>
  <c r="I1103" i="7"/>
  <c r="J1103" i="7"/>
  <c r="K1103" i="7"/>
  <c r="M1103" i="7"/>
  <c r="N1103" i="7"/>
  <c r="O1103" i="7"/>
  <c r="P1103" i="7"/>
  <c r="Q1103" i="7"/>
  <c r="R1103" i="7"/>
  <c r="S1103" i="7"/>
  <c r="T1103" i="7"/>
  <c r="U1103" i="7"/>
  <c r="V1103" i="7"/>
  <c r="W1103" i="7"/>
  <c r="X1103" i="7"/>
  <c r="Y1103" i="7"/>
  <c r="E1097" i="7"/>
  <c r="F1097" i="7"/>
  <c r="G1097" i="7"/>
  <c r="H1097" i="7"/>
  <c r="I1097" i="7"/>
  <c r="J1097" i="7"/>
  <c r="K1097" i="7"/>
  <c r="M1097" i="7"/>
  <c r="N1097" i="7"/>
  <c r="O1097" i="7"/>
  <c r="P1097" i="7"/>
  <c r="Q1097" i="7"/>
  <c r="R1097" i="7"/>
  <c r="S1097" i="7"/>
  <c r="T1097" i="7"/>
  <c r="U1097" i="7"/>
  <c r="V1097" i="7"/>
  <c r="W1097" i="7"/>
  <c r="X1097" i="7"/>
  <c r="E1050" i="7"/>
  <c r="F1050" i="7"/>
  <c r="G1050" i="7"/>
  <c r="H1050" i="7"/>
  <c r="I1050" i="7"/>
  <c r="J1050" i="7"/>
  <c r="K1050" i="7"/>
  <c r="M1050" i="7"/>
  <c r="N1050" i="7"/>
  <c r="O1050" i="7"/>
  <c r="P1050" i="7"/>
  <c r="Q1050" i="7"/>
  <c r="R1050" i="7"/>
  <c r="S1050" i="7"/>
  <c r="T1050" i="7"/>
  <c r="U1050" i="7"/>
  <c r="V1050" i="7"/>
  <c r="W1050" i="7"/>
  <c r="X1050" i="7"/>
  <c r="Y1050" i="7"/>
  <c r="E1031" i="7"/>
  <c r="F1031" i="7"/>
  <c r="G1031" i="7"/>
  <c r="H1031" i="7"/>
  <c r="I1031" i="7"/>
  <c r="J1031" i="7"/>
  <c r="K1031" i="7"/>
  <c r="M1031" i="7"/>
  <c r="N1031" i="7"/>
  <c r="O1031" i="7"/>
  <c r="P1031" i="7"/>
  <c r="Q1031" i="7"/>
  <c r="R1031" i="7"/>
  <c r="S1031" i="7"/>
  <c r="T1031" i="7"/>
  <c r="U1031" i="7"/>
  <c r="V1031" i="7"/>
  <c r="W1031" i="7"/>
  <c r="X1031" i="7"/>
  <c r="Y1031" i="7"/>
  <c r="E1011" i="7"/>
  <c r="F1011" i="7"/>
  <c r="G1011" i="7"/>
  <c r="H1011" i="7"/>
  <c r="I1011" i="7"/>
  <c r="J1011" i="7"/>
  <c r="K1011" i="7"/>
  <c r="M1011" i="7"/>
  <c r="N1011" i="7"/>
  <c r="O1011" i="7"/>
  <c r="P1011" i="7"/>
  <c r="Q1011" i="7"/>
  <c r="R1011" i="7"/>
  <c r="S1011" i="7"/>
  <c r="T1011" i="7"/>
  <c r="U1011" i="7"/>
  <c r="V1011" i="7"/>
  <c r="W1011" i="7"/>
  <c r="X1011" i="7"/>
  <c r="Y1011" i="7"/>
  <c r="E996" i="7"/>
  <c r="F996" i="7"/>
  <c r="G996" i="7"/>
  <c r="H996" i="7"/>
  <c r="I996" i="7"/>
  <c r="J996" i="7"/>
  <c r="K996" i="7"/>
  <c r="M996" i="7"/>
  <c r="N996" i="7"/>
  <c r="O996" i="7"/>
  <c r="P996" i="7"/>
  <c r="Q996" i="7"/>
  <c r="R996" i="7"/>
  <c r="S996" i="7"/>
  <c r="T996" i="7"/>
  <c r="U996" i="7"/>
  <c r="V996" i="7"/>
  <c r="W996" i="7"/>
  <c r="X996" i="7"/>
  <c r="Y996" i="7"/>
  <c r="E985" i="7"/>
  <c r="F985" i="7"/>
  <c r="G985" i="7"/>
  <c r="H985" i="7"/>
  <c r="I985" i="7"/>
  <c r="J985" i="7"/>
  <c r="K985" i="7"/>
  <c r="M985" i="7"/>
  <c r="N985" i="7"/>
  <c r="O985" i="7"/>
  <c r="P985" i="7"/>
  <c r="Q985" i="7"/>
  <c r="R985" i="7"/>
  <c r="S985" i="7"/>
  <c r="T985" i="7"/>
  <c r="U985" i="7"/>
  <c r="V985" i="7"/>
  <c r="W985" i="7"/>
  <c r="X985" i="7"/>
  <c r="Y985" i="7"/>
  <c r="E966" i="7"/>
  <c r="F966" i="7"/>
  <c r="G966" i="7"/>
  <c r="H966" i="7"/>
  <c r="I966" i="7"/>
  <c r="J966" i="7"/>
  <c r="K966" i="7"/>
  <c r="M966" i="7"/>
  <c r="N966" i="7"/>
  <c r="O966" i="7"/>
  <c r="P966" i="7"/>
  <c r="Q966" i="7"/>
  <c r="R966" i="7"/>
  <c r="S966" i="7"/>
  <c r="T966" i="7"/>
  <c r="U966" i="7"/>
  <c r="V966" i="7"/>
  <c r="W966" i="7"/>
  <c r="E954" i="7"/>
  <c r="F954" i="7"/>
  <c r="G954" i="7"/>
  <c r="H954" i="7"/>
  <c r="I954" i="7"/>
  <c r="J954" i="7"/>
  <c r="K954" i="7"/>
  <c r="M954" i="7"/>
  <c r="N954" i="7"/>
  <c r="O954" i="7"/>
  <c r="P954" i="7"/>
  <c r="Q954" i="7"/>
  <c r="R954" i="7"/>
  <c r="S954" i="7"/>
  <c r="T954" i="7"/>
  <c r="U954" i="7"/>
  <c r="V954" i="7"/>
  <c r="W954" i="7"/>
  <c r="X954" i="7"/>
  <c r="Y954" i="7"/>
  <c r="E950" i="7"/>
  <c r="F950" i="7"/>
  <c r="G950" i="7"/>
  <c r="H950" i="7"/>
  <c r="I950" i="7"/>
  <c r="J950" i="7"/>
  <c r="K950" i="7"/>
  <c r="M950" i="7"/>
  <c r="N950" i="7"/>
  <c r="O950" i="7"/>
  <c r="P950" i="7"/>
  <c r="Q950" i="7"/>
  <c r="R950" i="7"/>
  <c r="S950" i="7"/>
  <c r="T950" i="7"/>
  <c r="U950" i="7"/>
  <c r="V950" i="7"/>
  <c r="W950" i="7"/>
  <c r="X950" i="7"/>
  <c r="Y950" i="7"/>
  <c r="E941" i="7"/>
  <c r="F941" i="7"/>
  <c r="G941" i="7"/>
  <c r="H941" i="7"/>
  <c r="I941" i="7"/>
  <c r="J941" i="7"/>
  <c r="K941" i="7"/>
  <c r="M941" i="7"/>
  <c r="N941" i="7"/>
  <c r="O941" i="7"/>
  <c r="P941" i="7"/>
  <c r="Q941" i="7"/>
  <c r="R941" i="7"/>
  <c r="S941" i="7"/>
  <c r="T941" i="7"/>
  <c r="U941" i="7"/>
  <c r="V941" i="7"/>
  <c r="W941" i="7"/>
  <c r="X941" i="7"/>
  <c r="Y941" i="7"/>
  <c r="E937" i="7"/>
  <c r="F937" i="7"/>
  <c r="G937" i="7"/>
  <c r="H937" i="7"/>
  <c r="I937" i="7"/>
  <c r="J937" i="7"/>
  <c r="K937" i="7"/>
  <c r="M937" i="7"/>
  <c r="N937" i="7"/>
  <c r="O937" i="7"/>
  <c r="P937" i="7"/>
  <c r="Q937" i="7"/>
  <c r="R937" i="7"/>
  <c r="S937" i="7"/>
  <c r="T937" i="7"/>
  <c r="U937" i="7"/>
  <c r="V937" i="7"/>
  <c r="W937" i="7"/>
  <c r="X937" i="7"/>
  <c r="Y937" i="7"/>
  <c r="E928" i="7"/>
  <c r="F928" i="7"/>
  <c r="G928" i="7"/>
  <c r="H928" i="7"/>
  <c r="I928" i="7"/>
  <c r="J928" i="7"/>
  <c r="K928" i="7"/>
  <c r="M928" i="7"/>
  <c r="N928" i="7"/>
  <c r="O928" i="7"/>
  <c r="P928" i="7"/>
  <c r="Q928" i="7"/>
  <c r="R928" i="7"/>
  <c r="S928" i="7"/>
  <c r="T928" i="7"/>
  <c r="U928" i="7"/>
  <c r="V928" i="7"/>
  <c r="W928" i="7"/>
  <c r="X928" i="7"/>
  <c r="Y928" i="7"/>
  <c r="E847" i="7"/>
  <c r="F847" i="7"/>
  <c r="G847" i="7"/>
  <c r="H847" i="7"/>
  <c r="I847" i="7"/>
  <c r="J847" i="7"/>
  <c r="K847" i="7"/>
  <c r="M847" i="7"/>
  <c r="N847" i="7"/>
  <c r="O847" i="7"/>
  <c r="P847" i="7"/>
  <c r="Q847" i="7"/>
  <c r="R847" i="7"/>
  <c r="S847" i="7"/>
  <c r="T847" i="7"/>
  <c r="U847" i="7"/>
  <c r="V847" i="7"/>
  <c r="W847" i="7"/>
  <c r="X847" i="7"/>
  <c r="Y847" i="7"/>
  <c r="E841" i="7"/>
  <c r="F841" i="7"/>
  <c r="G841" i="7"/>
  <c r="H841" i="7"/>
  <c r="I841" i="7"/>
  <c r="J841" i="7"/>
  <c r="K841" i="7"/>
  <c r="M841" i="7"/>
  <c r="N841" i="7"/>
  <c r="O841" i="7"/>
  <c r="P841" i="7"/>
  <c r="Q841" i="7"/>
  <c r="R841" i="7"/>
  <c r="S841" i="7"/>
  <c r="T841" i="7"/>
  <c r="U841" i="7"/>
  <c r="V841" i="7"/>
  <c r="W841" i="7"/>
  <c r="X841" i="7"/>
  <c r="Y841" i="7"/>
  <c r="E838" i="7"/>
  <c r="F838" i="7"/>
  <c r="G838" i="7"/>
  <c r="H838" i="7"/>
  <c r="I838" i="7"/>
  <c r="J838" i="7"/>
  <c r="K838" i="7"/>
  <c r="M838" i="7"/>
  <c r="N838" i="7"/>
  <c r="O838" i="7"/>
  <c r="P838" i="7"/>
  <c r="Q838" i="7"/>
  <c r="R838" i="7"/>
  <c r="S838" i="7"/>
  <c r="T838" i="7"/>
  <c r="U838" i="7"/>
  <c r="V838" i="7"/>
  <c r="W838" i="7"/>
  <c r="E828" i="7"/>
  <c r="F828" i="7"/>
  <c r="G828" i="7"/>
  <c r="H828" i="7"/>
  <c r="I828" i="7"/>
  <c r="J828" i="7"/>
  <c r="K828" i="7"/>
  <c r="M828" i="7"/>
  <c r="N828" i="7"/>
  <c r="O828" i="7"/>
  <c r="P828" i="7"/>
  <c r="Q828" i="7"/>
  <c r="R828" i="7"/>
  <c r="S828" i="7"/>
  <c r="T828" i="7"/>
  <c r="U828" i="7"/>
  <c r="V828" i="7"/>
  <c r="W828" i="7"/>
  <c r="X828" i="7"/>
  <c r="Y828" i="7"/>
  <c r="E819" i="7"/>
  <c r="F819" i="7"/>
  <c r="G819" i="7"/>
  <c r="H819" i="7"/>
  <c r="I819" i="7"/>
  <c r="J819" i="7"/>
  <c r="K819" i="7"/>
  <c r="M819" i="7"/>
  <c r="N819" i="7"/>
  <c r="O819" i="7"/>
  <c r="P819" i="7"/>
  <c r="Q819" i="7"/>
  <c r="R819" i="7"/>
  <c r="S819" i="7"/>
  <c r="T819" i="7"/>
  <c r="U819" i="7"/>
  <c r="V819" i="7"/>
  <c r="W819" i="7"/>
  <c r="Y819" i="7"/>
  <c r="E702" i="7"/>
  <c r="F702" i="7"/>
  <c r="G702" i="7"/>
  <c r="H702" i="7"/>
  <c r="I702" i="7"/>
  <c r="J702" i="7"/>
  <c r="K702" i="7"/>
  <c r="M702" i="7"/>
  <c r="N702" i="7"/>
  <c r="O702" i="7"/>
  <c r="P702" i="7"/>
  <c r="Q702" i="7"/>
  <c r="R702" i="7"/>
  <c r="S702" i="7"/>
  <c r="T702" i="7"/>
  <c r="U702" i="7"/>
  <c r="V702" i="7"/>
  <c r="W702" i="7"/>
  <c r="X702" i="7"/>
  <c r="Y702" i="7"/>
  <c r="E688" i="7"/>
  <c r="F688" i="7"/>
  <c r="G688" i="7"/>
  <c r="H688" i="7"/>
  <c r="I688" i="7"/>
  <c r="J688" i="7"/>
  <c r="K688" i="7"/>
  <c r="M688" i="7"/>
  <c r="N688" i="7"/>
  <c r="O688" i="7"/>
  <c r="P688" i="7"/>
  <c r="Q688" i="7"/>
  <c r="R688" i="7"/>
  <c r="S688" i="7"/>
  <c r="T688" i="7"/>
  <c r="U688" i="7"/>
  <c r="V688" i="7"/>
  <c r="W688" i="7"/>
  <c r="X688" i="7"/>
  <c r="Y688" i="7"/>
  <c r="E679" i="7"/>
  <c r="F679" i="7"/>
  <c r="G679" i="7"/>
  <c r="H679" i="7"/>
  <c r="I679" i="7"/>
  <c r="J679" i="7"/>
  <c r="K679" i="7"/>
  <c r="M679" i="7"/>
  <c r="N679" i="7"/>
  <c r="O679" i="7"/>
  <c r="P679" i="7"/>
  <c r="Q679" i="7"/>
  <c r="R679" i="7"/>
  <c r="S679" i="7"/>
  <c r="T679" i="7"/>
  <c r="U679" i="7"/>
  <c r="V679" i="7"/>
  <c r="W679" i="7"/>
  <c r="Y679" i="7"/>
  <c r="E663" i="7"/>
  <c r="G663" i="7"/>
  <c r="H663" i="7"/>
  <c r="I663" i="7"/>
  <c r="J663" i="7"/>
  <c r="K663" i="7"/>
  <c r="M663" i="7"/>
  <c r="N663" i="7"/>
  <c r="O663" i="7"/>
  <c r="P663" i="7"/>
  <c r="Q663" i="7"/>
  <c r="R663" i="7"/>
  <c r="S663" i="7"/>
  <c r="T663" i="7"/>
  <c r="U663" i="7"/>
  <c r="V663" i="7"/>
  <c r="W663" i="7"/>
  <c r="X663" i="7"/>
  <c r="Y663" i="7"/>
  <c r="E558" i="7"/>
  <c r="F558" i="7"/>
  <c r="G558" i="7"/>
  <c r="H558" i="7"/>
  <c r="I558" i="7"/>
  <c r="J558" i="7"/>
  <c r="K558" i="7"/>
  <c r="M558" i="7"/>
  <c r="N558" i="7"/>
  <c r="O558" i="7"/>
  <c r="P558" i="7"/>
  <c r="Q558" i="7"/>
  <c r="R558" i="7"/>
  <c r="S558" i="7"/>
  <c r="T558" i="7"/>
  <c r="U558" i="7"/>
  <c r="V558" i="7"/>
  <c r="W558" i="7"/>
  <c r="X558" i="7"/>
  <c r="Y558" i="7"/>
  <c r="E491" i="7"/>
  <c r="F491" i="7"/>
  <c r="G491" i="7"/>
  <c r="H491" i="7"/>
  <c r="I491" i="7"/>
  <c r="J491" i="7"/>
  <c r="K491" i="7"/>
  <c r="M491" i="7"/>
  <c r="N491" i="7"/>
  <c r="O491" i="7"/>
  <c r="P491" i="7"/>
  <c r="Q491" i="7"/>
  <c r="R491" i="7"/>
  <c r="S491" i="7"/>
  <c r="T491" i="7"/>
  <c r="U491" i="7"/>
  <c r="V491" i="7"/>
  <c r="W491" i="7"/>
  <c r="X491" i="7"/>
  <c r="Y491" i="7"/>
  <c r="E366" i="7"/>
  <c r="F366" i="7"/>
  <c r="G366" i="7"/>
  <c r="H366" i="7"/>
  <c r="I366" i="7"/>
  <c r="J366" i="7"/>
  <c r="K366" i="7"/>
  <c r="M366" i="7"/>
  <c r="N366" i="7"/>
  <c r="O366" i="7"/>
  <c r="P366" i="7"/>
  <c r="Q366" i="7"/>
  <c r="R366" i="7"/>
  <c r="S366" i="7"/>
  <c r="T366" i="7"/>
  <c r="U366" i="7"/>
  <c r="V366" i="7"/>
  <c r="W366" i="7"/>
  <c r="Y366" i="7"/>
  <c r="E353" i="7"/>
  <c r="F353" i="7"/>
  <c r="G353" i="7"/>
  <c r="H353" i="7"/>
  <c r="I353" i="7"/>
  <c r="J353" i="7"/>
  <c r="K353" i="7"/>
  <c r="M353" i="7"/>
  <c r="N353" i="7"/>
  <c r="O353" i="7"/>
  <c r="P353" i="7"/>
  <c r="Q353" i="7"/>
  <c r="R353" i="7"/>
  <c r="S353" i="7"/>
  <c r="T353" i="7"/>
  <c r="U353" i="7"/>
  <c r="V353" i="7"/>
  <c r="W353" i="7"/>
  <c r="X353" i="7"/>
  <c r="Y353" i="7"/>
  <c r="E343" i="7"/>
  <c r="G343" i="7"/>
  <c r="H343" i="7"/>
  <c r="I343" i="7"/>
  <c r="J343" i="7"/>
  <c r="K343" i="7"/>
  <c r="M343" i="7"/>
  <c r="N343" i="7"/>
  <c r="O343" i="7"/>
  <c r="P343" i="7"/>
  <c r="Q343" i="7"/>
  <c r="R343" i="7"/>
  <c r="S343" i="7"/>
  <c r="T343" i="7"/>
  <c r="U343" i="7"/>
  <c r="V343" i="7"/>
  <c r="W343" i="7"/>
  <c r="X343" i="7"/>
  <c r="Y343" i="7"/>
  <c r="E339" i="7"/>
  <c r="F339" i="7"/>
  <c r="G339" i="7"/>
  <c r="H339" i="7"/>
  <c r="I339" i="7"/>
  <c r="J339" i="7"/>
  <c r="K339" i="7"/>
  <c r="M339" i="7"/>
  <c r="N339" i="7"/>
  <c r="O339" i="7"/>
  <c r="P339" i="7"/>
  <c r="Q339" i="7"/>
  <c r="R339" i="7"/>
  <c r="S339" i="7"/>
  <c r="T339" i="7"/>
  <c r="U339" i="7"/>
  <c r="V339" i="7"/>
  <c r="W339" i="7"/>
  <c r="X339" i="7"/>
  <c r="Y339" i="7"/>
  <c r="E334" i="7"/>
  <c r="F334" i="7"/>
  <c r="G334" i="7"/>
  <c r="H334" i="7"/>
  <c r="I334" i="7"/>
  <c r="J334" i="7"/>
  <c r="K334" i="7"/>
  <c r="M334" i="7"/>
  <c r="N334" i="7"/>
  <c r="O334" i="7"/>
  <c r="P334" i="7"/>
  <c r="Q334" i="7"/>
  <c r="R334" i="7"/>
  <c r="S334" i="7"/>
  <c r="T334" i="7"/>
  <c r="U334" i="7"/>
  <c r="V334" i="7"/>
  <c r="W334" i="7"/>
  <c r="X334" i="7"/>
  <c r="Y334" i="7"/>
  <c r="E310" i="7"/>
  <c r="F310" i="7"/>
  <c r="G310" i="7"/>
  <c r="H310" i="7"/>
  <c r="I310" i="7"/>
  <c r="J310" i="7"/>
  <c r="K310" i="7"/>
  <c r="M310" i="7"/>
  <c r="N310" i="7"/>
  <c r="O310" i="7"/>
  <c r="P310" i="7"/>
  <c r="Q310" i="7"/>
  <c r="R310" i="7"/>
  <c r="S310" i="7"/>
  <c r="T310" i="7"/>
  <c r="U310" i="7"/>
  <c r="V310" i="7"/>
  <c r="W310" i="7"/>
  <c r="X310" i="7"/>
  <c r="D1105" i="7" l="1"/>
  <c r="D1106" i="7" s="1"/>
  <c r="U945" i="5" l="1"/>
  <c r="U946" i="5"/>
  <c r="U953" i="5"/>
  <c r="V927" i="5"/>
  <c r="V931" i="5"/>
  <c r="U927" i="5"/>
  <c r="U931" i="5"/>
  <c r="K930" i="5" l="1"/>
  <c r="J930" i="5"/>
  <c r="I930" i="5"/>
  <c r="H930" i="5"/>
  <c r="AB928" i="7"/>
  <c r="AA928" i="7"/>
  <c r="Z928" i="7"/>
  <c r="D927" i="7"/>
  <c r="C927" i="7" l="1"/>
  <c r="D928" i="7"/>
  <c r="C928" i="7" l="1"/>
  <c r="L929" i="5"/>
  <c r="U929" i="5" s="1"/>
  <c r="U1106" i="5"/>
  <c r="U1109" i="5"/>
  <c r="Q929" i="5" l="1"/>
  <c r="L930" i="5"/>
  <c r="U930" i="5" s="1"/>
  <c r="P929" i="5"/>
  <c r="P930" i="5" s="1"/>
  <c r="U90" i="5"/>
  <c r="V292" i="5"/>
  <c r="V293" i="5"/>
  <c r="V314" i="5"/>
  <c r="V338" i="5"/>
  <c r="V343" i="5"/>
  <c r="V347" i="5"/>
  <c r="V357" i="5"/>
  <c r="V370" i="5"/>
  <c r="V378" i="5"/>
  <c r="V379" i="5"/>
  <c r="V382" i="5"/>
  <c r="V385" i="5"/>
  <c r="V388" i="5"/>
  <c r="V495" i="5"/>
  <c r="V503" i="5"/>
  <c r="V506" i="5"/>
  <c r="V512" i="5"/>
  <c r="V515" i="5"/>
  <c r="V518" i="5"/>
  <c r="V523" i="5"/>
  <c r="V527" i="5"/>
  <c r="V531" i="5"/>
  <c r="V532" i="5"/>
  <c r="V536" i="5"/>
  <c r="V543" i="5"/>
  <c r="V546" i="5"/>
  <c r="V555" i="5"/>
  <c r="V556" i="5"/>
  <c r="V562" i="5"/>
  <c r="V598" i="5"/>
  <c r="V602" i="5"/>
  <c r="V609" i="5"/>
  <c r="V610" i="5"/>
  <c r="V667" i="5"/>
  <c r="V683" i="5"/>
  <c r="V692" i="5"/>
  <c r="V695" i="5"/>
  <c r="V698" i="5"/>
  <c r="V706" i="5"/>
  <c r="V753" i="5"/>
  <c r="V800" i="5"/>
  <c r="V801" i="5"/>
  <c r="V808" i="5"/>
  <c r="V810" i="5"/>
  <c r="V815" i="5"/>
  <c r="V822" i="5"/>
  <c r="V827" i="5"/>
  <c r="V831" i="5"/>
  <c r="V841" i="5"/>
  <c r="V844" i="5"/>
  <c r="V850" i="5"/>
  <c r="V852" i="5"/>
  <c r="V854" i="5"/>
  <c r="V855" i="5"/>
  <c r="V864" i="5"/>
  <c r="V876" i="5"/>
  <c r="V892" i="5"/>
  <c r="V898" i="5"/>
  <c r="V901" i="5"/>
  <c r="V918" i="5"/>
  <c r="V940" i="5"/>
  <c r="V945" i="5"/>
  <c r="V946" i="5"/>
  <c r="V953" i="5"/>
  <c r="V957" i="5"/>
  <c r="V961" i="5"/>
  <c r="V970" i="5"/>
  <c r="V971" i="5"/>
  <c r="V976" i="5"/>
  <c r="V978" i="5"/>
  <c r="V979" i="5"/>
  <c r="V991" i="5"/>
  <c r="V999" i="5"/>
  <c r="V1019" i="5"/>
  <c r="V1022" i="5"/>
  <c r="V1024" i="5"/>
  <c r="V1025" i="5"/>
  <c r="V1028" i="5"/>
  <c r="V1034" i="5"/>
  <c r="V1054" i="5"/>
  <c r="V1100" i="5"/>
  <c r="V1101" i="5"/>
  <c r="V1106" i="5"/>
  <c r="V1109" i="5"/>
  <c r="V1116" i="5"/>
  <c r="V1119" i="5"/>
  <c r="V1205" i="5"/>
  <c r="V1206" i="5"/>
  <c r="V1209" i="5"/>
  <c r="V1210" i="5"/>
  <c r="V1213" i="5"/>
  <c r="V1222" i="5"/>
  <c r="V1281" i="5"/>
  <c r="V1294" i="5"/>
  <c r="V1295" i="5"/>
  <c r="Q930" i="5" l="1"/>
  <c r="V929" i="5"/>
  <c r="V930" i="5"/>
  <c r="H313" i="5"/>
  <c r="I313" i="5"/>
  <c r="J313" i="5"/>
  <c r="K313" i="5"/>
  <c r="D292" i="7"/>
  <c r="C292" i="7" s="1"/>
  <c r="D293" i="7"/>
  <c r="C293" i="7" s="1"/>
  <c r="D294" i="7"/>
  <c r="C294" i="7" s="1"/>
  <c r="D295" i="7"/>
  <c r="C295" i="7" s="1"/>
  <c r="D296" i="7"/>
  <c r="C296" i="7" s="1"/>
  <c r="D297" i="7"/>
  <c r="C297" i="7" s="1"/>
  <c r="D298" i="7"/>
  <c r="C298" i="7" s="1"/>
  <c r="D299" i="7"/>
  <c r="C299" i="7" s="1"/>
  <c r="D300" i="7"/>
  <c r="D301" i="7"/>
  <c r="C301" i="7" s="1"/>
  <c r="D302" i="7"/>
  <c r="C302" i="7" s="1"/>
  <c r="D303" i="7"/>
  <c r="D304" i="7"/>
  <c r="C304" i="7" s="1"/>
  <c r="D305" i="7"/>
  <c r="C305" i="7" s="1"/>
  <c r="D306" i="7"/>
  <c r="C306" i="7" s="1"/>
  <c r="D307" i="7"/>
  <c r="D308" i="7"/>
  <c r="C308" i="7" s="1"/>
  <c r="D309" i="7"/>
  <c r="C309" i="7" s="1"/>
  <c r="D291" i="7"/>
  <c r="D310" i="7" l="1"/>
  <c r="AB749" i="7"/>
  <c r="AC749" i="7"/>
  <c r="AD749" i="7"/>
  <c r="AE749" i="7"/>
  <c r="D82" i="7" l="1"/>
  <c r="C82" i="7" s="1"/>
  <c r="D56" i="7"/>
  <c r="C56" i="7" s="1"/>
  <c r="D57" i="7"/>
  <c r="C57" i="7" s="1"/>
  <c r="D58" i="7"/>
  <c r="C58" i="7" s="1"/>
  <c r="D46" i="7"/>
  <c r="C46" i="7" s="1"/>
  <c r="D47" i="7"/>
  <c r="C47" i="7" s="1"/>
  <c r="D48" i="7"/>
  <c r="C48" i="7" s="1"/>
  <c r="D49" i="7"/>
  <c r="C49" i="7" s="1"/>
  <c r="D50" i="7"/>
  <c r="C50" i="7" s="1"/>
  <c r="D51" i="7"/>
  <c r="C51" i="7" s="1"/>
  <c r="D52" i="7"/>
  <c r="C52" i="7" s="1"/>
  <c r="D38" i="7"/>
  <c r="C38" i="7" s="1"/>
  <c r="D817" i="7" l="1"/>
  <c r="B300" i="5"/>
  <c r="L302" i="5" l="1"/>
  <c r="L300" i="5"/>
  <c r="D683" i="7"/>
  <c r="D684" i="7"/>
  <c r="U302" i="5" l="1"/>
  <c r="U300" i="5"/>
  <c r="P300" i="5"/>
  <c r="V300" i="5" s="1"/>
  <c r="Q300" i="5"/>
  <c r="D981" i="7"/>
  <c r="C981" i="7" s="1"/>
  <c r="L983" i="5" s="1"/>
  <c r="P983" i="5" l="1"/>
  <c r="V983" i="5" s="1"/>
  <c r="U983" i="5"/>
  <c r="L301" i="5"/>
  <c r="Y906" i="7"/>
  <c r="I1108" i="5"/>
  <c r="J1108" i="5"/>
  <c r="K1108" i="5"/>
  <c r="M1108" i="5"/>
  <c r="N1108" i="5"/>
  <c r="O1108" i="5"/>
  <c r="H1108" i="5"/>
  <c r="U301" i="5" l="1"/>
  <c r="U827" i="5"/>
  <c r="U831" i="5"/>
  <c r="L121" i="5" l="1"/>
  <c r="Y269" i="7" l="1"/>
  <c r="Y1286" i="7" l="1"/>
  <c r="X1286" i="7"/>
  <c r="W1286" i="7"/>
  <c r="V1286" i="7"/>
  <c r="U1286" i="7"/>
  <c r="T1286" i="7"/>
  <c r="S1286" i="7"/>
  <c r="R1286" i="7"/>
  <c r="Q1286" i="7"/>
  <c r="P1286" i="7"/>
  <c r="O1286" i="7"/>
  <c r="N1286" i="7"/>
  <c r="M1286" i="7"/>
  <c r="K1286" i="7"/>
  <c r="J1286" i="7"/>
  <c r="I1286" i="7"/>
  <c r="H1286" i="7"/>
  <c r="G1286" i="7"/>
  <c r="E1286" i="7"/>
  <c r="F1285" i="7"/>
  <c r="F1286" i="7" s="1"/>
  <c r="D1284" i="7"/>
  <c r="C1284" i="7" s="1"/>
  <c r="L1287" i="5" s="1"/>
  <c r="D1283" i="7"/>
  <c r="C1283" i="7" s="1"/>
  <c r="L1286" i="5" s="1"/>
  <c r="D1282" i="7"/>
  <c r="C1282" i="7" s="1"/>
  <c r="L1285" i="5" s="1"/>
  <c r="D1281" i="7"/>
  <c r="C1281" i="7" s="1"/>
  <c r="L1284" i="5" s="1"/>
  <c r="D1280" i="7"/>
  <c r="C1280" i="7" s="1"/>
  <c r="L1283" i="5" s="1"/>
  <c r="D1279" i="7"/>
  <c r="Y1277" i="7"/>
  <c r="X1277" i="7"/>
  <c r="W1277" i="7"/>
  <c r="V1277" i="7"/>
  <c r="U1277" i="7"/>
  <c r="T1277" i="7"/>
  <c r="S1277" i="7"/>
  <c r="R1277" i="7"/>
  <c r="Q1277" i="7"/>
  <c r="P1277" i="7"/>
  <c r="O1277" i="7"/>
  <c r="N1277" i="7"/>
  <c r="M1277" i="7"/>
  <c r="K1277" i="7"/>
  <c r="J1277" i="7"/>
  <c r="I1277" i="7"/>
  <c r="H1277" i="7"/>
  <c r="G1277" i="7"/>
  <c r="F1277" i="7"/>
  <c r="E1277" i="7"/>
  <c r="D1276" i="7"/>
  <c r="C1276" i="7" s="1"/>
  <c r="D1275" i="7"/>
  <c r="C1275" i="7" s="1"/>
  <c r="D1274" i="7"/>
  <c r="C1274" i="7" s="1"/>
  <c r="D1273" i="7"/>
  <c r="C1273" i="7" s="1"/>
  <c r="D1272" i="7"/>
  <c r="C1272" i="7" s="1"/>
  <c r="D1271" i="7"/>
  <c r="C1271" i="7" s="1"/>
  <c r="D1270" i="7"/>
  <c r="C1270" i="7" s="1"/>
  <c r="D1269" i="7"/>
  <c r="C1269" i="7" s="1"/>
  <c r="D1268" i="7"/>
  <c r="C1268" i="7" s="1"/>
  <c r="D1267" i="7"/>
  <c r="C1267" i="7" s="1"/>
  <c r="D1266" i="7"/>
  <c r="C1266" i="7" s="1"/>
  <c r="D1265" i="7"/>
  <c r="C1265" i="7" s="1"/>
  <c r="D1264" i="7"/>
  <c r="C1264" i="7" s="1"/>
  <c r="D1263" i="7"/>
  <c r="C1263" i="7" s="1"/>
  <c r="D1262" i="7"/>
  <c r="C1262" i="7" s="1"/>
  <c r="D1261" i="7"/>
  <c r="C1261" i="7" s="1"/>
  <c r="D1260" i="7"/>
  <c r="C1260" i="7" s="1"/>
  <c r="D1259" i="7"/>
  <c r="C1259" i="7" s="1"/>
  <c r="D1258" i="7"/>
  <c r="C1258" i="7" s="1"/>
  <c r="D1257" i="7"/>
  <c r="C1257" i="7" s="1"/>
  <c r="D1256" i="7"/>
  <c r="C1256" i="7" s="1"/>
  <c r="D1255" i="7"/>
  <c r="C1255" i="7" s="1"/>
  <c r="D1254" i="7"/>
  <c r="C1254" i="7" s="1"/>
  <c r="D1253" i="7"/>
  <c r="C1253" i="7" s="1"/>
  <c r="D1252" i="7"/>
  <c r="C1252" i="7" s="1"/>
  <c r="D1251" i="7"/>
  <c r="C1251" i="7" s="1"/>
  <c r="D1250" i="7"/>
  <c r="C1250" i="7" s="1"/>
  <c r="D1249" i="7"/>
  <c r="C1249" i="7" s="1"/>
  <c r="D1248" i="7"/>
  <c r="C1248" i="7" s="1"/>
  <c r="D1247" i="7"/>
  <c r="C1247" i="7" s="1"/>
  <c r="D1246" i="7"/>
  <c r="C1246" i="7" s="1"/>
  <c r="D1245" i="7"/>
  <c r="C1245" i="7" s="1"/>
  <c r="D1244" i="7"/>
  <c r="C1244" i="7" s="1"/>
  <c r="D1243" i="7"/>
  <c r="C1243" i="7" s="1"/>
  <c r="D1242" i="7"/>
  <c r="C1242" i="7" s="1"/>
  <c r="D1241" i="7"/>
  <c r="C1241" i="7" s="1"/>
  <c r="D1240" i="7"/>
  <c r="C1240" i="7" s="1"/>
  <c r="L1243" i="5" s="1"/>
  <c r="D1239" i="7"/>
  <c r="C1239" i="7" s="1"/>
  <c r="L1242" i="5" s="1"/>
  <c r="D1238" i="7"/>
  <c r="C1238" i="7" s="1"/>
  <c r="L1241" i="5" s="1"/>
  <c r="D1237" i="7"/>
  <c r="C1237" i="7" s="1"/>
  <c r="L1240" i="5" s="1"/>
  <c r="D1236" i="7"/>
  <c r="C1236" i="7" s="1"/>
  <c r="D1235" i="7"/>
  <c r="C1235" i="7" s="1"/>
  <c r="L1238" i="5" s="1"/>
  <c r="D1234" i="7"/>
  <c r="C1234" i="7" s="1"/>
  <c r="L1237" i="5" s="1"/>
  <c r="D1233" i="7"/>
  <c r="C1233" i="7" s="1"/>
  <c r="L1236" i="5" s="1"/>
  <c r="D1232" i="7"/>
  <c r="C1232" i="7" s="1"/>
  <c r="L1235" i="5" s="1"/>
  <c r="D1231" i="7"/>
  <c r="C1231" i="7" s="1"/>
  <c r="L1234" i="5" s="1"/>
  <c r="D1230" i="7"/>
  <c r="C1230" i="7" s="1"/>
  <c r="L1233" i="5" s="1"/>
  <c r="D1229" i="7"/>
  <c r="C1229" i="7" s="1"/>
  <c r="L1232" i="5" s="1"/>
  <c r="D1228" i="7"/>
  <c r="C1228" i="7" s="1"/>
  <c r="D1227" i="7"/>
  <c r="C1227" i="7" s="1"/>
  <c r="L1230" i="5" s="1"/>
  <c r="D1226" i="7"/>
  <c r="C1226" i="7" s="1"/>
  <c r="L1229" i="5" s="1"/>
  <c r="D1225" i="7"/>
  <c r="D1224" i="7"/>
  <c r="C1224" i="7" s="1"/>
  <c r="L1227" i="5" s="1"/>
  <c r="D1223" i="7"/>
  <c r="C1223" i="7" s="1"/>
  <c r="L1226" i="5" s="1"/>
  <c r="D1222" i="7"/>
  <c r="C1222" i="7" s="1"/>
  <c r="D1221" i="7"/>
  <c r="C1221" i="7" s="1"/>
  <c r="L1224" i="5" s="1"/>
  <c r="D1220" i="7"/>
  <c r="C1220" i="7" s="1"/>
  <c r="Y1218" i="7"/>
  <c r="X1218" i="7"/>
  <c r="W1218" i="7"/>
  <c r="V1218" i="7"/>
  <c r="U1218" i="7"/>
  <c r="T1218" i="7"/>
  <c r="S1218" i="7"/>
  <c r="R1218" i="7"/>
  <c r="Q1218" i="7"/>
  <c r="P1218" i="7"/>
  <c r="O1218" i="7"/>
  <c r="N1218" i="7"/>
  <c r="M1218" i="7"/>
  <c r="K1218" i="7"/>
  <c r="J1218" i="7"/>
  <c r="I1218" i="7"/>
  <c r="H1218" i="7"/>
  <c r="G1218" i="7"/>
  <c r="F1218" i="7"/>
  <c r="E1218" i="7"/>
  <c r="D1217" i="7"/>
  <c r="C1217" i="7" s="1"/>
  <c r="L1220" i="5" s="1"/>
  <c r="D1216" i="7"/>
  <c r="C1216" i="7" s="1"/>
  <c r="L1219" i="5" s="1"/>
  <c r="D1215" i="7"/>
  <c r="C1215" i="7" s="1"/>
  <c r="L1218" i="5" s="1"/>
  <c r="D1214" i="7"/>
  <c r="C1214" i="7" s="1"/>
  <c r="L1217" i="5" s="1"/>
  <c r="D1213" i="7"/>
  <c r="C1213" i="7" s="1"/>
  <c r="L1216" i="5" s="1"/>
  <c r="D1212" i="7"/>
  <c r="C1212" i="7" s="1"/>
  <c r="L1215" i="5" s="1"/>
  <c r="D1211" i="7"/>
  <c r="C1211" i="7" s="1"/>
  <c r="L1214" i="5" s="1"/>
  <c r="Y1209" i="7"/>
  <c r="X1209" i="7"/>
  <c r="W1209" i="7"/>
  <c r="V1209" i="7"/>
  <c r="U1209" i="7"/>
  <c r="T1209" i="7"/>
  <c r="S1209" i="7"/>
  <c r="R1209" i="7"/>
  <c r="Q1209" i="7"/>
  <c r="P1209" i="7"/>
  <c r="O1209" i="7"/>
  <c r="N1209" i="7"/>
  <c r="M1209" i="7"/>
  <c r="K1209" i="7"/>
  <c r="J1209" i="7"/>
  <c r="I1209" i="7"/>
  <c r="H1209" i="7"/>
  <c r="G1209" i="7"/>
  <c r="F1209" i="7"/>
  <c r="E1209" i="7"/>
  <c r="D1208" i="7"/>
  <c r="Y1206" i="7"/>
  <c r="X1206" i="7"/>
  <c r="W1206" i="7"/>
  <c r="V1206" i="7"/>
  <c r="U1206" i="7"/>
  <c r="T1206" i="7"/>
  <c r="S1206" i="7"/>
  <c r="R1206" i="7"/>
  <c r="Q1206" i="7"/>
  <c r="P1206" i="7"/>
  <c r="O1206" i="7"/>
  <c r="N1206" i="7"/>
  <c r="M1206" i="7"/>
  <c r="K1206" i="7"/>
  <c r="J1206" i="7"/>
  <c r="I1206" i="7"/>
  <c r="H1206" i="7"/>
  <c r="G1206" i="7"/>
  <c r="F1206" i="7"/>
  <c r="E1206" i="7"/>
  <c r="D1205" i="7"/>
  <c r="D1206" i="7" s="1"/>
  <c r="D1200" i="7"/>
  <c r="C1200" i="7" s="1"/>
  <c r="D1199" i="7"/>
  <c r="C1199" i="7" s="1"/>
  <c r="L1201" i="5" s="1"/>
  <c r="D1198" i="7"/>
  <c r="C1198" i="7" s="1"/>
  <c r="L1200" i="5" s="1"/>
  <c r="D1197" i="7"/>
  <c r="C1197" i="7" s="1"/>
  <c r="L1199" i="5" s="1"/>
  <c r="D1196" i="7"/>
  <c r="C1196" i="7" s="1"/>
  <c r="L1198" i="5" s="1"/>
  <c r="D1195" i="7"/>
  <c r="C1195" i="7" s="1"/>
  <c r="L1197" i="5" s="1"/>
  <c r="D1194" i="7"/>
  <c r="C1194" i="7" s="1"/>
  <c r="L1196" i="5" s="1"/>
  <c r="D1193" i="7"/>
  <c r="C1193" i="7" s="1"/>
  <c r="L1195" i="5" s="1"/>
  <c r="D1192" i="7"/>
  <c r="C1192" i="7" s="1"/>
  <c r="L1194" i="5" s="1"/>
  <c r="D1191" i="7"/>
  <c r="C1191" i="7" s="1"/>
  <c r="L1193" i="5" s="1"/>
  <c r="D1190" i="7"/>
  <c r="C1190" i="7" s="1"/>
  <c r="L1192" i="5" s="1"/>
  <c r="D1189" i="7"/>
  <c r="C1189" i="7" s="1"/>
  <c r="L1191" i="5" s="1"/>
  <c r="D1188" i="7"/>
  <c r="C1188" i="7" s="1"/>
  <c r="L1190" i="5" s="1"/>
  <c r="D1187" i="7"/>
  <c r="C1187" i="7" s="1"/>
  <c r="L1189" i="5" s="1"/>
  <c r="D1186" i="7"/>
  <c r="C1186" i="7" s="1"/>
  <c r="L1188" i="5" s="1"/>
  <c r="D1185" i="7"/>
  <c r="C1185" i="7" s="1"/>
  <c r="L1187" i="5" s="1"/>
  <c r="D1184" i="7"/>
  <c r="C1184" i="7" s="1"/>
  <c r="L1186" i="5" s="1"/>
  <c r="D1183" i="7"/>
  <c r="C1183" i="7" s="1"/>
  <c r="L1185" i="5" s="1"/>
  <c r="D1182" i="7"/>
  <c r="C1182" i="7" s="1"/>
  <c r="L1184" i="5" s="1"/>
  <c r="D1181" i="7"/>
  <c r="C1181" i="7" s="1"/>
  <c r="L1183" i="5" s="1"/>
  <c r="D1180" i="7"/>
  <c r="C1180" i="7" s="1"/>
  <c r="L1182" i="5" s="1"/>
  <c r="D1179" i="7"/>
  <c r="C1179" i="7" s="1"/>
  <c r="L1181" i="5" s="1"/>
  <c r="D1178" i="7"/>
  <c r="C1178" i="7" s="1"/>
  <c r="L1180" i="5" s="1"/>
  <c r="D1177" i="7"/>
  <c r="C1177" i="7" s="1"/>
  <c r="L1179" i="5" s="1"/>
  <c r="D1176" i="7"/>
  <c r="C1176" i="7" s="1"/>
  <c r="L1178" i="5" s="1"/>
  <c r="D1175" i="7"/>
  <c r="C1175" i="7" s="1"/>
  <c r="L1177" i="5" s="1"/>
  <c r="D1174" i="7"/>
  <c r="C1174" i="7" s="1"/>
  <c r="L1176" i="5" s="1"/>
  <c r="D1173" i="7"/>
  <c r="C1173" i="7" s="1"/>
  <c r="L1175" i="5" s="1"/>
  <c r="D1172" i="7"/>
  <c r="C1172" i="7" s="1"/>
  <c r="L1174" i="5" s="1"/>
  <c r="D1171" i="7"/>
  <c r="C1171" i="7" s="1"/>
  <c r="L1173" i="5" s="1"/>
  <c r="D1170" i="7"/>
  <c r="C1170" i="7" s="1"/>
  <c r="L1172" i="5" s="1"/>
  <c r="D1169" i="7"/>
  <c r="C1169" i="7" s="1"/>
  <c r="L1171" i="5" s="1"/>
  <c r="D1168" i="7"/>
  <c r="C1168" i="7" s="1"/>
  <c r="L1170" i="5" s="1"/>
  <c r="D1167" i="7"/>
  <c r="C1167" i="7" s="1"/>
  <c r="L1169" i="5" s="1"/>
  <c r="D1166" i="7"/>
  <c r="C1166" i="7" s="1"/>
  <c r="L1168" i="5" s="1"/>
  <c r="D1165" i="7"/>
  <c r="C1165" i="7" s="1"/>
  <c r="L1167" i="5" s="1"/>
  <c r="D1164" i="7"/>
  <c r="C1164" i="7" s="1"/>
  <c r="L1166" i="5" s="1"/>
  <c r="D1163" i="7"/>
  <c r="C1163" i="7" s="1"/>
  <c r="L1165" i="5" s="1"/>
  <c r="D1162" i="7"/>
  <c r="C1162" i="7" s="1"/>
  <c r="L1164" i="5" s="1"/>
  <c r="D1161" i="7"/>
  <c r="C1161" i="7" s="1"/>
  <c r="D1160" i="7"/>
  <c r="C1160" i="7" s="1"/>
  <c r="L1162" i="5" s="1"/>
  <c r="D1159" i="7"/>
  <c r="C1159" i="7" s="1"/>
  <c r="D1158" i="7"/>
  <c r="C1158" i="7" s="1"/>
  <c r="L1160" i="5" s="1"/>
  <c r="D1157" i="7"/>
  <c r="C1157" i="7" s="1"/>
  <c r="L1159" i="5" s="1"/>
  <c r="D1156" i="7"/>
  <c r="C1156" i="7" s="1"/>
  <c r="D1155" i="7"/>
  <c r="C1155" i="7" s="1"/>
  <c r="L1157" i="5" s="1"/>
  <c r="D1154" i="7"/>
  <c r="C1154" i="7" s="1"/>
  <c r="L1156" i="5" s="1"/>
  <c r="D1153" i="7"/>
  <c r="C1153" i="7" s="1"/>
  <c r="L1155" i="5" s="1"/>
  <c r="D1152" i="7"/>
  <c r="C1152" i="7" s="1"/>
  <c r="L1154" i="5" s="1"/>
  <c r="D1151" i="7"/>
  <c r="C1151" i="7" s="1"/>
  <c r="L1153" i="5" s="1"/>
  <c r="D1150" i="7"/>
  <c r="C1150" i="7" s="1"/>
  <c r="L1152" i="5" s="1"/>
  <c r="D1149" i="7"/>
  <c r="C1149" i="7" s="1"/>
  <c r="L1151" i="5" s="1"/>
  <c r="D1148" i="7"/>
  <c r="C1148" i="7" s="1"/>
  <c r="L1150" i="5" s="1"/>
  <c r="D1147" i="7"/>
  <c r="C1147" i="7" s="1"/>
  <c r="L1149" i="5" s="1"/>
  <c r="D1146" i="7"/>
  <c r="C1146" i="7" s="1"/>
  <c r="L1148" i="5" s="1"/>
  <c r="D1145" i="7"/>
  <c r="C1145" i="7" s="1"/>
  <c r="L1147" i="5" s="1"/>
  <c r="D1144" i="7"/>
  <c r="C1144" i="7" s="1"/>
  <c r="L1146" i="5" s="1"/>
  <c r="D1143" i="7"/>
  <c r="C1143" i="7" s="1"/>
  <c r="L1145" i="5" s="1"/>
  <c r="D1142" i="7"/>
  <c r="C1142" i="7" s="1"/>
  <c r="L1144" i="5" s="1"/>
  <c r="D1141" i="7"/>
  <c r="C1141" i="7" s="1"/>
  <c r="L1143" i="5" s="1"/>
  <c r="D1140" i="7"/>
  <c r="C1140" i="7" s="1"/>
  <c r="D1139" i="7"/>
  <c r="C1139" i="7" s="1"/>
  <c r="L1141" i="5" s="1"/>
  <c r="D1138" i="7"/>
  <c r="C1138" i="7" s="1"/>
  <c r="L1140" i="5" s="1"/>
  <c r="D1137" i="7"/>
  <c r="C1137" i="7" s="1"/>
  <c r="L1139" i="5" s="1"/>
  <c r="D1136" i="7"/>
  <c r="C1136" i="7" s="1"/>
  <c r="L1138" i="5" s="1"/>
  <c r="D1135" i="7"/>
  <c r="C1135" i="7" s="1"/>
  <c r="L1137" i="5" s="1"/>
  <c r="D1134" i="7"/>
  <c r="C1134" i="7" s="1"/>
  <c r="L1136" i="5" s="1"/>
  <c r="D1133" i="7"/>
  <c r="C1133" i="7" s="1"/>
  <c r="L1135" i="5" s="1"/>
  <c r="D1132" i="7"/>
  <c r="C1132" i="7" s="1"/>
  <c r="L1134" i="5" s="1"/>
  <c r="D1131" i="7"/>
  <c r="C1131" i="7" s="1"/>
  <c r="L1133" i="5" s="1"/>
  <c r="D1130" i="7"/>
  <c r="C1130" i="7" s="1"/>
  <c r="L1132" i="5" s="1"/>
  <c r="D1129" i="7"/>
  <c r="C1129" i="7" s="1"/>
  <c r="D1128" i="7"/>
  <c r="C1128" i="7" s="1"/>
  <c r="L1130" i="5" s="1"/>
  <c r="D1127" i="7"/>
  <c r="C1127" i="7" s="1"/>
  <c r="L1129" i="5" s="1"/>
  <c r="D1126" i="7"/>
  <c r="C1126" i="7" s="1"/>
  <c r="L1128" i="5" s="1"/>
  <c r="D1125" i="7"/>
  <c r="C1125" i="7" s="1"/>
  <c r="L1127" i="5" s="1"/>
  <c r="D1124" i="7"/>
  <c r="C1124" i="7" s="1"/>
  <c r="D1123" i="7"/>
  <c r="C1123" i="7" s="1"/>
  <c r="L1125" i="5" s="1"/>
  <c r="D1122" i="7"/>
  <c r="C1122" i="7" s="1"/>
  <c r="L1124" i="5" s="1"/>
  <c r="D1121" i="7"/>
  <c r="C1121" i="7" s="1"/>
  <c r="L1123" i="5" s="1"/>
  <c r="D1120" i="7"/>
  <c r="C1120" i="7" s="1"/>
  <c r="D1119" i="7"/>
  <c r="C1119" i="7" s="1"/>
  <c r="L1121" i="5" s="1"/>
  <c r="D1118" i="7"/>
  <c r="Y1116" i="7"/>
  <c r="X1116" i="7"/>
  <c r="W1116" i="7"/>
  <c r="V1116" i="7"/>
  <c r="U1116" i="7"/>
  <c r="T1116" i="7"/>
  <c r="S1116" i="7"/>
  <c r="R1116" i="7"/>
  <c r="Q1116" i="7"/>
  <c r="P1116" i="7"/>
  <c r="O1116" i="7"/>
  <c r="N1116" i="7"/>
  <c r="M1116" i="7"/>
  <c r="K1116" i="7"/>
  <c r="J1116" i="7"/>
  <c r="I1116" i="7"/>
  <c r="H1116" i="7"/>
  <c r="G1116" i="7"/>
  <c r="F1116" i="7"/>
  <c r="E1116" i="7"/>
  <c r="D1115" i="7"/>
  <c r="Y1113" i="7"/>
  <c r="X1113" i="7"/>
  <c r="W1113" i="7"/>
  <c r="V1113" i="7"/>
  <c r="U1113" i="7"/>
  <c r="T1113" i="7"/>
  <c r="S1113" i="7"/>
  <c r="R1113" i="7"/>
  <c r="Q1113" i="7"/>
  <c r="P1113" i="7"/>
  <c r="O1113" i="7"/>
  <c r="N1113" i="7"/>
  <c r="M1113" i="7"/>
  <c r="K1113" i="7"/>
  <c r="J1113" i="7"/>
  <c r="I1113" i="7"/>
  <c r="H1113" i="7"/>
  <c r="G1113" i="7"/>
  <c r="F1113" i="7"/>
  <c r="E1113" i="7"/>
  <c r="D1112" i="7"/>
  <c r="C1112" i="7" s="1"/>
  <c r="D1111" i="7"/>
  <c r="C1111" i="7" s="1"/>
  <c r="L1113" i="5" s="1"/>
  <c r="D1110" i="7"/>
  <c r="C1110" i="7" s="1"/>
  <c r="L1112" i="5" s="1"/>
  <c r="D1109" i="7"/>
  <c r="C1109" i="7" s="1"/>
  <c r="L1111" i="5" s="1"/>
  <c r="D1108" i="7"/>
  <c r="C1108" i="7" s="1"/>
  <c r="D1102" i="7"/>
  <c r="C1102" i="7" s="1"/>
  <c r="L1104" i="5" s="1"/>
  <c r="D1101" i="7"/>
  <c r="C1101" i="7" s="1"/>
  <c r="L1103" i="5" s="1"/>
  <c r="D1100" i="7"/>
  <c r="D1096" i="7"/>
  <c r="C1096" i="7" s="1"/>
  <c r="L1098" i="5" s="1"/>
  <c r="D1095" i="7"/>
  <c r="C1095" i="7" s="1"/>
  <c r="L1097" i="5" s="1"/>
  <c r="D1094" i="7"/>
  <c r="C1094" i="7" s="1"/>
  <c r="L1096" i="5" s="1"/>
  <c r="D1093" i="7"/>
  <c r="C1093" i="7" s="1"/>
  <c r="L1095" i="5" s="1"/>
  <c r="D1092" i="7"/>
  <c r="C1092" i="7" s="1"/>
  <c r="L1094" i="5" s="1"/>
  <c r="D1091" i="7"/>
  <c r="C1091" i="7" s="1"/>
  <c r="L1093" i="5" s="1"/>
  <c r="Y1090" i="7"/>
  <c r="Y1097" i="7" s="1"/>
  <c r="D1090" i="7"/>
  <c r="D1089" i="7"/>
  <c r="C1089" i="7" s="1"/>
  <c r="L1091" i="5" s="1"/>
  <c r="D1088" i="7"/>
  <c r="C1088" i="7" s="1"/>
  <c r="L1090" i="5" s="1"/>
  <c r="D1087" i="7"/>
  <c r="C1087" i="7" s="1"/>
  <c r="L1089" i="5" s="1"/>
  <c r="D1086" i="7"/>
  <c r="C1086" i="7" s="1"/>
  <c r="L1088" i="5" s="1"/>
  <c r="D1085" i="7"/>
  <c r="C1085" i="7" s="1"/>
  <c r="L1087" i="5" s="1"/>
  <c r="D1084" i="7"/>
  <c r="C1084" i="7" s="1"/>
  <c r="L1086" i="5" s="1"/>
  <c r="D1083" i="7"/>
  <c r="C1083" i="7" s="1"/>
  <c r="L1085" i="5" s="1"/>
  <c r="D1082" i="7"/>
  <c r="C1082" i="7" s="1"/>
  <c r="L1084" i="5" s="1"/>
  <c r="D1081" i="7"/>
  <c r="C1081" i="7" s="1"/>
  <c r="L1083" i="5" s="1"/>
  <c r="D1080" i="7"/>
  <c r="C1080" i="7" s="1"/>
  <c r="L1082" i="5" s="1"/>
  <c r="D1079" i="7"/>
  <c r="C1079" i="7" s="1"/>
  <c r="L1081" i="5" s="1"/>
  <c r="D1078" i="7"/>
  <c r="C1078" i="7" s="1"/>
  <c r="L1080" i="5" s="1"/>
  <c r="D1077" i="7"/>
  <c r="C1077" i="7" s="1"/>
  <c r="L1079" i="5" s="1"/>
  <c r="D1076" i="7"/>
  <c r="C1076" i="7" s="1"/>
  <c r="L1078" i="5" s="1"/>
  <c r="D1075" i="7"/>
  <c r="C1075" i="7" s="1"/>
  <c r="L1077" i="5" s="1"/>
  <c r="D1074" i="7"/>
  <c r="C1074" i="7" s="1"/>
  <c r="L1076" i="5" s="1"/>
  <c r="D1073" i="7"/>
  <c r="C1073" i="7" s="1"/>
  <c r="L1075" i="5" s="1"/>
  <c r="D1072" i="7"/>
  <c r="C1072" i="7" s="1"/>
  <c r="L1074" i="5" s="1"/>
  <c r="D1071" i="7"/>
  <c r="C1071" i="7" s="1"/>
  <c r="L1073" i="5" s="1"/>
  <c r="D1070" i="7"/>
  <c r="C1070" i="7" s="1"/>
  <c r="L1072" i="5" s="1"/>
  <c r="D1069" i="7"/>
  <c r="C1069" i="7" s="1"/>
  <c r="L1071" i="5" s="1"/>
  <c r="D1068" i="7"/>
  <c r="C1068" i="7" s="1"/>
  <c r="D1067" i="7"/>
  <c r="C1067" i="7" s="1"/>
  <c r="L1069" i="5" s="1"/>
  <c r="D1066" i="7"/>
  <c r="C1066" i="7" s="1"/>
  <c r="L1068" i="5" s="1"/>
  <c r="D1065" i="7"/>
  <c r="C1065" i="7" s="1"/>
  <c r="L1067" i="5" s="1"/>
  <c r="D1064" i="7"/>
  <c r="C1064" i="7" s="1"/>
  <c r="L1066" i="5" s="1"/>
  <c r="D1063" i="7"/>
  <c r="C1063" i="7" s="1"/>
  <c r="L1065" i="5" s="1"/>
  <c r="D1062" i="7"/>
  <c r="C1062" i="7" s="1"/>
  <c r="L1064" i="5" s="1"/>
  <c r="D1061" i="7"/>
  <c r="C1061" i="7" s="1"/>
  <c r="L1063" i="5" s="1"/>
  <c r="D1060" i="7"/>
  <c r="C1060" i="7" s="1"/>
  <c r="L1062" i="5" s="1"/>
  <c r="D1059" i="7"/>
  <c r="C1059" i="7" s="1"/>
  <c r="L1061" i="5" s="1"/>
  <c r="D1058" i="7"/>
  <c r="C1058" i="7" s="1"/>
  <c r="L1060" i="5" s="1"/>
  <c r="D1057" i="7"/>
  <c r="C1057" i="7" s="1"/>
  <c r="L1059" i="5" s="1"/>
  <c r="D1056" i="7"/>
  <c r="C1056" i="7" s="1"/>
  <c r="L1058" i="5" s="1"/>
  <c r="D1055" i="7"/>
  <c r="C1055" i="7" s="1"/>
  <c r="L1057" i="5" s="1"/>
  <c r="D1054" i="7"/>
  <c r="C1054" i="7" s="1"/>
  <c r="L1056" i="5" s="1"/>
  <c r="D1053" i="7"/>
  <c r="D1049" i="7"/>
  <c r="C1049" i="7" s="1"/>
  <c r="L1051" i="5" s="1"/>
  <c r="D1048" i="7"/>
  <c r="C1048" i="7" s="1"/>
  <c r="L1050" i="5" s="1"/>
  <c r="D1047" i="7"/>
  <c r="C1047" i="7" s="1"/>
  <c r="L1049" i="5" s="1"/>
  <c r="D1046" i="7"/>
  <c r="C1046" i="7" s="1"/>
  <c r="L1048" i="5" s="1"/>
  <c r="D1045" i="7"/>
  <c r="C1045" i="7" s="1"/>
  <c r="L1047" i="5" s="1"/>
  <c r="D1044" i="7"/>
  <c r="C1044" i="7" s="1"/>
  <c r="L1046" i="5" s="1"/>
  <c r="D1043" i="7"/>
  <c r="C1043" i="7" s="1"/>
  <c r="L1045" i="5" s="1"/>
  <c r="D1042" i="7"/>
  <c r="C1042" i="7" s="1"/>
  <c r="L1044" i="5" s="1"/>
  <c r="D1041" i="7"/>
  <c r="C1041" i="7" s="1"/>
  <c r="L1043" i="5" s="1"/>
  <c r="D1040" i="7"/>
  <c r="C1040" i="7" s="1"/>
  <c r="L1042" i="5" s="1"/>
  <c r="D1039" i="7"/>
  <c r="C1039" i="7" s="1"/>
  <c r="L1041" i="5" s="1"/>
  <c r="D1038" i="7"/>
  <c r="C1038" i="7" s="1"/>
  <c r="L1040" i="5" s="1"/>
  <c r="D1037" i="7"/>
  <c r="C1037" i="7" s="1"/>
  <c r="L1039" i="5" s="1"/>
  <c r="D1036" i="7"/>
  <c r="C1036" i="7" s="1"/>
  <c r="L1038" i="5" s="1"/>
  <c r="D1035" i="7"/>
  <c r="C1035" i="7" s="1"/>
  <c r="L1037" i="5" s="1"/>
  <c r="D1034" i="7"/>
  <c r="C1034" i="7" s="1"/>
  <c r="L1036" i="5" s="1"/>
  <c r="D1033" i="7"/>
  <c r="D1030" i="7"/>
  <c r="C1030" i="7" s="1"/>
  <c r="L1032" i="5" s="1"/>
  <c r="D1029" i="7"/>
  <c r="C1029" i="7" s="1"/>
  <c r="L1031" i="5" s="1"/>
  <c r="D1028" i="7"/>
  <c r="D1027" i="7"/>
  <c r="Y1025" i="7"/>
  <c r="Y1051" i="7" s="1"/>
  <c r="X1025" i="7"/>
  <c r="X1051" i="7" s="1"/>
  <c r="W1025" i="7"/>
  <c r="W1051" i="7" s="1"/>
  <c r="V1025" i="7"/>
  <c r="V1051" i="7" s="1"/>
  <c r="U1025" i="7"/>
  <c r="U1051" i="7" s="1"/>
  <c r="T1025" i="7"/>
  <c r="T1051" i="7" s="1"/>
  <c r="S1025" i="7"/>
  <c r="S1051" i="7" s="1"/>
  <c r="R1025" i="7"/>
  <c r="R1051" i="7" s="1"/>
  <c r="Q1025" i="7"/>
  <c r="Q1051" i="7" s="1"/>
  <c r="P1025" i="7"/>
  <c r="P1051" i="7" s="1"/>
  <c r="O1025" i="7"/>
  <c r="O1051" i="7" s="1"/>
  <c r="N1025" i="7"/>
  <c r="N1051" i="7" s="1"/>
  <c r="M1025" i="7"/>
  <c r="M1051" i="7" s="1"/>
  <c r="K1025" i="7"/>
  <c r="K1051" i="7" s="1"/>
  <c r="J1025" i="7"/>
  <c r="J1051" i="7" s="1"/>
  <c r="I1025" i="7"/>
  <c r="I1051" i="7" s="1"/>
  <c r="H1025" i="7"/>
  <c r="H1051" i="7" s="1"/>
  <c r="G1025" i="7"/>
  <c r="G1051" i="7" s="1"/>
  <c r="F1025" i="7"/>
  <c r="F1051" i="7" s="1"/>
  <c r="E1025" i="7"/>
  <c r="E1051" i="7" s="1"/>
  <c r="D1024" i="7"/>
  <c r="C1024" i="7" s="1"/>
  <c r="C1025" i="7" s="1"/>
  <c r="Y1020" i="7"/>
  <c r="X1020" i="7"/>
  <c r="W1020" i="7"/>
  <c r="V1020" i="7"/>
  <c r="U1020" i="7"/>
  <c r="T1020" i="7"/>
  <c r="S1020" i="7"/>
  <c r="R1020" i="7"/>
  <c r="Q1020" i="7"/>
  <c r="P1020" i="7"/>
  <c r="O1020" i="7"/>
  <c r="N1020" i="7"/>
  <c r="M1020" i="7"/>
  <c r="K1020" i="7"/>
  <c r="J1020" i="7"/>
  <c r="I1020" i="7"/>
  <c r="H1020" i="7"/>
  <c r="G1020" i="7"/>
  <c r="F1020" i="7"/>
  <c r="E1020" i="7"/>
  <c r="D1019" i="7"/>
  <c r="D1018" i="7"/>
  <c r="C1018" i="7" s="1"/>
  <c r="AA1011" i="7"/>
  <c r="D1010" i="7"/>
  <c r="C1010" i="7" s="1"/>
  <c r="L1012" i="5" s="1"/>
  <c r="D1009" i="7"/>
  <c r="C1009" i="7" s="1"/>
  <c r="L1011" i="5" s="1"/>
  <c r="D1008" i="7"/>
  <c r="C1008" i="7" s="1"/>
  <c r="L1010" i="5" s="1"/>
  <c r="D1007" i="7"/>
  <c r="C1007" i="7" s="1"/>
  <c r="L1009" i="5" s="1"/>
  <c r="D1006" i="7"/>
  <c r="C1006" i="7" s="1"/>
  <c r="L1008" i="5" s="1"/>
  <c r="D1005" i="7"/>
  <c r="C1005" i="7" s="1"/>
  <c r="L1007" i="5" s="1"/>
  <c r="D1004" i="7"/>
  <c r="C1004" i="7" s="1"/>
  <c r="L1006" i="5" s="1"/>
  <c r="D1003" i="7"/>
  <c r="C1003" i="7" s="1"/>
  <c r="L1005" i="5" s="1"/>
  <c r="D1002" i="7"/>
  <c r="C1002" i="7" s="1"/>
  <c r="L1004" i="5" s="1"/>
  <c r="D1001" i="7"/>
  <c r="C1001" i="7" s="1"/>
  <c r="L1003" i="5" s="1"/>
  <c r="D1000" i="7"/>
  <c r="C1000" i="7" s="1"/>
  <c r="L1002" i="5" s="1"/>
  <c r="D999" i="7"/>
  <c r="C999" i="7" s="1"/>
  <c r="L1001" i="5" s="1"/>
  <c r="D998" i="7"/>
  <c r="D995" i="7"/>
  <c r="C995" i="7" s="1"/>
  <c r="U997" i="5" s="1"/>
  <c r="D994" i="7"/>
  <c r="C994" i="7" s="1"/>
  <c r="U996" i="5" s="1"/>
  <c r="D993" i="7"/>
  <c r="C993" i="7" s="1"/>
  <c r="U995" i="5" s="1"/>
  <c r="D992" i="7"/>
  <c r="C992" i="7" s="1"/>
  <c r="U994" i="5" s="1"/>
  <c r="D991" i="7"/>
  <c r="C991" i="7" s="1"/>
  <c r="U993" i="5" s="1"/>
  <c r="D990" i="7"/>
  <c r="AB985" i="7"/>
  <c r="AA985" i="7"/>
  <c r="D984" i="7"/>
  <c r="C984" i="7" s="1"/>
  <c r="L986" i="5" s="1"/>
  <c r="D983" i="7"/>
  <c r="C983" i="7" s="1"/>
  <c r="L985" i="5" s="1"/>
  <c r="D982" i="7"/>
  <c r="C982" i="7" s="1"/>
  <c r="L984" i="5" s="1"/>
  <c r="D978" i="7"/>
  <c r="Y976" i="7"/>
  <c r="X976" i="7"/>
  <c r="W976" i="7"/>
  <c r="V976" i="7"/>
  <c r="U976" i="7"/>
  <c r="T976" i="7"/>
  <c r="S976" i="7"/>
  <c r="R976" i="7"/>
  <c r="Q976" i="7"/>
  <c r="P976" i="7"/>
  <c r="O976" i="7"/>
  <c r="N976" i="7"/>
  <c r="M976" i="7"/>
  <c r="K976" i="7"/>
  <c r="J976" i="7"/>
  <c r="I976" i="7"/>
  <c r="H976" i="7"/>
  <c r="G976" i="7"/>
  <c r="F976" i="7"/>
  <c r="E976" i="7"/>
  <c r="D975" i="7"/>
  <c r="C975" i="7" s="1"/>
  <c r="Y973" i="7"/>
  <c r="X973" i="7"/>
  <c r="W973" i="7"/>
  <c r="V973" i="7"/>
  <c r="U973" i="7"/>
  <c r="T973" i="7"/>
  <c r="S973" i="7"/>
  <c r="R973" i="7"/>
  <c r="Q973" i="7"/>
  <c r="P973" i="7"/>
  <c r="O973" i="7"/>
  <c r="N973" i="7"/>
  <c r="M973" i="7"/>
  <c r="K973" i="7"/>
  <c r="J973" i="7"/>
  <c r="I973" i="7"/>
  <c r="H973" i="7"/>
  <c r="G973" i="7"/>
  <c r="F973" i="7"/>
  <c r="E973" i="7"/>
  <c r="D972" i="7"/>
  <c r="C972" i="7" s="1"/>
  <c r="L974" i="5" s="1"/>
  <c r="D970" i="7"/>
  <c r="C970" i="7" s="1"/>
  <c r="D965" i="7"/>
  <c r="C965" i="7" s="1"/>
  <c r="D964" i="7"/>
  <c r="C964" i="7" s="1"/>
  <c r="C963" i="7"/>
  <c r="D962" i="7"/>
  <c r="C962" i="7" s="1"/>
  <c r="Y961" i="7"/>
  <c r="Y966" i="7" s="1"/>
  <c r="X960" i="7"/>
  <c r="X966" i="7" s="1"/>
  <c r="D960" i="7"/>
  <c r="Y958" i="7"/>
  <c r="X958" i="7"/>
  <c r="W958" i="7"/>
  <c r="W967" i="7" s="1"/>
  <c r="V958" i="7"/>
  <c r="V967" i="7" s="1"/>
  <c r="U958" i="7"/>
  <c r="U967" i="7" s="1"/>
  <c r="T958" i="7"/>
  <c r="T967" i="7" s="1"/>
  <c r="S958" i="7"/>
  <c r="S967" i="7" s="1"/>
  <c r="R958" i="7"/>
  <c r="R967" i="7" s="1"/>
  <c r="Q958" i="7"/>
  <c r="Q967" i="7" s="1"/>
  <c r="P958" i="7"/>
  <c r="P967" i="7" s="1"/>
  <c r="O958" i="7"/>
  <c r="O967" i="7" s="1"/>
  <c r="N958" i="7"/>
  <c r="N967" i="7" s="1"/>
  <c r="M958" i="7"/>
  <c r="M967" i="7" s="1"/>
  <c r="K958" i="7"/>
  <c r="K967" i="7" s="1"/>
  <c r="J958" i="7"/>
  <c r="J967" i="7" s="1"/>
  <c r="I958" i="7"/>
  <c r="I967" i="7" s="1"/>
  <c r="H958" i="7"/>
  <c r="H967" i="7" s="1"/>
  <c r="G958" i="7"/>
  <c r="G967" i="7" s="1"/>
  <c r="F958" i="7"/>
  <c r="F967" i="7" s="1"/>
  <c r="E958" i="7"/>
  <c r="E967" i="7" s="1"/>
  <c r="D957" i="7"/>
  <c r="C957" i="7" s="1"/>
  <c r="L959" i="5" s="1"/>
  <c r="D956" i="7"/>
  <c r="D953" i="7"/>
  <c r="C953" i="7" s="1"/>
  <c r="L955" i="5" s="1"/>
  <c r="D952" i="7"/>
  <c r="D949" i="7"/>
  <c r="C949" i="7" s="1"/>
  <c r="L951" i="5" s="1"/>
  <c r="U951" i="5" s="1"/>
  <c r="D948" i="7"/>
  <c r="C948" i="7" s="1"/>
  <c r="L950" i="5" s="1"/>
  <c r="U950" i="5" s="1"/>
  <c r="D947" i="7"/>
  <c r="C947" i="7" s="1"/>
  <c r="L949" i="5" s="1"/>
  <c r="U949" i="5" s="1"/>
  <c r="D946" i="7"/>
  <c r="C946" i="7" s="1"/>
  <c r="L948" i="5" s="1"/>
  <c r="U948" i="5" s="1"/>
  <c r="D945" i="7"/>
  <c r="D940" i="7"/>
  <c r="C940" i="7" s="1"/>
  <c r="L942" i="5" s="1"/>
  <c r="D939" i="7"/>
  <c r="D936" i="7"/>
  <c r="C936" i="7" s="1"/>
  <c r="L938" i="5" s="1"/>
  <c r="D935" i="7"/>
  <c r="C935" i="7" s="1"/>
  <c r="L937" i="5" s="1"/>
  <c r="D934" i="7"/>
  <c r="C934" i="7" s="1"/>
  <c r="L936" i="5" s="1"/>
  <c r="D933" i="7"/>
  <c r="C933" i="7" s="1"/>
  <c r="L935" i="5" s="1"/>
  <c r="D932" i="7"/>
  <c r="C932" i="7" s="1"/>
  <c r="L934" i="5" s="1"/>
  <c r="D931" i="7"/>
  <c r="C931" i="7" s="1"/>
  <c r="L933" i="5" s="1"/>
  <c r="D930" i="7"/>
  <c r="Y924" i="7"/>
  <c r="X924" i="7"/>
  <c r="W924" i="7"/>
  <c r="V924" i="7"/>
  <c r="U924" i="7"/>
  <c r="T924" i="7"/>
  <c r="S924" i="7"/>
  <c r="R924" i="7"/>
  <c r="Q924" i="7"/>
  <c r="P924" i="7"/>
  <c r="O924" i="7"/>
  <c r="N924" i="7"/>
  <c r="M924" i="7"/>
  <c r="J924" i="7"/>
  <c r="I924" i="7"/>
  <c r="H924" i="7"/>
  <c r="G924" i="7"/>
  <c r="F924" i="7"/>
  <c r="E924" i="7"/>
  <c r="D923" i="7"/>
  <c r="C923" i="7" s="1"/>
  <c r="L925" i="5" s="1"/>
  <c r="D922" i="7"/>
  <c r="C922" i="7" s="1"/>
  <c r="L924" i="5" s="1"/>
  <c r="D921" i="7"/>
  <c r="C921" i="7" s="1"/>
  <c r="L923" i="5" s="1"/>
  <c r="D920" i="7"/>
  <c r="C920" i="7" s="1"/>
  <c r="L922" i="5" s="1"/>
  <c r="D919" i="7"/>
  <c r="C919" i="7" s="1"/>
  <c r="L921" i="5" s="1"/>
  <c r="D918" i="7"/>
  <c r="C918" i="7" s="1"/>
  <c r="L920" i="5" s="1"/>
  <c r="D917" i="7"/>
  <c r="C917" i="7" s="1"/>
  <c r="L919" i="5" s="1"/>
  <c r="Y915" i="7"/>
  <c r="X915" i="7"/>
  <c r="W915" i="7"/>
  <c r="V915" i="7"/>
  <c r="U915" i="7"/>
  <c r="T915" i="7"/>
  <c r="S915" i="7"/>
  <c r="R915" i="7"/>
  <c r="Q915" i="7"/>
  <c r="P915" i="7"/>
  <c r="O915" i="7"/>
  <c r="N915" i="7"/>
  <c r="M915" i="7"/>
  <c r="K915" i="7"/>
  <c r="J915" i="7"/>
  <c r="I915" i="7"/>
  <c r="H915" i="7"/>
  <c r="G915" i="7"/>
  <c r="F915" i="7"/>
  <c r="E915" i="7"/>
  <c r="D914" i="7"/>
  <c r="C914" i="7" s="1"/>
  <c r="D913" i="7"/>
  <c r="C913" i="7" s="1"/>
  <c r="D912" i="7"/>
  <c r="C912" i="7" s="1"/>
  <c r="L914" i="5" s="1"/>
  <c r="D911" i="7"/>
  <c r="C911" i="7" s="1"/>
  <c r="L913" i="5" s="1"/>
  <c r="D910" i="7"/>
  <c r="C910" i="7" s="1"/>
  <c r="L912" i="5" s="1"/>
  <c r="D909" i="7"/>
  <c r="C909" i="7" s="1"/>
  <c r="D908" i="7"/>
  <c r="C908" i="7" s="1"/>
  <c r="L910" i="5" s="1"/>
  <c r="D907" i="7"/>
  <c r="C907" i="7" s="1"/>
  <c r="L909" i="5" s="1"/>
  <c r="D906" i="7"/>
  <c r="C906" i="7" s="1"/>
  <c r="D905" i="7"/>
  <c r="C905" i="7" s="1"/>
  <c r="L907" i="5" s="1"/>
  <c r="D904" i="7"/>
  <c r="C904" i="7" s="1"/>
  <c r="L906" i="5" s="1"/>
  <c r="D903" i="7"/>
  <c r="C903" i="7" s="1"/>
  <c r="L905" i="5" s="1"/>
  <c r="D902" i="7"/>
  <c r="C902" i="7" s="1"/>
  <c r="L904" i="5" s="1"/>
  <c r="D901" i="7"/>
  <c r="C901" i="7" s="1"/>
  <c r="D900" i="7"/>
  <c r="C900" i="7" s="1"/>
  <c r="Y898" i="7"/>
  <c r="X898" i="7"/>
  <c r="W898" i="7"/>
  <c r="V898" i="7"/>
  <c r="U898" i="7"/>
  <c r="T898" i="7"/>
  <c r="S898" i="7"/>
  <c r="R898" i="7"/>
  <c r="Q898" i="7"/>
  <c r="P898" i="7"/>
  <c r="O898" i="7"/>
  <c r="N898" i="7"/>
  <c r="L898" i="7"/>
  <c r="K898" i="7"/>
  <c r="L942" i="7" s="1"/>
  <c r="L1288" i="7" s="1"/>
  <c r="J898" i="7"/>
  <c r="I898" i="7"/>
  <c r="H898" i="7"/>
  <c r="G898" i="7"/>
  <c r="F898" i="7"/>
  <c r="E898" i="7"/>
  <c r="D897" i="7"/>
  <c r="Y895" i="7"/>
  <c r="X895" i="7"/>
  <c r="W895" i="7"/>
  <c r="V895" i="7"/>
  <c r="U895" i="7"/>
  <c r="T895" i="7"/>
  <c r="S895" i="7"/>
  <c r="R895" i="7"/>
  <c r="Q895" i="7"/>
  <c r="P895" i="7"/>
  <c r="O895" i="7"/>
  <c r="N895" i="7"/>
  <c r="M895" i="7"/>
  <c r="K895" i="7"/>
  <c r="J895" i="7"/>
  <c r="I895" i="7"/>
  <c r="H895" i="7"/>
  <c r="G895" i="7"/>
  <c r="F895" i="7"/>
  <c r="E895" i="7"/>
  <c r="D894" i="7"/>
  <c r="C894" i="7" s="1"/>
  <c r="L896" i="5" s="1"/>
  <c r="D893" i="7"/>
  <c r="C893" i="7" s="1"/>
  <c r="L895" i="5" s="1"/>
  <c r="D892" i="7"/>
  <c r="C892" i="7" s="1"/>
  <c r="L894" i="5" s="1"/>
  <c r="D891" i="7"/>
  <c r="C891" i="7" s="1"/>
  <c r="L893" i="5" s="1"/>
  <c r="Y889" i="7"/>
  <c r="X889" i="7"/>
  <c r="W889" i="7"/>
  <c r="V889" i="7"/>
  <c r="U889" i="7"/>
  <c r="T889" i="7"/>
  <c r="S889" i="7"/>
  <c r="R889" i="7"/>
  <c r="Q889" i="7"/>
  <c r="P889" i="7"/>
  <c r="O889" i="7"/>
  <c r="N889" i="7"/>
  <c r="M889" i="7"/>
  <c r="K889" i="7"/>
  <c r="J889" i="7"/>
  <c r="I889" i="7"/>
  <c r="H889" i="7"/>
  <c r="G889" i="7"/>
  <c r="F889" i="7"/>
  <c r="E889" i="7"/>
  <c r="C888" i="7"/>
  <c r="L890" i="5" s="1"/>
  <c r="C887" i="7"/>
  <c r="L889" i="5" s="1"/>
  <c r="C886" i="7"/>
  <c r="L888" i="5" s="1"/>
  <c r="C885" i="7"/>
  <c r="L887" i="5" s="1"/>
  <c r="C884" i="7"/>
  <c r="L886" i="5" s="1"/>
  <c r="L885" i="5"/>
  <c r="C881" i="7"/>
  <c r="L883" i="5" s="1"/>
  <c r="C880" i="7"/>
  <c r="L882" i="5" s="1"/>
  <c r="D879" i="7"/>
  <c r="C879" i="7" s="1"/>
  <c r="L881" i="5" s="1"/>
  <c r="D878" i="7"/>
  <c r="C878" i="7" s="1"/>
  <c r="L880" i="5" s="1"/>
  <c r="D877" i="7"/>
  <c r="C877" i="7" s="1"/>
  <c r="L879" i="5" s="1"/>
  <c r="D876" i="7"/>
  <c r="C876" i="7" s="1"/>
  <c r="L878" i="5" s="1"/>
  <c r="D875" i="7"/>
  <c r="C875" i="7" s="1"/>
  <c r="L877" i="5" s="1"/>
  <c r="Y873" i="7"/>
  <c r="X873" i="7"/>
  <c r="W873" i="7"/>
  <c r="V873" i="7"/>
  <c r="U873" i="7"/>
  <c r="T873" i="7"/>
  <c r="S873" i="7"/>
  <c r="R873" i="7"/>
  <c r="Q873" i="7"/>
  <c r="P873" i="7"/>
  <c r="O873" i="7"/>
  <c r="N873" i="7"/>
  <c r="M873" i="7"/>
  <c r="K873" i="7"/>
  <c r="J873" i="7"/>
  <c r="I873" i="7"/>
  <c r="H873" i="7"/>
  <c r="G873" i="7"/>
  <c r="F873" i="7"/>
  <c r="E873" i="7"/>
  <c r="D872" i="7"/>
  <c r="C872" i="7" s="1"/>
  <c r="L874" i="5" s="1"/>
  <c r="D871" i="7"/>
  <c r="C871" i="7" s="1"/>
  <c r="L873" i="5" s="1"/>
  <c r="D870" i="7"/>
  <c r="C870" i="7" s="1"/>
  <c r="L872" i="5" s="1"/>
  <c r="D869" i="7"/>
  <c r="C869" i="7" s="1"/>
  <c r="L871" i="5" s="1"/>
  <c r="D868" i="7"/>
  <c r="C868" i="7" s="1"/>
  <c r="L870" i="5" s="1"/>
  <c r="D867" i="7"/>
  <c r="C867" i="7" s="1"/>
  <c r="L869" i="5" s="1"/>
  <c r="D866" i="7"/>
  <c r="C866" i="7" s="1"/>
  <c r="L868" i="5" s="1"/>
  <c r="D865" i="7"/>
  <c r="C865" i="7" s="1"/>
  <c r="L867" i="5" s="1"/>
  <c r="D864" i="7"/>
  <c r="C864" i="7" s="1"/>
  <c r="L866" i="5" s="1"/>
  <c r="D863" i="7"/>
  <c r="AA861" i="7"/>
  <c r="Y861" i="7"/>
  <c r="X861" i="7"/>
  <c r="W861" i="7"/>
  <c r="V861" i="7"/>
  <c r="U861" i="7"/>
  <c r="T861" i="7"/>
  <c r="S861" i="7"/>
  <c r="R861" i="7"/>
  <c r="Q861" i="7"/>
  <c r="P861" i="7"/>
  <c r="O861" i="7"/>
  <c r="N861" i="7"/>
  <c r="M861" i="7"/>
  <c r="K861" i="7"/>
  <c r="J861" i="7"/>
  <c r="I861" i="7"/>
  <c r="H861" i="7"/>
  <c r="G861" i="7"/>
  <c r="F861" i="7"/>
  <c r="E861" i="7"/>
  <c r="D860" i="7"/>
  <c r="C860" i="7" s="1"/>
  <c r="L862" i="5" s="1"/>
  <c r="D859" i="7"/>
  <c r="C859" i="7" s="1"/>
  <c r="L861" i="5" s="1"/>
  <c r="D858" i="7"/>
  <c r="C858" i="7" s="1"/>
  <c r="L860" i="5" s="1"/>
  <c r="D857" i="7"/>
  <c r="C857" i="7" s="1"/>
  <c r="L859" i="5" s="1"/>
  <c r="D856" i="7"/>
  <c r="C856" i="7" s="1"/>
  <c r="L858" i="5" s="1"/>
  <c r="D855" i="7"/>
  <c r="C855" i="7" s="1"/>
  <c r="L857" i="5" s="1"/>
  <c r="D854" i="7"/>
  <c r="Y850" i="7"/>
  <c r="X850" i="7"/>
  <c r="W850" i="7"/>
  <c r="V850" i="7"/>
  <c r="U850" i="7"/>
  <c r="T850" i="7"/>
  <c r="S850" i="7"/>
  <c r="R850" i="7"/>
  <c r="Q850" i="7"/>
  <c r="P850" i="7"/>
  <c r="O850" i="7"/>
  <c r="N850" i="7"/>
  <c r="M850" i="7"/>
  <c r="K850" i="7"/>
  <c r="J850" i="7"/>
  <c r="I850" i="7"/>
  <c r="H850" i="7"/>
  <c r="G850" i="7"/>
  <c r="F850" i="7"/>
  <c r="E850" i="7"/>
  <c r="D849" i="7"/>
  <c r="C849" i="7" s="1"/>
  <c r="D846" i="7"/>
  <c r="C846" i="7" s="1"/>
  <c r="L848" i="5" s="1"/>
  <c r="D845" i="7"/>
  <c r="C845" i="7" s="1"/>
  <c r="L847" i="5" s="1"/>
  <c r="D844" i="7"/>
  <c r="C844" i="7" s="1"/>
  <c r="L846" i="5" s="1"/>
  <c r="D843" i="7"/>
  <c r="D840" i="7"/>
  <c r="D841" i="7" s="1"/>
  <c r="Z838" i="7"/>
  <c r="X837" i="7"/>
  <c r="D837" i="7"/>
  <c r="X836" i="7"/>
  <c r="D836" i="7"/>
  <c r="D835" i="7"/>
  <c r="C835" i="7" s="1"/>
  <c r="L837" i="5" s="1"/>
  <c r="X834" i="7"/>
  <c r="D834" i="7"/>
  <c r="Y833" i="7"/>
  <c r="D833" i="7"/>
  <c r="Y832" i="7"/>
  <c r="D832" i="7"/>
  <c r="Y831" i="7"/>
  <c r="D831" i="7"/>
  <c r="Y830" i="7"/>
  <c r="D830" i="7"/>
  <c r="D827" i="7"/>
  <c r="C827" i="7" s="1"/>
  <c r="D826" i="7"/>
  <c r="Z825" i="7"/>
  <c r="D822" i="7"/>
  <c r="C822" i="7" s="1"/>
  <c r="L824" i="5" s="1"/>
  <c r="D821" i="7"/>
  <c r="D818" i="7"/>
  <c r="C818" i="7" s="1"/>
  <c r="L820" i="5" s="1"/>
  <c r="X817" i="7"/>
  <c r="X819" i="7" s="1"/>
  <c r="D816" i="7"/>
  <c r="C816" i="7" s="1"/>
  <c r="L818" i="5" s="1"/>
  <c r="D815" i="7"/>
  <c r="C815" i="7" s="1"/>
  <c r="L817" i="5" s="1"/>
  <c r="D814" i="7"/>
  <c r="Y808" i="7"/>
  <c r="X808" i="7"/>
  <c r="W808" i="7"/>
  <c r="V808" i="7"/>
  <c r="U808" i="7"/>
  <c r="T808" i="7"/>
  <c r="S808" i="7"/>
  <c r="R808" i="7"/>
  <c r="Q808" i="7"/>
  <c r="P808" i="7"/>
  <c r="O808" i="7"/>
  <c r="N808" i="7"/>
  <c r="M808" i="7"/>
  <c r="K808" i="7"/>
  <c r="J808" i="7"/>
  <c r="I808" i="7"/>
  <c r="H808" i="7"/>
  <c r="G808" i="7"/>
  <c r="F808" i="7"/>
  <c r="E808" i="7"/>
  <c r="D807" i="7"/>
  <c r="D808" i="7" s="1"/>
  <c r="X805" i="7"/>
  <c r="W805" i="7"/>
  <c r="V805" i="7"/>
  <c r="U805" i="7"/>
  <c r="T805" i="7"/>
  <c r="S805" i="7"/>
  <c r="R805" i="7"/>
  <c r="Q805" i="7"/>
  <c r="P805" i="7"/>
  <c r="O805" i="7"/>
  <c r="N805" i="7"/>
  <c r="M805" i="7"/>
  <c r="K805" i="7"/>
  <c r="J805" i="7"/>
  <c r="I805" i="7"/>
  <c r="H805" i="7"/>
  <c r="G805" i="7"/>
  <c r="E805" i="7"/>
  <c r="Y804" i="7"/>
  <c r="D804" i="7"/>
  <c r="Y803" i="7"/>
  <c r="D803" i="7"/>
  <c r="D802" i="7"/>
  <c r="C802" i="7" s="1"/>
  <c r="L804" i="5" s="1"/>
  <c r="D801" i="7"/>
  <c r="C801" i="7" s="1"/>
  <c r="F800" i="7"/>
  <c r="D800" i="7" s="1"/>
  <c r="C800" i="7" s="1"/>
  <c r="Y796" i="7"/>
  <c r="Y797" i="7" s="1"/>
  <c r="X796" i="7"/>
  <c r="X797" i="7" s="1"/>
  <c r="W796" i="7"/>
  <c r="W797" i="7" s="1"/>
  <c r="V796" i="7"/>
  <c r="V797" i="7" s="1"/>
  <c r="U796" i="7"/>
  <c r="U797" i="7" s="1"/>
  <c r="T796" i="7"/>
  <c r="T797" i="7" s="1"/>
  <c r="S796" i="7"/>
  <c r="S797" i="7" s="1"/>
  <c r="R796" i="7"/>
  <c r="R797" i="7" s="1"/>
  <c r="Q796" i="7"/>
  <c r="Q797" i="7" s="1"/>
  <c r="P796" i="7"/>
  <c r="P797" i="7" s="1"/>
  <c r="O796" i="7"/>
  <c r="O797" i="7" s="1"/>
  <c r="N796" i="7"/>
  <c r="N797" i="7" s="1"/>
  <c r="M796" i="7"/>
  <c r="M797" i="7" s="1"/>
  <c r="K796" i="7"/>
  <c r="K797" i="7" s="1"/>
  <c r="J796" i="7"/>
  <c r="J797" i="7" s="1"/>
  <c r="I796" i="7"/>
  <c r="I797" i="7" s="1"/>
  <c r="H796" i="7"/>
  <c r="H797" i="7" s="1"/>
  <c r="G796" i="7"/>
  <c r="G797" i="7" s="1"/>
  <c r="F796" i="7"/>
  <c r="F797" i="7" s="1"/>
  <c r="E796" i="7"/>
  <c r="E797" i="7" s="1"/>
  <c r="D795" i="7"/>
  <c r="C795" i="7" s="1"/>
  <c r="L797" i="5" s="1"/>
  <c r="D794" i="7"/>
  <c r="C794" i="7" s="1"/>
  <c r="L796" i="5" s="1"/>
  <c r="D793" i="7"/>
  <c r="C793" i="7" s="1"/>
  <c r="D792" i="7"/>
  <c r="C792" i="7" s="1"/>
  <c r="L794" i="5" s="1"/>
  <c r="D791" i="7"/>
  <c r="C791" i="7" s="1"/>
  <c r="D790" i="7"/>
  <c r="C790" i="7" s="1"/>
  <c r="L792" i="5" s="1"/>
  <c r="D789" i="7"/>
  <c r="C789" i="7" s="1"/>
  <c r="L791" i="5" s="1"/>
  <c r="D788" i="7"/>
  <c r="C788" i="7" s="1"/>
  <c r="L790" i="5" s="1"/>
  <c r="D787" i="7"/>
  <c r="C787" i="7" s="1"/>
  <c r="L789" i="5" s="1"/>
  <c r="D786" i="7"/>
  <c r="C786" i="7" s="1"/>
  <c r="L788" i="5" s="1"/>
  <c r="D785" i="7"/>
  <c r="C785" i="7" s="1"/>
  <c r="L787" i="5" s="1"/>
  <c r="D784" i="7"/>
  <c r="C784" i="7" s="1"/>
  <c r="L786" i="5" s="1"/>
  <c r="D783" i="7"/>
  <c r="C783" i="7" s="1"/>
  <c r="L785" i="5" s="1"/>
  <c r="D782" i="7"/>
  <c r="C782" i="7" s="1"/>
  <c r="L784" i="5" s="1"/>
  <c r="D781" i="7"/>
  <c r="C781" i="7" s="1"/>
  <c r="L783" i="5" s="1"/>
  <c r="D780" i="7"/>
  <c r="C780" i="7" s="1"/>
  <c r="D779" i="7"/>
  <c r="C779" i="7" s="1"/>
  <c r="L781" i="5" s="1"/>
  <c r="D778" i="7"/>
  <c r="C778" i="7" s="1"/>
  <c r="L780" i="5" s="1"/>
  <c r="D777" i="7"/>
  <c r="C777" i="7" s="1"/>
  <c r="L779" i="5" s="1"/>
  <c r="D776" i="7"/>
  <c r="C776" i="7" s="1"/>
  <c r="D775" i="7"/>
  <c r="C775" i="7" s="1"/>
  <c r="L777" i="5" s="1"/>
  <c r="D774" i="7"/>
  <c r="C774" i="7" s="1"/>
  <c r="L776" i="5" s="1"/>
  <c r="D773" i="7"/>
  <c r="C773" i="7" s="1"/>
  <c r="L775" i="5" s="1"/>
  <c r="D772" i="7"/>
  <c r="C772" i="7" s="1"/>
  <c r="L774" i="5" s="1"/>
  <c r="D771" i="7"/>
  <c r="C771" i="7" s="1"/>
  <c r="L773" i="5" s="1"/>
  <c r="D770" i="7"/>
  <c r="C770" i="7" s="1"/>
  <c r="L772" i="5" s="1"/>
  <c r="D769" i="7"/>
  <c r="C769" i="7" s="1"/>
  <c r="L771" i="5" s="1"/>
  <c r="D768" i="7"/>
  <c r="C768" i="7" s="1"/>
  <c r="L770" i="5" s="1"/>
  <c r="D767" i="7"/>
  <c r="C767" i="7" s="1"/>
  <c r="L769" i="5" s="1"/>
  <c r="D766" i="7"/>
  <c r="C766" i="7" s="1"/>
  <c r="L768" i="5" s="1"/>
  <c r="D765" i="7"/>
  <c r="C765" i="7" s="1"/>
  <c r="L767" i="5" s="1"/>
  <c r="D764" i="7"/>
  <c r="C764" i="7" s="1"/>
  <c r="L766" i="5" s="1"/>
  <c r="D763" i="7"/>
  <c r="C763" i="7" s="1"/>
  <c r="L765" i="5" s="1"/>
  <c r="D762" i="7"/>
  <c r="C762" i="7" s="1"/>
  <c r="D761" i="7"/>
  <c r="C761" i="7" s="1"/>
  <c r="L763" i="5" s="1"/>
  <c r="D760" i="7"/>
  <c r="C760" i="7" s="1"/>
  <c r="D759" i="7"/>
  <c r="C759" i="7" s="1"/>
  <c r="L761" i="5" s="1"/>
  <c r="D758" i="7"/>
  <c r="C758" i="7" s="1"/>
  <c r="L760" i="5" s="1"/>
  <c r="D757" i="7"/>
  <c r="C757" i="7" s="1"/>
  <c r="L759" i="5" s="1"/>
  <c r="D756" i="7"/>
  <c r="C756" i="7" s="1"/>
  <c r="L758" i="5" s="1"/>
  <c r="D755" i="7"/>
  <c r="C755" i="7" s="1"/>
  <c r="L757" i="5" s="1"/>
  <c r="D754" i="7"/>
  <c r="C754" i="7" s="1"/>
  <c r="L756" i="5" s="1"/>
  <c r="D753" i="7"/>
  <c r="D752" i="7"/>
  <c r="C752" i="7" s="1"/>
  <c r="Y748" i="7"/>
  <c r="X748" i="7"/>
  <c r="W748" i="7"/>
  <c r="V748" i="7"/>
  <c r="U748" i="7"/>
  <c r="T748" i="7"/>
  <c r="S748" i="7"/>
  <c r="R748" i="7"/>
  <c r="Q748" i="7"/>
  <c r="P748" i="7"/>
  <c r="O748" i="7"/>
  <c r="N748" i="7"/>
  <c r="M748" i="7"/>
  <c r="K748" i="7"/>
  <c r="J748" i="7"/>
  <c r="I748" i="7"/>
  <c r="H748" i="7"/>
  <c r="G748" i="7"/>
  <c r="F748" i="7"/>
  <c r="E748" i="7"/>
  <c r="D747" i="7"/>
  <c r="C747" i="7" s="1"/>
  <c r="L750" i="5" s="1"/>
  <c r="D746" i="7"/>
  <c r="C746" i="7" s="1"/>
  <c r="L749" i="5" s="1"/>
  <c r="D745" i="7"/>
  <c r="C745" i="7" s="1"/>
  <c r="L748" i="5" s="1"/>
  <c r="D744" i="7"/>
  <c r="C744" i="7" s="1"/>
  <c r="L747" i="5" s="1"/>
  <c r="D743" i="7"/>
  <c r="C743" i="7" s="1"/>
  <c r="L746" i="5" s="1"/>
  <c r="D742" i="7"/>
  <c r="C742" i="7" s="1"/>
  <c r="L745" i="5" s="1"/>
  <c r="D741" i="7"/>
  <c r="C741" i="7" s="1"/>
  <c r="L744" i="5" s="1"/>
  <c r="D740" i="7"/>
  <c r="C740" i="7" s="1"/>
  <c r="L743" i="5" s="1"/>
  <c r="D739" i="7"/>
  <c r="C739" i="7" s="1"/>
  <c r="L742" i="5" s="1"/>
  <c r="D738" i="7"/>
  <c r="C738" i="7" s="1"/>
  <c r="L741" i="5" s="1"/>
  <c r="D737" i="7"/>
  <c r="C737" i="7" s="1"/>
  <c r="L740" i="5" s="1"/>
  <c r="D736" i="7"/>
  <c r="C736" i="7" s="1"/>
  <c r="L739" i="5" s="1"/>
  <c r="D735" i="7"/>
  <c r="C735" i="7" s="1"/>
  <c r="L738" i="5" s="1"/>
  <c r="D734" i="7"/>
  <c r="C734" i="7" s="1"/>
  <c r="L737" i="5" s="1"/>
  <c r="D733" i="7"/>
  <c r="C733" i="7" s="1"/>
  <c r="L736" i="5" s="1"/>
  <c r="D732" i="7"/>
  <c r="C732" i="7" s="1"/>
  <c r="L735" i="5" s="1"/>
  <c r="D731" i="7"/>
  <c r="C731" i="7" s="1"/>
  <c r="L734" i="5" s="1"/>
  <c r="D730" i="7"/>
  <c r="C730" i="7" s="1"/>
  <c r="L733" i="5" s="1"/>
  <c r="D729" i="7"/>
  <c r="C729" i="7" s="1"/>
  <c r="L732" i="5" s="1"/>
  <c r="D728" i="7"/>
  <c r="C728" i="7" s="1"/>
  <c r="L731" i="5" s="1"/>
  <c r="D727" i="7"/>
  <c r="C727" i="7" s="1"/>
  <c r="L730" i="5" s="1"/>
  <c r="D726" i="7"/>
  <c r="C726" i="7" s="1"/>
  <c r="L729" i="5" s="1"/>
  <c r="D725" i="7"/>
  <c r="C725" i="7" s="1"/>
  <c r="L728" i="5" s="1"/>
  <c r="D724" i="7"/>
  <c r="C724" i="7" s="1"/>
  <c r="L727" i="5" s="1"/>
  <c r="D723" i="7"/>
  <c r="C723" i="7" s="1"/>
  <c r="L726" i="5" s="1"/>
  <c r="D722" i="7"/>
  <c r="C722" i="7" s="1"/>
  <c r="L725" i="5" s="1"/>
  <c r="D721" i="7"/>
  <c r="C721" i="7" s="1"/>
  <c r="L724" i="5" s="1"/>
  <c r="D720" i="7"/>
  <c r="C720" i="7" s="1"/>
  <c r="L723" i="5" s="1"/>
  <c r="D719" i="7"/>
  <c r="C719" i="7" s="1"/>
  <c r="L722" i="5" s="1"/>
  <c r="D718" i="7"/>
  <c r="C718" i="7" s="1"/>
  <c r="L721" i="5" s="1"/>
  <c r="D717" i="7"/>
  <c r="C717" i="7" s="1"/>
  <c r="L720" i="5" s="1"/>
  <c r="D716" i="7"/>
  <c r="C716" i="7" s="1"/>
  <c r="L719" i="5" s="1"/>
  <c r="D715" i="7"/>
  <c r="C715" i="7" s="1"/>
  <c r="L718" i="5" s="1"/>
  <c r="D714" i="7"/>
  <c r="C714" i="7" s="1"/>
  <c r="L717" i="5" s="1"/>
  <c r="D713" i="7"/>
  <c r="C713" i="7" s="1"/>
  <c r="L716" i="5" s="1"/>
  <c r="D712" i="7"/>
  <c r="C712" i="7" s="1"/>
  <c r="L715" i="5" s="1"/>
  <c r="D711" i="7"/>
  <c r="C711" i="7" s="1"/>
  <c r="L714" i="5" s="1"/>
  <c r="D710" i="7"/>
  <c r="C710" i="7" s="1"/>
  <c r="L713" i="5" s="1"/>
  <c r="D709" i="7"/>
  <c r="C709" i="7" s="1"/>
  <c r="L712" i="5" s="1"/>
  <c r="D708" i="7"/>
  <c r="C708" i="7" s="1"/>
  <c r="L711" i="5" s="1"/>
  <c r="D707" i="7"/>
  <c r="C707" i="7" s="1"/>
  <c r="L710" i="5" s="1"/>
  <c r="D706" i="7"/>
  <c r="C706" i="7" s="1"/>
  <c r="L709" i="5" s="1"/>
  <c r="D705" i="7"/>
  <c r="C705" i="7" s="1"/>
  <c r="L708" i="5" s="1"/>
  <c r="D704" i="7"/>
  <c r="C704" i="7" s="1"/>
  <c r="L707" i="5" s="1"/>
  <c r="AA702" i="7"/>
  <c r="AA749" i="7" s="1"/>
  <c r="D701" i="7"/>
  <c r="C701" i="7" s="1"/>
  <c r="L704" i="5" s="1"/>
  <c r="D700" i="7"/>
  <c r="C700" i="7" s="1"/>
  <c r="D699" i="7"/>
  <c r="C699" i="7" s="1"/>
  <c r="L702" i="5" s="1"/>
  <c r="D698" i="7"/>
  <c r="C698" i="7" s="1"/>
  <c r="D697" i="7"/>
  <c r="C697" i="7" s="1"/>
  <c r="L700" i="5" s="1"/>
  <c r="D696" i="7"/>
  <c r="Y694" i="7"/>
  <c r="X694" i="7"/>
  <c r="W694" i="7"/>
  <c r="V694" i="7"/>
  <c r="U694" i="7"/>
  <c r="T694" i="7"/>
  <c r="S694" i="7"/>
  <c r="R694" i="7"/>
  <c r="Q694" i="7"/>
  <c r="P694" i="7"/>
  <c r="O694" i="7"/>
  <c r="N694" i="7"/>
  <c r="M694" i="7"/>
  <c r="K694" i="7"/>
  <c r="J694" i="7"/>
  <c r="I694" i="7"/>
  <c r="H694" i="7"/>
  <c r="G694" i="7"/>
  <c r="F694" i="7"/>
  <c r="E694" i="7"/>
  <c r="D693" i="7"/>
  <c r="C693" i="7" s="1"/>
  <c r="L696" i="5" s="1"/>
  <c r="Y691" i="7"/>
  <c r="X691" i="7"/>
  <c r="W691" i="7"/>
  <c r="V691" i="7"/>
  <c r="U691" i="7"/>
  <c r="T691" i="7"/>
  <c r="S691" i="7"/>
  <c r="R691" i="7"/>
  <c r="Q691" i="7"/>
  <c r="P691" i="7"/>
  <c r="O691" i="7"/>
  <c r="N691" i="7"/>
  <c r="M691" i="7"/>
  <c r="K691" i="7"/>
  <c r="J691" i="7"/>
  <c r="I691" i="7"/>
  <c r="H691" i="7"/>
  <c r="G691" i="7"/>
  <c r="F691" i="7"/>
  <c r="E691" i="7"/>
  <c r="D690" i="7"/>
  <c r="D691" i="7" s="1"/>
  <c r="D687" i="7"/>
  <c r="C687" i="7" s="1"/>
  <c r="D686" i="7"/>
  <c r="C686" i="7" s="1"/>
  <c r="L689" i="5" s="1"/>
  <c r="D685" i="7"/>
  <c r="C685" i="7" s="1"/>
  <c r="L688" i="5" s="1"/>
  <c r="C684" i="7"/>
  <c r="C683" i="7"/>
  <c r="L686" i="5" s="1"/>
  <c r="D682" i="7"/>
  <c r="C682" i="7" s="1"/>
  <c r="L685" i="5" s="1"/>
  <c r="D681" i="7"/>
  <c r="D678" i="7"/>
  <c r="C678" i="7" s="1"/>
  <c r="L681" i="5" s="1"/>
  <c r="D677" i="7"/>
  <c r="C677" i="7" s="1"/>
  <c r="L680" i="5" s="1"/>
  <c r="D676" i="7"/>
  <c r="C676" i="7" s="1"/>
  <c r="L679" i="5" s="1"/>
  <c r="D675" i="7"/>
  <c r="C675" i="7" s="1"/>
  <c r="L678" i="5" s="1"/>
  <c r="D674" i="7"/>
  <c r="C674" i="7" s="1"/>
  <c r="L677" i="5" s="1"/>
  <c r="D673" i="7"/>
  <c r="C673" i="7" s="1"/>
  <c r="L676" i="5" s="1"/>
  <c r="D672" i="7"/>
  <c r="C672" i="7" s="1"/>
  <c r="L675" i="5" s="1"/>
  <c r="D671" i="7"/>
  <c r="C671" i="7" s="1"/>
  <c r="L674" i="5" s="1"/>
  <c r="D670" i="7"/>
  <c r="C670" i="7" s="1"/>
  <c r="L673" i="5" s="1"/>
  <c r="D669" i="7"/>
  <c r="C669" i="7" s="1"/>
  <c r="L672" i="5" s="1"/>
  <c r="D668" i="7"/>
  <c r="C668" i="7" s="1"/>
  <c r="L671" i="5" s="1"/>
  <c r="D667" i="7"/>
  <c r="C667" i="7" s="1"/>
  <c r="L670" i="5" s="1"/>
  <c r="D666" i="7"/>
  <c r="C666" i="7" s="1"/>
  <c r="X665" i="7"/>
  <c r="X679" i="7" s="1"/>
  <c r="D665" i="7"/>
  <c r="D662" i="7"/>
  <c r="C662" i="7" s="1"/>
  <c r="L665" i="5" s="1"/>
  <c r="D661" i="7"/>
  <c r="C661" i="7" s="1"/>
  <c r="L664" i="5" s="1"/>
  <c r="D660" i="7"/>
  <c r="C660" i="7" s="1"/>
  <c r="L663" i="5" s="1"/>
  <c r="D659" i="7"/>
  <c r="C659" i="7" s="1"/>
  <c r="L662" i="5" s="1"/>
  <c r="D658" i="7"/>
  <c r="C658" i="7" s="1"/>
  <c r="L661" i="5" s="1"/>
  <c r="D657" i="7"/>
  <c r="C657" i="7" s="1"/>
  <c r="L660" i="5" s="1"/>
  <c r="D656" i="7"/>
  <c r="C656" i="7" s="1"/>
  <c r="L659" i="5" s="1"/>
  <c r="D655" i="7"/>
  <c r="C655" i="7" s="1"/>
  <c r="L658" i="5" s="1"/>
  <c r="D654" i="7"/>
  <c r="C654" i="7" s="1"/>
  <c r="L657" i="5" s="1"/>
  <c r="D653" i="7"/>
  <c r="C653" i="7" s="1"/>
  <c r="D652" i="7"/>
  <c r="C652" i="7" s="1"/>
  <c r="L655" i="5" s="1"/>
  <c r="D651" i="7"/>
  <c r="C651" i="7" s="1"/>
  <c r="D650" i="7"/>
  <c r="C650" i="7" s="1"/>
  <c r="L653" i="5" s="1"/>
  <c r="D649" i="7"/>
  <c r="C649" i="7" s="1"/>
  <c r="L652" i="5" s="1"/>
  <c r="D648" i="7"/>
  <c r="C648" i="7" s="1"/>
  <c r="L651" i="5" s="1"/>
  <c r="D647" i="7"/>
  <c r="C647" i="7" s="1"/>
  <c r="L650" i="5" s="1"/>
  <c r="D646" i="7"/>
  <c r="C646" i="7" s="1"/>
  <c r="L649" i="5" s="1"/>
  <c r="D645" i="7"/>
  <c r="C645" i="7" s="1"/>
  <c r="L648" i="5" s="1"/>
  <c r="D644" i="7"/>
  <c r="C644" i="7" s="1"/>
  <c r="L647" i="5" s="1"/>
  <c r="D643" i="7"/>
  <c r="C643" i="7" s="1"/>
  <c r="L646" i="5" s="1"/>
  <c r="D642" i="7"/>
  <c r="C642" i="7" s="1"/>
  <c r="L645" i="5" s="1"/>
  <c r="D641" i="7"/>
  <c r="C641" i="7" s="1"/>
  <c r="L644" i="5" s="1"/>
  <c r="D640" i="7"/>
  <c r="C640" i="7" s="1"/>
  <c r="D639" i="7"/>
  <c r="C639" i="7" s="1"/>
  <c r="L642" i="5" s="1"/>
  <c r="D638" i="7"/>
  <c r="C638" i="7" s="1"/>
  <c r="L641" i="5" s="1"/>
  <c r="D637" i="7"/>
  <c r="C637" i="7" s="1"/>
  <c r="L640" i="5" s="1"/>
  <c r="D636" i="7"/>
  <c r="C636" i="7" s="1"/>
  <c r="D635" i="7"/>
  <c r="C635" i="7" s="1"/>
  <c r="L638" i="5" s="1"/>
  <c r="D634" i="7"/>
  <c r="C634" i="7" s="1"/>
  <c r="L637" i="5" s="1"/>
  <c r="D633" i="7"/>
  <c r="C633" i="7" s="1"/>
  <c r="L636" i="5" s="1"/>
  <c r="D632" i="7"/>
  <c r="C632" i="7" s="1"/>
  <c r="L635" i="5" s="1"/>
  <c r="D631" i="7"/>
  <c r="C631" i="7" s="1"/>
  <c r="L634" i="5" s="1"/>
  <c r="D630" i="7"/>
  <c r="C630" i="7" s="1"/>
  <c r="L633" i="5" s="1"/>
  <c r="D629" i="7"/>
  <c r="C629" i="7" s="1"/>
  <c r="L632" i="5" s="1"/>
  <c r="D628" i="7"/>
  <c r="C628" i="7" s="1"/>
  <c r="L631" i="5" s="1"/>
  <c r="D627" i="7"/>
  <c r="C627" i="7" s="1"/>
  <c r="L630" i="5" s="1"/>
  <c r="D626" i="7"/>
  <c r="C626" i="7" s="1"/>
  <c r="L629" i="5" s="1"/>
  <c r="D625" i="7"/>
  <c r="C625" i="7" s="1"/>
  <c r="L628" i="5" s="1"/>
  <c r="D624" i="7"/>
  <c r="C624" i="7" s="1"/>
  <c r="L627" i="5" s="1"/>
  <c r="D623" i="7"/>
  <c r="C623" i="7" s="1"/>
  <c r="L626" i="5" s="1"/>
  <c r="D622" i="7"/>
  <c r="C622" i="7" s="1"/>
  <c r="L625" i="5" s="1"/>
  <c r="D621" i="7"/>
  <c r="C621" i="7" s="1"/>
  <c r="D620" i="7"/>
  <c r="C620" i="7" s="1"/>
  <c r="L623" i="5" s="1"/>
  <c r="D619" i="7"/>
  <c r="C619" i="7" s="1"/>
  <c r="D618" i="7"/>
  <c r="C618" i="7" s="1"/>
  <c r="L621" i="5" s="1"/>
  <c r="F617" i="7"/>
  <c r="D617" i="7" s="1"/>
  <c r="C617" i="7" s="1"/>
  <c r="L620" i="5" s="1"/>
  <c r="D616" i="7"/>
  <c r="C616" i="7" s="1"/>
  <c r="L619" i="5" s="1"/>
  <c r="D615" i="7"/>
  <c r="C615" i="7" s="1"/>
  <c r="L618" i="5" s="1"/>
  <c r="D614" i="7"/>
  <c r="C614" i="7" s="1"/>
  <c r="L617" i="5" s="1"/>
  <c r="D613" i="7"/>
  <c r="C613" i="7" s="1"/>
  <c r="L616" i="5" s="1"/>
  <c r="D612" i="7"/>
  <c r="C612" i="7" s="1"/>
  <c r="L615" i="5" s="1"/>
  <c r="D611" i="7"/>
  <c r="C611" i="7" s="1"/>
  <c r="L614" i="5" s="1"/>
  <c r="D610" i="7"/>
  <c r="C610" i="7" s="1"/>
  <c r="L613" i="5" s="1"/>
  <c r="D609" i="7"/>
  <c r="C609" i="7" s="1"/>
  <c r="L612" i="5" s="1"/>
  <c r="F608" i="7"/>
  <c r="AA605" i="7"/>
  <c r="Y604" i="7"/>
  <c r="X604" i="7"/>
  <c r="W604" i="7"/>
  <c r="V604" i="7"/>
  <c r="U604" i="7"/>
  <c r="T604" i="7"/>
  <c r="S604" i="7"/>
  <c r="R604" i="7"/>
  <c r="Q604" i="7"/>
  <c r="P604" i="7"/>
  <c r="O604" i="7"/>
  <c r="N604" i="7"/>
  <c r="M604" i="7"/>
  <c r="K604" i="7"/>
  <c r="J604" i="7"/>
  <c r="I604" i="7"/>
  <c r="H604" i="7"/>
  <c r="G604" i="7"/>
  <c r="F604" i="7"/>
  <c r="E604" i="7"/>
  <c r="D603" i="7"/>
  <c r="C603" i="7" s="1"/>
  <c r="D602" i="7"/>
  <c r="C602" i="7" s="1"/>
  <c r="D601" i="7"/>
  <c r="C601" i="7" s="1"/>
  <c r="D600" i="7"/>
  <c r="C600" i="7" s="1"/>
  <c r="Y598" i="7"/>
  <c r="X598" i="7"/>
  <c r="W598" i="7"/>
  <c r="V598" i="7"/>
  <c r="U598" i="7"/>
  <c r="T598" i="7"/>
  <c r="S598" i="7"/>
  <c r="R598" i="7"/>
  <c r="Q598" i="7"/>
  <c r="P598" i="7"/>
  <c r="O598" i="7"/>
  <c r="N598" i="7"/>
  <c r="M598" i="7"/>
  <c r="K598" i="7"/>
  <c r="J598" i="7"/>
  <c r="I598" i="7"/>
  <c r="H598" i="7"/>
  <c r="G598" i="7"/>
  <c r="F598" i="7"/>
  <c r="E598" i="7"/>
  <c r="D597" i="7"/>
  <c r="C597" i="7" s="1"/>
  <c r="L600" i="5" s="1"/>
  <c r="D596" i="7"/>
  <c r="Y594" i="7"/>
  <c r="X594" i="7"/>
  <c r="W594" i="7"/>
  <c r="V594" i="7"/>
  <c r="U594" i="7"/>
  <c r="T594" i="7"/>
  <c r="S594" i="7"/>
  <c r="R594" i="7"/>
  <c r="Q594" i="7"/>
  <c r="P594" i="7"/>
  <c r="O594" i="7"/>
  <c r="N594" i="7"/>
  <c r="M594" i="7"/>
  <c r="K594" i="7"/>
  <c r="J594" i="7"/>
  <c r="I594" i="7"/>
  <c r="H594" i="7"/>
  <c r="G594" i="7"/>
  <c r="F594" i="7"/>
  <c r="E594" i="7"/>
  <c r="D593" i="7"/>
  <c r="C593" i="7" s="1"/>
  <c r="L596" i="5" s="1"/>
  <c r="D592" i="7"/>
  <c r="C592" i="7" s="1"/>
  <c r="L595" i="5" s="1"/>
  <c r="D591" i="7"/>
  <c r="C591" i="7" s="1"/>
  <c r="L594" i="5" s="1"/>
  <c r="D590" i="7"/>
  <c r="C590" i="7" s="1"/>
  <c r="L593" i="5" s="1"/>
  <c r="D589" i="7"/>
  <c r="C589" i="7" s="1"/>
  <c r="L592" i="5" s="1"/>
  <c r="D588" i="7"/>
  <c r="C588" i="7" s="1"/>
  <c r="L591" i="5" s="1"/>
  <c r="D587" i="7"/>
  <c r="C587" i="7" s="1"/>
  <c r="L590" i="5" s="1"/>
  <c r="D586" i="7"/>
  <c r="C586" i="7" s="1"/>
  <c r="L589" i="5" s="1"/>
  <c r="D585" i="7"/>
  <c r="C585" i="7" s="1"/>
  <c r="L588" i="5" s="1"/>
  <c r="D584" i="7"/>
  <c r="C584" i="7" s="1"/>
  <c r="L587" i="5" s="1"/>
  <c r="D583" i="7"/>
  <c r="C583" i="7" s="1"/>
  <c r="L586" i="5" s="1"/>
  <c r="D582" i="7"/>
  <c r="C582" i="7" s="1"/>
  <c r="L585" i="5" s="1"/>
  <c r="D581" i="7"/>
  <c r="C581" i="7" s="1"/>
  <c r="L584" i="5" s="1"/>
  <c r="D580" i="7"/>
  <c r="C580" i="7" s="1"/>
  <c r="L583" i="5" s="1"/>
  <c r="D579" i="7"/>
  <c r="C579" i="7" s="1"/>
  <c r="L582" i="5" s="1"/>
  <c r="D578" i="7"/>
  <c r="C578" i="7" s="1"/>
  <c r="L581" i="5" s="1"/>
  <c r="D577" i="7"/>
  <c r="C577" i="7" s="1"/>
  <c r="L580" i="5" s="1"/>
  <c r="D576" i="7"/>
  <c r="C576" i="7" s="1"/>
  <c r="L579" i="5" s="1"/>
  <c r="D575" i="7"/>
  <c r="C575" i="7" s="1"/>
  <c r="L578" i="5" s="1"/>
  <c r="D574" i="7"/>
  <c r="C574" i="7" s="1"/>
  <c r="L577" i="5" s="1"/>
  <c r="D573" i="7"/>
  <c r="C573" i="7" s="1"/>
  <c r="L576" i="5" s="1"/>
  <c r="D572" i="7"/>
  <c r="C572" i="7" s="1"/>
  <c r="L575" i="5" s="1"/>
  <c r="D571" i="7"/>
  <c r="C571" i="7" s="1"/>
  <c r="L574" i="5" s="1"/>
  <c r="D570" i="7"/>
  <c r="C570" i="7" s="1"/>
  <c r="L573" i="5" s="1"/>
  <c r="D569" i="7"/>
  <c r="C569" i="7" s="1"/>
  <c r="L572" i="5" s="1"/>
  <c r="D568" i="7"/>
  <c r="C568" i="7" s="1"/>
  <c r="L571" i="5" s="1"/>
  <c r="D567" i="7"/>
  <c r="C567" i="7" s="1"/>
  <c r="L570" i="5" s="1"/>
  <c r="D566" i="7"/>
  <c r="C566" i="7" s="1"/>
  <c r="L569" i="5" s="1"/>
  <c r="D565" i="7"/>
  <c r="C565" i="7" s="1"/>
  <c r="L568" i="5" s="1"/>
  <c r="D564" i="7"/>
  <c r="C564" i="7" s="1"/>
  <c r="L567" i="5" s="1"/>
  <c r="D563" i="7"/>
  <c r="C563" i="7" s="1"/>
  <c r="L566" i="5" s="1"/>
  <c r="D562" i="7"/>
  <c r="C562" i="7" s="1"/>
  <c r="L565" i="5" s="1"/>
  <c r="D561" i="7"/>
  <c r="C561" i="7" s="1"/>
  <c r="L564" i="5" s="1"/>
  <c r="D560" i="7"/>
  <c r="C560" i="7" s="1"/>
  <c r="C557" i="7"/>
  <c r="L560" i="5" s="1"/>
  <c r="C556" i="7"/>
  <c r="L559" i="5" s="1"/>
  <c r="C555" i="7"/>
  <c r="L558" i="5" s="1"/>
  <c r="D554" i="7"/>
  <c r="D558" i="7" s="1"/>
  <c r="Y550" i="7"/>
  <c r="X550" i="7"/>
  <c r="W550" i="7"/>
  <c r="V550" i="7"/>
  <c r="U550" i="7"/>
  <c r="T550" i="7"/>
  <c r="S550" i="7"/>
  <c r="R550" i="7"/>
  <c r="Q550" i="7"/>
  <c r="P550" i="7"/>
  <c r="O550" i="7"/>
  <c r="N550" i="7"/>
  <c r="M550" i="7"/>
  <c r="K550" i="7"/>
  <c r="J550" i="7"/>
  <c r="I550" i="7"/>
  <c r="H550" i="7"/>
  <c r="G550" i="7"/>
  <c r="F550" i="7"/>
  <c r="E550" i="7"/>
  <c r="D549" i="7"/>
  <c r="C549" i="7" s="1"/>
  <c r="D548" i="7"/>
  <c r="C548" i="7" s="1"/>
  <c r="D547" i="7"/>
  <c r="C547" i="7" s="1"/>
  <c r="D546" i="7"/>
  <c r="C546" i="7" s="1"/>
  <c r="D545" i="7"/>
  <c r="C545" i="7" s="1"/>
  <c r="L548" i="5" s="1"/>
  <c r="D544" i="7"/>
  <c r="C544" i="7" s="1"/>
  <c r="L547" i="5" s="1"/>
  <c r="Y542" i="7"/>
  <c r="X542" i="7"/>
  <c r="W542" i="7"/>
  <c r="V542" i="7"/>
  <c r="U542" i="7"/>
  <c r="T542" i="7"/>
  <c r="S542" i="7"/>
  <c r="R542" i="7"/>
  <c r="Q542" i="7"/>
  <c r="P542" i="7"/>
  <c r="O542" i="7"/>
  <c r="M542" i="7"/>
  <c r="K542" i="7"/>
  <c r="J542" i="7"/>
  <c r="I542" i="7"/>
  <c r="H542" i="7"/>
  <c r="G542" i="7"/>
  <c r="F542" i="7"/>
  <c r="E542" i="7"/>
  <c r="D541" i="7"/>
  <c r="Y539" i="7"/>
  <c r="X539" i="7"/>
  <c r="W539" i="7"/>
  <c r="V539" i="7"/>
  <c r="U539" i="7"/>
  <c r="T539" i="7"/>
  <c r="S539" i="7"/>
  <c r="R539" i="7"/>
  <c r="Q539" i="7"/>
  <c r="P539" i="7"/>
  <c r="O539" i="7"/>
  <c r="N539" i="7"/>
  <c r="M539" i="7"/>
  <c r="K539" i="7"/>
  <c r="J539" i="7"/>
  <c r="I539" i="7"/>
  <c r="H539" i="7"/>
  <c r="G539" i="7"/>
  <c r="F539" i="7"/>
  <c r="E539" i="7"/>
  <c r="D538" i="7"/>
  <c r="C538" i="7" s="1"/>
  <c r="L541" i="5" s="1"/>
  <c r="D537" i="7"/>
  <c r="C537" i="7" s="1"/>
  <c r="L540" i="5" s="1"/>
  <c r="D536" i="7"/>
  <c r="C536" i="7" s="1"/>
  <c r="L539" i="5" s="1"/>
  <c r="FQW535" i="7"/>
  <c r="FQW536" i="7" s="1"/>
  <c r="FQW537" i="7" s="1"/>
  <c r="FQW538" i="7" s="1"/>
  <c r="FQU535" i="7"/>
  <c r="FQU536" i="7" s="1"/>
  <c r="FQU537" i="7" s="1"/>
  <c r="FQU538" i="7" s="1"/>
  <c r="FQS535" i="7"/>
  <c r="FQS536" i="7" s="1"/>
  <c r="FQS537" i="7" s="1"/>
  <c r="FQS538" i="7" s="1"/>
  <c r="FQQ535" i="7"/>
  <c r="FQQ536" i="7" s="1"/>
  <c r="FQQ537" i="7" s="1"/>
  <c r="FQQ538" i="7" s="1"/>
  <c r="FQO535" i="7"/>
  <c r="FQO536" i="7" s="1"/>
  <c r="FQO537" i="7" s="1"/>
  <c r="FQO538" i="7" s="1"/>
  <c r="FQM535" i="7"/>
  <c r="FQM536" i="7" s="1"/>
  <c r="FQM537" i="7" s="1"/>
  <c r="FQM538" i="7" s="1"/>
  <c r="FQK535" i="7"/>
  <c r="FQK536" i="7" s="1"/>
  <c r="FQK537" i="7" s="1"/>
  <c r="FQK538" i="7" s="1"/>
  <c r="FQI535" i="7"/>
  <c r="FQI536" i="7" s="1"/>
  <c r="FQI537" i="7" s="1"/>
  <c r="FQI538" i="7" s="1"/>
  <c r="FQG535" i="7"/>
  <c r="FQG536" i="7" s="1"/>
  <c r="FQG537" i="7" s="1"/>
  <c r="FQG538" i="7" s="1"/>
  <c r="FQE535" i="7"/>
  <c r="FQE536" i="7" s="1"/>
  <c r="FQE537" i="7" s="1"/>
  <c r="FQE538" i="7" s="1"/>
  <c r="FQC535" i="7"/>
  <c r="FQC536" i="7" s="1"/>
  <c r="FQC537" i="7" s="1"/>
  <c r="FQC538" i="7" s="1"/>
  <c r="FQA535" i="7"/>
  <c r="FQA536" i="7" s="1"/>
  <c r="FQA537" i="7" s="1"/>
  <c r="FQA538" i="7" s="1"/>
  <c r="FPY535" i="7"/>
  <c r="FPY536" i="7" s="1"/>
  <c r="FPY537" i="7" s="1"/>
  <c r="FPY538" i="7" s="1"/>
  <c r="FPW535" i="7"/>
  <c r="FPW536" i="7" s="1"/>
  <c r="FPW537" i="7" s="1"/>
  <c r="FPW538" i="7" s="1"/>
  <c r="FPU535" i="7"/>
  <c r="FPU536" i="7" s="1"/>
  <c r="FPU537" i="7" s="1"/>
  <c r="FPU538" i="7" s="1"/>
  <c r="FPS535" i="7"/>
  <c r="FPS536" i="7" s="1"/>
  <c r="FPS537" i="7" s="1"/>
  <c r="FPS538" i="7" s="1"/>
  <c r="FPQ535" i="7"/>
  <c r="FPQ536" i="7" s="1"/>
  <c r="FPQ537" i="7" s="1"/>
  <c r="FPQ538" i="7" s="1"/>
  <c r="FPO535" i="7"/>
  <c r="FPO536" i="7" s="1"/>
  <c r="FPO537" i="7" s="1"/>
  <c r="FPO538" i="7" s="1"/>
  <c r="FPM535" i="7"/>
  <c r="FPM536" i="7" s="1"/>
  <c r="FPM537" i="7" s="1"/>
  <c r="FPM538" i="7" s="1"/>
  <c r="FPK535" i="7"/>
  <c r="FPK536" i="7" s="1"/>
  <c r="FPK537" i="7" s="1"/>
  <c r="FPK538" i="7" s="1"/>
  <c r="FPI535" i="7"/>
  <c r="FPI536" i="7" s="1"/>
  <c r="FPI537" i="7" s="1"/>
  <c r="FPI538" i="7" s="1"/>
  <c r="FPG535" i="7"/>
  <c r="FPG536" i="7" s="1"/>
  <c r="FPG537" i="7" s="1"/>
  <c r="FPG538" i="7" s="1"/>
  <c r="FPE535" i="7"/>
  <c r="FPE536" i="7" s="1"/>
  <c r="FPE537" i="7" s="1"/>
  <c r="FPE538" i="7" s="1"/>
  <c r="FPC535" i="7"/>
  <c r="FPC536" i="7" s="1"/>
  <c r="FPC537" i="7" s="1"/>
  <c r="FPC538" i="7" s="1"/>
  <c r="FPA535" i="7"/>
  <c r="FPA536" i="7" s="1"/>
  <c r="FPA537" i="7" s="1"/>
  <c r="FPA538" i="7" s="1"/>
  <c r="FOY535" i="7"/>
  <c r="FOY536" i="7" s="1"/>
  <c r="FOY537" i="7" s="1"/>
  <c r="FOY538" i="7" s="1"/>
  <c r="FOW535" i="7"/>
  <c r="FOW536" i="7" s="1"/>
  <c r="FOW537" i="7" s="1"/>
  <c r="FOW538" i="7" s="1"/>
  <c r="FOU535" i="7"/>
  <c r="FOU536" i="7" s="1"/>
  <c r="FOU537" i="7" s="1"/>
  <c r="FOU538" i="7" s="1"/>
  <c r="FOS535" i="7"/>
  <c r="FOS536" i="7" s="1"/>
  <c r="FOS537" i="7" s="1"/>
  <c r="FOS538" i="7" s="1"/>
  <c r="FOQ535" i="7"/>
  <c r="FOQ536" i="7" s="1"/>
  <c r="FOQ537" i="7" s="1"/>
  <c r="FOQ538" i="7" s="1"/>
  <c r="FOO535" i="7"/>
  <c r="FOO536" i="7" s="1"/>
  <c r="FOO537" i="7" s="1"/>
  <c r="FOO538" i="7" s="1"/>
  <c r="FOM535" i="7"/>
  <c r="FOM536" i="7" s="1"/>
  <c r="FOM537" i="7" s="1"/>
  <c r="FOM538" i="7" s="1"/>
  <c r="FOK535" i="7"/>
  <c r="FOK536" i="7" s="1"/>
  <c r="FOK537" i="7" s="1"/>
  <c r="FOK538" i="7" s="1"/>
  <c r="FOI535" i="7"/>
  <c r="FOI536" i="7" s="1"/>
  <c r="FOI537" i="7" s="1"/>
  <c r="FOI538" i="7" s="1"/>
  <c r="FOG535" i="7"/>
  <c r="FOG536" i="7" s="1"/>
  <c r="FOG537" i="7" s="1"/>
  <c r="FOG538" i="7" s="1"/>
  <c r="FOE535" i="7"/>
  <c r="FOE536" i="7" s="1"/>
  <c r="FOE537" i="7" s="1"/>
  <c r="FOE538" i="7" s="1"/>
  <c r="FOC535" i="7"/>
  <c r="FOC536" i="7" s="1"/>
  <c r="FOC537" i="7" s="1"/>
  <c r="FOC538" i="7" s="1"/>
  <c r="FOA535" i="7"/>
  <c r="FOA536" i="7" s="1"/>
  <c r="FOA537" i="7" s="1"/>
  <c r="FOA538" i="7" s="1"/>
  <c r="FNY535" i="7"/>
  <c r="FNY536" i="7" s="1"/>
  <c r="FNY537" i="7" s="1"/>
  <c r="FNY538" i="7" s="1"/>
  <c r="FNW535" i="7"/>
  <c r="FNW536" i="7" s="1"/>
  <c r="FNW537" i="7" s="1"/>
  <c r="FNW538" i="7" s="1"/>
  <c r="FNU535" i="7"/>
  <c r="FNU536" i="7" s="1"/>
  <c r="FNU537" i="7" s="1"/>
  <c r="FNU538" i="7" s="1"/>
  <c r="FNS535" i="7"/>
  <c r="FNS536" i="7" s="1"/>
  <c r="FNS537" i="7" s="1"/>
  <c r="FNS538" i="7" s="1"/>
  <c r="FNQ535" i="7"/>
  <c r="FNQ536" i="7" s="1"/>
  <c r="FNQ537" i="7" s="1"/>
  <c r="FNQ538" i="7" s="1"/>
  <c r="FNO535" i="7"/>
  <c r="FNO536" i="7" s="1"/>
  <c r="FNO537" i="7" s="1"/>
  <c r="FNO538" i="7" s="1"/>
  <c r="FNM535" i="7"/>
  <c r="FNM536" i="7" s="1"/>
  <c r="FNM537" i="7" s="1"/>
  <c r="FNM538" i="7" s="1"/>
  <c r="FNK535" i="7"/>
  <c r="FNK536" i="7" s="1"/>
  <c r="FNK537" i="7" s="1"/>
  <c r="FNK538" i="7" s="1"/>
  <c r="FNI535" i="7"/>
  <c r="FNI536" i="7" s="1"/>
  <c r="FNI537" i="7" s="1"/>
  <c r="FNI538" i="7" s="1"/>
  <c r="FNG535" i="7"/>
  <c r="FNG536" i="7" s="1"/>
  <c r="FNG537" i="7" s="1"/>
  <c r="FNG538" i="7" s="1"/>
  <c r="FNE535" i="7"/>
  <c r="FNE536" i="7" s="1"/>
  <c r="FNE537" i="7" s="1"/>
  <c r="FNE538" i="7" s="1"/>
  <c r="FNC535" i="7"/>
  <c r="FNC536" i="7" s="1"/>
  <c r="FNC537" i="7" s="1"/>
  <c r="FNC538" i="7" s="1"/>
  <c r="FNA535" i="7"/>
  <c r="FNA536" i="7" s="1"/>
  <c r="FNA537" i="7" s="1"/>
  <c r="FNA538" i="7" s="1"/>
  <c r="FMY535" i="7"/>
  <c r="FMY536" i="7" s="1"/>
  <c r="FMY537" i="7" s="1"/>
  <c r="FMY538" i="7" s="1"/>
  <c r="FMW535" i="7"/>
  <c r="FMW536" i="7" s="1"/>
  <c r="FMW537" i="7" s="1"/>
  <c r="FMW538" i="7" s="1"/>
  <c r="FMU535" i="7"/>
  <c r="FMU536" i="7" s="1"/>
  <c r="FMU537" i="7" s="1"/>
  <c r="FMU538" i="7" s="1"/>
  <c r="FMS535" i="7"/>
  <c r="FMS536" i="7" s="1"/>
  <c r="FMS537" i="7" s="1"/>
  <c r="FMS538" i="7" s="1"/>
  <c r="FMQ535" i="7"/>
  <c r="FMQ536" i="7" s="1"/>
  <c r="FMQ537" i="7" s="1"/>
  <c r="FMQ538" i="7" s="1"/>
  <c r="FMO535" i="7"/>
  <c r="FMO536" i="7" s="1"/>
  <c r="FMO537" i="7" s="1"/>
  <c r="FMO538" i="7" s="1"/>
  <c r="FMM535" i="7"/>
  <c r="FMM536" i="7" s="1"/>
  <c r="FMM537" i="7" s="1"/>
  <c r="FMM538" i="7" s="1"/>
  <c r="FMK535" i="7"/>
  <c r="FMK536" i="7" s="1"/>
  <c r="FMK537" i="7" s="1"/>
  <c r="FMK538" i="7" s="1"/>
  <c r="FMI535" i="7"/>
  <c r="FMI536" i="7" s="1"/>
  <c r="FMI537" i="7" s="1"/>
  <c r="FMI538" i="7" s="1"/>
  <c r="FMG535" i="7"/>
  <c r="FMG536" i="7" s="1"/>
  <c r="FMG537" i="7" s="1"/>
  <c r="FMG538" i="7" s="1"/>
  <c r="FME535" i="7"/>
  <c r="FME536" i="7" s="1"/>
  <c r="FME537" i="7" s="1"/>
  <c r="FME538" i="7" s="1"/>
  <c r="FMC535" i="7"/>
  <c r="FMC536" i="7" s="1"/>
  <c r="FMC537" i="7" s="1"/>
  <c r="FMC538" i="7" s="1"/>
  <c r="FMA535" i="7"/>
  <c r="FMA536" i="7" s="1"/>
  <c r="FMA537" i="7" s="1"/>
  <c r="FMA538" i="7" s="1"/>
  <c r="FLY535" i="7"/>
  <c r="FLY536" i="7" s="1"/>
  <c r="FLY537" i="7" s="1"/>
  <c r="FLY538" i="7" s="1"/>
  <c r="FLW535" i="7"/>
  <c r="FLW536" i="7" s="1"/>
  <c r="FLW537" i="7" s="1"/>
  <c r="FLW538" i="7" s="1"/>
  <c r="FLU535" i="7"/>
  <c r="FLU536" i="7" s="1"/>
  <c r="FLU537" i="7" s="1"/>
  <c r="FLU538" i="7" s="1"/>
  <c r="FLS535" i="7"/>
  <c r="FLS536" i="7" s="1"/>
  <c r="FLS537" i="7" s="1"/>
  <c r="FLS538" i="7" s="1"/>
  <c r="FLQ535" i="7"/>
  <c r="FLQ536" i="7" s="1"/>
  <c r="FLQ537" i="7" s="1"/>
  <c r="FLQ538" i="7" s="1"/>
  <c r="FLO535" i="7"/>
  <c r="FLO536" i="7" s="1"/>
  <c r="FLO537" i="7" s="1"/>
  <c r="FLO538" i="7" s="1"/>
  <c r="FLM535" i="7"/>
  <c r="FLM536" i="7" s="1"/>
  <c r="FLM537" i="7" s="1"/>
  <c r="FLM538" i="7" s="1"/>
  <c r="FLK535" i="7"/>
  <c r="FLK536" i="7" s="1"/>
  <c r="FLK537" i="7" s="1"/>
  <c r="FLK538" i="7" s="1"/>
  <c r="FLI535" i="7"/>
  <c r="FLI536" i="7" s="1"/>
  <c r="FLI537" i="7" s="1"/>
  <c r="FLI538" i="7" s="1"/>
  <c r="FLG535" i="7"/>
  <c r="FLG536" i="7" s="1"/>
  <c r="FLG537" i="7" s="1"/>
  <c r="FLG538" i="7" s="1"/>
  <c r="FLE535" i="7"/>
  <c r="FLE536" i="7" s="1"/>
  <c r="FLE537" i="7" s="1"/>
  <c r="FLE538" i="7" s="1"/>
  <c r="FLC535" i="7"/>
  <c r="FLC536" i="7" s="1"/>
  <c r="FLC537" i="7" s="1"/>
  <c r="FLC538" i="7" s="1"/>
  <c r="FLA535" i="7"/>
  <c r="FLA536" i="7" s="1"/>
  <c r="FLA537" i="7" s="1"/>
  <c r="FLA538" i="7" s="1"/>
  <c r="FKY535" i="7"/>
  <c r="FKY536" i="7" s="1"/>
  <c r="FKY537" i="7" s="1"/>
  <c r="FKY538" i="7" s="1"/>
  <c r="FKW535" i="7"/>
  <c r="FKW536" i="7" s="1"/>
  <c r="FKW537" i="7" s="1"/>
  <c r="FKW538" i="7" s="1"/>
  <c r="FKU535" i="7"/>
  <c r="FKU536" i="7" s="1"/>
  <c r="FKU537" i="7" s="1"/>
  <c r="FKU538" i="7" s="1"/>
  <c r="FKS535" i="7"/>
  <c r="FKS536" i="7" s="1"/>
  <c r="FKS537" i="7" s="1"/>
  <c r="FKS538" i="7" s="1"/>
  <c r="FKQ535" i="7"/>
  <c r="FKQ536" i="7" s="1"/>
  <c r="FKQ537" i="7" s="1"/>
  <c r="FKQ538" i="7" s="1"/>
  <c r="FKO535" i="7"/>
  <c r="FKO536" i="7" s="1"/>
  <c r="FKO537" i="7" s="1"/>
  <c r="FKO538" i="7" s="1"/>
  <c r="FKM535" i="7"/>
  <c r="FKM536" i="7" s="1"/>
  <c r="FKM537" i="7" s="1"/>
  <c r="FKM538" i="7" s="1"/>
  <c r="FKK535" i="7"/>
  <c r="FKK536" i="7" s="1"/>
  <c r="FKK537" i="7" s="1"/>
  <c r="FKK538" i="7" s="1"/>
  <c r="FKI535" i="7"/>
  <c r="FKI536" i="7" s="1"/>
  <c r="FKI537" i="7" s="1"/>
  <c r="FKI538" i="7" s="1"/>
  <c r="FKG535" i="7"/>
  <c r="FKG536" i="7" s="1"/>
  <c r="FKG537" i="7" s="1"/>
  <c r="FKG538" i="7" s="1"/>
  <c r="FKE535" i="7"/>
  <c r="FKE536" i="7" s="1"/>
  <c r="FKE537" i="7" s="1"/>
  <c r="FKE538" i="7" s="1"/>
  <c r="FKC535" i="7"/>
  <c r="FKC536" i="7" s="1"/>
  <c r="FKC537" i="7" s="1"/>
  <c r="FKC538" i="7" s="1"/>
  <c r="FKA535" i="7"/>
  <c r="FKA536" i="7" s="1"/>
  <c r="FKA537" i="7" s="1"/>
  <c r="FKA538" i="7" s="1"/>
  <c r="FJY535" i="7"/>
  <c r="FJY536" i="7" s="1"/>
  <c r="FJY537" i="7" s="1"/>
  <c r="FJY538" i="7" s="1"/>
  <c r="FJW535" i="7"/>
  <c r="FJW536" i="7" s="1"/>
  <c r="FJW537" i="7" s="1"/>
  <c r="FJW538" i="7" s="1"/>
  <c r="FJU535" i="7"/>
  <c r="FJU536" i="7" s="1"/>
  <c r="FJU537" i="7" s="1"/>
  <c r="FJU538" i="7" s="1"/>
  <c r="FJS535" i="7"/>
  <c r="FJS536" i="7" s="1"/>
  <c r="FJS537" i="7" s="1"/>
  <c r="FJS538" i="7" s="1"/>
  <c r="FJQ535" i="7"/>
  <c r="FJQ536" i="7" s="1"/>
  <c r="FJQ537" i="7" s="1"/>
  <c r="FJQ538" i="7" s="1"/>
  <c r="FJO535" i="7"/>
  <c r="FJO536" i="7" s="1"/>
  <c r="FJO537" i="7" s="1"/>
  <c r="FJO538" i="7" s="1"/>
  <c r="FJM535" i="7"/>
  <c r="FJM536" i="7" s="1"/>
  <c r="FJM537" i="7" s="1"/>
  <c r="FJM538" i="7" s="1"/>
  <c r="FJK535" i="7"/>
  <c r="FJK536" i="7" s="1"/>
  <c r="FJK537" i="7" s="1"/>
  <c r="FJK538" i="7" s="1"/>
  <c r="FJI535" i="7"/>
  <c r="FJI536" i="7" s="1"/>
  <c r="FJI537" i="7" s="1"/>
  <c r="FJI538" i="7" s="1"/>
  <c r="FJG535" i="7"/>
  <c r="FJG536" i="7" s="1"/>
  <c r="FJG537" i="7" s="1"/>
  <c r="FJG538" i="7" s="1"/>
  <c r="FJE535" i="7"/>
  <c r="FJE536" i="7" s="1"/>
  <c r="FJE537" i="7" s="1"/>
  <c r="FJE538" i="7" s="1"/>
  <c r="FJC535" i="7"/>
  <c r="FJC536" i="7" s="1"/>
  <c r="FJC537" i="7" s="1"/>
  <c r="FJC538" i="7" s="1"/>
  <c r="FJA535" i="7"/>
  <c r="FJA536" i="7" s="1"/>
  <c r="FJA537" i="7" s="1"/>
  <c r="FJA538" i="7" s="1"/>
  <c r="FIY535" i="7"/>
  <c r="FIY536" i="7" s="1"/>
  <c r="FIY537" i="7" s="1"/>
  <c r="FIY538" i="7" s="1"/>
  <c r="FIW535" i="7"/>
  <c r="FIW536" i="7" s="1"/>
  <c r="FIW537" i="7" s="1"/>
  <c r="FIW538" i="7" s="1"/>
  <c r="FIU535" i="7"/>
  <c r="FIU536" i="7" s="1"/>
  <c r="FIU537" i="7" s="1"/>
  <c r="FIU538" i="7" s="1"/>
  <c r="FIS535" i="7"/>
  <c r="FIS536" i="7" s="1"/>
  <c r="FIS537" i="7" s="1"/>
  <c r="FIS538" i="7" s="1"/>
  <c r="FIQ535" i="7"/>
  <c r="FIQ536" i="7" s="1"/>
  <c r="FIQ537" i="7" s="1"/>
  <c r="FIQ538" i="7" s="1"/>
  <c r="FIO535" i="7"/>
  <c r="FIO536" i="7" s="1"/>
  <c r="FIO537" i="7" s="1"/>
  <c r="FIO538" i="7" s="1"/>
  <c r="FIM535" i="7"/>
  <c r="FIM536" i="7" s="1"/>
  <c r="FIM537" i="7" s="1"/>
  <c r="FIM538" i="7" s="1"/>
  <c r="FIK535" i="7"/>
  <c r="FIK536" i="7" s="1"/>
  <c r="FIK537" i="7" s="1"/>
  <c r="FIK538" i="7" s="1"/>
  <c r="FII535" i="7"/>
  <c r="FII536" i="7" s="1"/>
  <c r="FII537" i="7" s="1"/>
  <c r="FII538" i="7" s="1"/>
  <c r="FIG535" i="7"/>
  <c r="FIG536" i="7" s="1"/>
  <c r="FIG537" i="7" s="1"/>
  <c r="FIG538" i="7" s="1"/>
  <c r="FIE535" i="7"/>
  <c r="FIE536" i="7" s="1"/>
  <c r="FIE537" i="7" s="1"/>
  <c r="FIE538" i="7" s="1"/>
  <c r="FIC535" i="7"/>
  <c r="FIC536" i="7" s="1"/>
  <c r="FIC537" i="7" s="1"/>
  <c r="FIC538" i="7" s="1"/>
  <c r="FIA535" i="7"/>
  <c r="FIA536" i="7" s="1"/>
  <c r="FIA537" i="7" s="1"/>
  <c r="FIA538" i="7" s="1"/>
  <c r="FHY535" i="7"/>
  <c r="FHY536" i="7" s="1"/>
  <c r="FHY537" i="7" s="1"/>
  <c r="FHY538" i="7" s="1"/>
  <c r="FHW535" i="7"/>
  <c r="FHW536" i="7" s="1"/>
  <c r="FHW537" i="7" s="1"/>
  <c r="FHW538" i="7" s="1"/>
  <c r="FHU535" i="7"/>
  <c r="FHU536" i="7" s="1"/>
  <c r="FHU537" i="7" s="1"/>
  <c r="FHU538" i="7" s="1"/>
  <c r="FHS535" i="7"/>
  <c r="FHS536" i="7" s="1"/>
  <c r="FHS537" i="7" s="1"/>
  <c r="FHS538" i="7" s="1"/>
  <c r="FHQ535" i="7"/>
  <c r="FHQ536" i="7" s="1"/>
  <c r="FHQ537" i="7" s="1"/>
  <c r="FHQ538" i="7" s="1"/>
  <c r="FHO535" i="7"/>
  <c r="FHO536" i="7" s="1"/>
  <c r="FHO537" i="7" s="1"/>
  <c r="FHO538" i="7" s="1"/>
  <c r="FHM535" i="7"/>
  <c r="FHM536" i="7" s="1"/>
  <c r="FHM537" i="7" s="1"/>
  <c r="FHM538" i="7" s="1"/>
  <c r="FHK535" i="7"/>
  <c r="FHK536" i="7" s="1"/>
  <c r="FHK537" i="7" s="1"/>
  <c r="FHK538" i="7" s="1"/>
  <c r="FHI535" i="7"/>
  <c r="FHI536" i="7" s="1"/>
  <c r="FHI537" i="7" s="1"/>
  <c r="FHI538" i="7" s="1"/>
  <c r="FHG535" i="7"/>
  <c r="FHG536" i="7" s="1"/>
  <c r="FHG537" i="7" s="1"/>
  <c r="FHG538" i="7" s="1"/>
  <c r="FHE535" i="7"/>
  <c r="FHE536" i="7" s="1"/>
  <c r="FHE537" i="7" s="1"/>
  <c r="FHE538" i="7" s="1"/>
  <c r="FHC535" i="7"/>
  <c r="FHC536" i="7" s="1"/>
  <c r="FHC537" i="7" s="1"/>
  <c r="FHC538" i="7" s="1"/>
  <c r="FHA535" i="7"/>
  <c r="FHA536" i="7" s="1"/>
  <c r="FHA537" i="7" s="1"/>
  <c r="FHA538" i="7" s="1"/>
  <c r="FGY535" i="7"/>
  <c r="FGY536" i="7" s="1"/>
  <c r="FGY537" i="7" s="1"/>
  <c r="FGY538" i="7" s="1"/>
  <c r="FGW535" i="7"/>
  <c r="FGW536" i="7" s="1"/>
  <c r="FGW537" i="7" s="1"/>
  <c r="FGW538" i="7" s="1"/>
  <c r="FGU535" i="7"/>
  <c r="FGU536" i="7" s="1"/>
  <c r="FGU537" i="7" s="1"/>
  <c r="FGU538" i="7" s="1"/>
  <c r="FGS535" i="7"/>
  <c r="FGS536" i="7" s="1"/>
  <c r="FGS537" i="7" s="1"/>
  <c r="FGS538" i="7" s="1"/>
  <c r="FGQ535" i="7"/>
  <c r="FGQ536" i="7" s="1"/>
  <c r="FGQ537" i="7" s="1"/>
  <c r="FGQ538" i="7" s="1"/>
  <c r="FGO535" i="7"/>
  <c r="FGO536" i="7" s="1"/>
  <c r="FGO537" i="7" s="1"/>
  <c r="FGO538" i="7" s="1"/>
  <c r="FGM535" i="7"/>
  <c r="FGM536" i="7" s="1"/>
  <c r="FGM537" i="7" s="1"/>
  <c r="FGM538" i="7" s="1"/>
  <c r="FGK535" i="7"/>
  <c r="FGK536" i="7" s="1"/>
  <c r="FGK537" i="7" s="1"/>
  <c r="FGK538" i="7" s="1"/>
  <c r="FGI535" i="7"/>
  <c r="FGI536" i="7" s="1"/>
  <c r="FGI537" i="7" s="1"/>
  <c r="FGI538" i="7" s="1"/>
  <c r="FGG535" i="7"/>
  <c r="FGG536" i="7" s="1"/>
  <c r="FGG537" i="7" s="1"/>
  <c r="FGG538" i="7" s="1"/>
  <c r="FGE535" i="7"/>
  <c r="FGE536" i="7" s="1"/>
  <c r="FGE537" i="7" s="1"/>
  <c r="FGE538" i="7" s="1"/>
  <c r="FGC535" i="7"/>
  <c r="FGC536" i="7" s="1"/>
  <c r="FGC537" i="7" s="1"/>
  <c r="FGC538" i="7" s="1"/>
  <c r="FGA535" i="7"/>
  <c r="FGA536" i="7" s="1"/>
  <c r="FGA537" i="7" s="1"/>
  <c r="FGA538" i="7" s="1"/>
  <c r="FFY535" i="7"/>
  <c r="FFY536" i="7" s="1"/>
  <c r="FFY537" i="7" s="1"/>
  <c r="FFY538" i="7" s="1"/>
  <c r="FFW535" i="7"/>
  <c r="FFW536" i="7" s="1"/>
  <c r="FFW537" i="7" s="1"/>
  <c r="FFW538" i="7" s="1"/>
  <c r="FFU535" i="7"/>
  <c r="FFU536" i="7" s="1"/>
  <c r="FFU537" i="7" s="1"/>
  <c r="FFU538" i="7" s="1"/>
  <c r="FFS535" i="7"/>
  <c r="FFS536" i="7" s="1"/>
  <c r="FFS537" i="7" s="1"/>
  <c r="FFS538" i="7" s="1"/>
  <c r="FFQ535" i="7"/>
  <c r="FFQ536" i="7" s="1"/>
  <c r="FFQ537" i="7" s="1"/>
  <c r="FFQ538" i="7" s="1"/>
  <c r="FFO535" i="7"/>
  <c r="FFO536" i="7" s="1"/>
  <c r="FFO537" i="7" s="1"/>
  <c r="FFO538" i="7" s="1"/>
  <c r="FFM535" i="7"/>
  <c r="FFM536" i="7" s="1"/>
  <c r="FFM537" i="7" s="1"/>
  <c r="FFM538" i="7" s="1"/>
  <c r="FFK535" i="7"/>
  <c r="FFK536" i="7" s="1"/>
  <c r="FFK537" i="7" s="1"/>
  <c r="FFK538" i="7" s="1"/>
  <c r="FFI535" i="7"/>
  <c r="FFI536" i="7" s="1"/>
  <c r="FFI537" i="7" s="1"/>
  <c r="FFI538" i="7" s="1"/>
  <c r="FFG535" i="7"/>
  <c r="FFG536" i="7" s="1"/>
  <c r="FFG537" i="7" s="1"/>
  <c r="FFG538" i="7" s="1"/>
  <c r="FFE535" i="7"/>
  <c r="FFE536" i="7" s="1"/>
  <c r="FFE537" i="7" s="1"/>
  <c r="FFE538" i="7" s="1"/>
  <c r="FFC535" i="7"/>
  <c r="FFC536" i="7" s="1"/>
  <c r="FFC537" i="7" s="1"/>
  <c r="FFC538" i="7" s="1"/>
  <c r="FFA535" i="7"/>
  <c r="FFA536" i="7" s="1"/>
  <c r="FFA537" i="7" s="1"/>
  <c r="FFA538" i="7" s="1"/>
  <c r="FEY535" i="7"/>
  <c r="FEY536" i="7" s="1"/>
  <c r="FEY537" i="7" s="1"/>
  <c r="FEY538" i="7" s="1"/>
  <c r="FEW535" i="7"/>
  <c r="FEW536" i="7" s="1"/>
  <c r="FEW537" i="7" s="1"/>
  <c r="FEW538" i="7" s="1"/>
  <c r="FEU535" i="7"/>
  <c r="FEU536" i="7" s="1"/>
  <c r="FEU537" i="7" s="1"/>
  <c r="FEU538" i="7" s="1"/>
  <c r="FES535" i="7"/>
  <c r="FES536" i="7" s="1"/>
  <c r="FES537" i="7" s="1"/>
  <c r="FES538" i="7" s="1"/>
  <c r="FEQ535" i="7"/>
  <c r="FEQ536" i="7" s="1"/>
  <c r="FEQ537" i="7" s="1"/>
  <c r="FEQ538" i="7" s="1"/>
  <c r="FEO535" i="7"/>
  <c r="FEO536" i="7" s="1"/>
  <c r="FEO537" i="7" s="1"/>
  <c r="FEO538" i="7" s="1"/>
  <c r="FEM535" i="7"/>
  <c r="FEM536" i="7" s="1"/>
  <c r="FEM537" i="7" s="1"/>
  <c r="FEM538" i="7" s="1"/>
  <c r="FEK535" i="7"/>
  <c r="FEK536" i="7" s="1"/>
  <c r="FEK537" i="7" s="1"/>
  <c r="FEK538" i="7" s="1"/>
  <c r="FEI535" i="7"/>
  <c r="FEI536" i="7" s="1"/>
  <c r="FEI537" i="7" s="1"/>
  <c r="FEI538" i="7" s="1"/>
  <c r="FEG535" i="7"/>
  <c r="FEG536" i="7" s="1"/>
  <c r="FEG537" i="7" s="1"/>
  <c r="FEG538" i="7" s="1"/>
  <c r="FEE535" i="7"/>
  <c r="FEE536" i="7" s="1"/>
  <c r="FEE537" i="7" s="1"/>
  <c r="FEE538" i="7" s="1"/>
  <c r="FEC535" i="7"/>
  <c r="FEC536" i="7" s="1"/>
  <c r="FEC537" i="7" s="1"/>
  <c r="FEC538" i="7" s="1"/>
  <c r="FEA535" i="7"/>
  <c r="FEA536" i="7" s="1"/>
  <c r="FEA537" i="7" s="1"/>
  <c r="FEA538" i="7" s="1"/>
  <c r="FDY535" i="7"/>
  <c r="FDY536" i="7" s="1"/>
  <c r="FDY537" i="7" s="1"/>
  <c r="FDY538" i="7" s="1"/>
  <c r="FDW535" i="7"/>
  <c r="FDW536" i="7" s="1"/>
  <c r="FDW537" i="7" s="1"/>
  <c r="FDW538" i="7" s="1"/>
  <c r="FDU535" i="7"/>
  <c r="FDU536" i="7" s="1"/>
  <c r="FDU537" i="7" s="1"/>
  <c r="FDU538" i="7" s="1"/>
  <c r="FDS535" i="7"/>
  <c r="FDS536" i="7" s="1"/>
  <c r="FDS537" i="7" s="1"/>
  <c r="FDS538" i="7" s="1"/>
  <c r="FDQ535" i="7"/>
  <c r="FDQ536" i="7" s="1"/>
  <c r="FDQ537" i="7" s="1"/>
  <c r="FDQ538" i="7" s="1"/>
  <c r="FDO535" i="7"/>
  <c r="FDO536" i="7" s="1"/>
  <c r="FDO537" i="7" s="1"/>
  <c r="FDO538" i="7" s="1"/>
  <c r="FDM535" i="7"/>
  <c r="FDM536" i="7" s="1"/>
  <c r="FDM537" i="7" s="1"/>
  <c r="FDM538" i="7" s="1"/>
  <c r="FDK535" i="7"/>
  <c r="FDK536" i="7" s="1"/>
  <c r="FDK537" i="7" s="1"/>
  <c r="FDK538" i="7" s="1"/>
  <c r="FDI535" i="7"/>
  <c r="FDI536" i="7" s="1"/>
  <c r="FDI537" i="7" s="1"/>
  <c r="FDI538" i="7" s="1"/>
  <c r="FDG535" i="7"/>
  <c r="FDG536" i="7" s="1"/>
  <c r="FDG537" i="7" s="1"/>
  <c r="FDG538" i="7" s="1"/>
  <c r="FDE535" i="7"/>
  <c r="FDE536" i="7" s="1"/>
  <c r="FDE537" i="7" s="1"/>
  <c r="FDE538" i="7" s="1"/>
  <c r="FDC535" i="7"/>
  <c r="FDC536" i="7" s="1"/>
  <c r="FDC537" i="7" s="1"/>
  <c r="FDC538" i="7" s="1"/>
  <c r="FDA535" i="7"/>
  <c r="FDA536" i="7" s="1"/>
  <c r="FDA537" i="7" s="1"/>
  <c r="FDA538" i="7" s="1"/>
  <c r="FCY535" i="7"/>
  <c r="FCY536" i="7" s="1"/>
  <c r="FCY537" i="7" s="1"/>
  <c r="FCY538" i="7" s="1"/>
  <c r="FCW535" i="7"/>
  <c r="FCW536" i="7" s="1"/>
  <c r="FCW537" i="7" s="1"/>
  <c r="FCW538" i="7" s="1"/>
  <c r="FCU535" i="7"/>
  <c r="FCU536" i="7" s="1"/>
  <c r="FCU537" i="7" s="1"/>
  <c r="FCU538" i="7" s="1"/>
  <c r="FCS535" i="7"/>
  <c r="FCS536" i="7" s="1"/>
  <c r="FCS537" i="7" s="1"/>
  <c r="FCS538" i="7" s="1"/>
  <c r="FCQ535" i="7"/>
  <c r="FCQ536" i="7" s="1"/>
  <c r="FCQ537" i="7" s="1"/>
  <c r="FCQ538" i="7" s="1"/>
  <c r="FCO535" i="7"/>
  <c r="FCO536" i="7" s="1"/>
  <c r="FCO537" i="7" s="1"/>
  <c r="FCO538" i="7" s="1"/>
  <c r="FCM535" i="7"/>
  <c r="FCM536" i="7" s="1"/>
  <c r="FCM537" i="7" s="1"/>
  <c r="FCM538" i="7" s="1"/>
  <c r="FCK535" i="7"/>
  <c r="FCK536" i="7" s="1"/>
  <c r="FCK537" i="7" s="1"/>
  <c r="FCK538" i="7" s="1"/>
  <c r="FCI535" i="7"/>
  <c r="FCI536" i="7" s="1"/>
  <c r="FCI537" i="7" s="1"/>
  <c r="FCI538" i="7" s="1"/>
  <c r="FCG535" i="7"/>
  <c r="FCG536" i="7" s="1"/>
  <c r="FCG537" i="7" s="1"/>
  <c r="FCG538" i="7" s="1"/>
  <c r="FCE535" i="7"/>
  <c r="FCE536" i="7" s="1"/>
  <c r="FCE537" i="7" s="1"/>
  <c r="FCE538" i="7" s="1"/>
  <c r="FCC535" i="7"/>
  <c r="FCC536" i="7" s="1"/>
  <c r="FCC537" i="7" s="1"/>
  <c r="FCC538" i="7" s="1"/>
  <c r="FCA535" i="7"/>
  <c r="FCA536" i="7" s="1"/>
  <c r="FCA537" i="7" s="1"/>
  <c r="FCA538" i="7" s="1"/>
  <c r="FBY535" i="7"/>
  <c r="FBY536" i="7" s="1"/>
  <c r="FBY537" i="7" s="1"/>
  <c r="FBY538" i="7" s="1"/>
  <c r="FBW535" i="7"/>
  <c r="FBW536" i="7" s="1"/>
  <c r="FBW537" i="7" s="1"/>
  <c r="FBW538" i="7" s="1"/>
  <c r="FBU535" i="7"/>
  <c r="FBU536" i="7" s="1"/>
  <c r="FBU537" i="7" s="1"/>
  <c r="FBU538" i="7" s="1"/>
  <c r="FBS535" i="7"/>
  <c r="FBS536" i="7" s="1"/>
  <c r="FBS537" i="7" s="1"/>
  <c r="FBS538" i="7" s="1"/>
  <c r="FBQ535" i="7"/>
  <c r="FBQ536" i="7" s="1"/>
  <c r="FBQ537" i="7" s="1"/>
  <c r="FBQ538" i="7" s="1"/>
  <c r="FBO535" i="7"/>
  <c r="FBO536" i="7" s="1"/>
  <c r="FBO537" i="7" s="1"/>
  <c r="FBO538" i="7" s="1"/>
  <c r="FBM535" i="7"/>
  <c r="FBM536" i="7" s="1"/>
  <c r="FBM537" i="7" s="1"/>
  <c r="FBM538" i="7" s="1"/>
  <c r="FBK535" i="7"/>
  <c r="FBK536" i="7" s="1"/>
  <c r="FBK537" i="7" s="1"/>
  <c r="FBK538" i="7" s="1"/>
  <c r="FBI535" i="7"/>
  <c r="FBI536" i="7" s="1"/>
  <c r="FBI537" i="7" s="1"/>
  <c r="FBI538" i="7" s="1"/>
  <c r="FBG535" i="7"/>
  <c r="FBG536" i="7" s="1"/>
  <c r="FBG537" i="7" s="1"/>
  <c r="FBG538" i="7" s="1"/>
  <c r="FBE535" i="7"/>
  <c r="FBE536" i="7" s="1"/>
  <c r="FBE537" i="7" s="1"/>
  <c r="FBE538" i="7" s="1"/>
  <c r="FBC535" i="7"/>
  <c r="FBC536" i="7" s="1"/>
  <c r="FBC537" i="7" s="1"/>
  <c r="FBC538" i="7" s="1"/>
  <c r="FBA535" i="7"/>
  <c r="FBA536" i="7" s="1"/>
  <c r="FBA537" i="7" s="1"/>
  <c r="FBA538" i="7" s="1"/>
  <c r="FAY535" i="7"/>
  <c r="FAY536" i="7" s="1"/>
  <c r="FAY537" i="7" s="1"/>
  <c r="FAY538" i="7" s="1"/>
  <c r="FAW535" i="7"/>
  <c r="FAW536" i="7" s="1"/>
  <c r="FAW537" i="7" s="1"/>
  <c r="FAW538" i="7" s="1"/>
  <c r="FAU535" i="7"/>
  <c r="FAU536" i="7" s="1"/>
  <c r="FAU537" i="7" s="1"/>
  <c r="FAU538" i="7" s="1"/>
  <c r="FAS535" i="7"/>
  <c r="FAS536" i="7" s="1"/>
  <c r="FAS537" i="7" s="1"/>
  <c r="FAS538" i="7" s="1"/>
  <c r="FAQ535" i="7"/>
  <c r="FAQ536" i="7" s="1"/>
  <c r="FAQ537" i="7" s="1"/>
  <c r="FAQ538" i="7" s="1"/>
  <c r="FAO535" i="7"/>
  <c r="FAO536" i="7" s="1"/>
  <c r="FAO537" i="7" s="1"/>
  <c r="FAO538" i="7" s="1"/>
  <c r="FAM535" i="7"/>
  <c r="FAM536" i="7" s="1"/>
  <c r="FAM537" i="7" s="1"/>
  <c r="FAM538" i="7" s="1"/>
  <c r="FAK535" i="7"/>
  <c r="FAK536" i="7" s="1"/>
  <c r="FAK537" i="7" s="1"/>
  <c r="FAK538" i="7" s="1"/>
  <c r="FAI535" i="7"/>
  <c r="FAI536" i="7" s="1"/>
  <c r="FAI537" i="7" s="1"/>
  <c r="FAI538" i="7" s="1"/>
  <c r="FAG535" i="7"/>
  <c r="FAG536" i="7" s="1"/>
  <c r="FAG537" i="7" s="1"/>
  <c r="FAG538" i="7" s="1"/>
  <c r="FAE535" i="7"/>
  <c r="FAE536" i="7" s="1"/>
  <c r="FAE537" i="7" s="1"/>
  <c r="FAE538" i="7" s="1"/>
  <c r="FAC535" i="7"/>
  <c r="FAC536" i="7" s="1"/>
  <c r="FAC537" i="7" s="1"/>
  <c r="FAC538" i="7" s="1"/>
  <c r="FAA535" i="7"/>
  <c r="FAA536" i="7" s="1"/>
  <c r="FAA537" i="7" s="1"/>
  <c r="FAA538" i="7" s="1"/>
  <c r="EZY535" i="7"/>
  <c r="EZY536" i="7" s="1"/>
  <c r="EZY537" i="7" s="1"/>
  <c r="EZY538" i="7" s="1"/>
  <c r="EZW535" i="7"/>
  <c r="EZW536" i="7" s="1"/>
  <c r="EZW537" i="7" s="1"/>
  <c r="EZW538" i="7" s="1"/>
  <c r="EZU535" i="7"/>
  <c r="EZU536" i="7" s="1"/>
  <c r="EZU537" i="7" s="1"/>
  <c r="EZU538" i="7" s="1"/>
  <c r="EZS535" i="7"/>
  <c r="EZS536" i="7" s="1"/>
  <c r="EZS537" i="7" s="1"/>
  <c r="EZS538" i="7" s="1"/>
  <c r="EZQ535" i="7"/>
  <c r="EZQ536" i="7" s="1"/>
  <c r="EZQ537" i="7" s="1"/>
  <c r="EZQ538" i="7" s="1"/>
  <c r="EZO535" i="7"/>
  <c r="EZO536" i="7" s="1"/>
  <c r="EZO537" i="7" s="1"/>
  <c r="EZO538" i="7" s="1"/>
  <c r="EZM535" i="7"/>
  <c r="EZM536" i="7" s="1"/>
  <c r="EZM537" i="7" s="1"/>
  <c r="EZM538" i="7" s="1"/>
  <c r="EZK535" i="7"/>
  <c r="EZK536" i="7" s="1"/>
  <c r="EZK537" i="7" s="1"/>
  <c r="EZK538" i="7" s="1"/>
  <c r="EZI535" i="7"/>
  <c r="EZI536" i="7" s="1"/>
  <c r="EZI537" i="7" s="1"/>
  <c r="EZI538" i="7" s="1"/>
  <c r="EZG535" i="7"/>
  <c r="EZG536" i="7" s="1"/>
  <c r="EZG537" i="7" s="1"/>
  <c r="EZG538" i="7" s="1"/>
  <c r="EZE535" i="7"/>
  <c r="EZE536" i="7" s="1"/>
  <c r="EZE537" i="7" s="1"/>
  <c r="EZE538" i="7" s="1"/>
  <c r="EZC535" i="7"/>
  <c r="EZC536" i="7" s="1"/>
  <c r="EZC537" i="7" s="1"/>
  <c r="EZC538" i="7" s="1"/>
  <c r="EZA535" i="7"/>
  <c r="EZA536" i="7" s="1"/>
  <c r="EZA537" i="7" s="1"/>
  <c r="EZA538" i="7" s="1"/>
  <c r="EYY535" i="7"/>
  <c r="EYY536" i="7" s="1"/>
  <c r="EYY537" i="7" s="1"/>
  <c r="EYY538" i="7" s="1"/>
  <c r="EYW535" i="7"/>
  <c r="EYW536" i="7" s="1"/>
  <c r="EYW537" i="7" s="1"/>
  <c r="EYW538" i="7" s="1"/>
  <c r="EYU535" i="7"/>
  <c r="EYU536" i="7" s="1"/>
  <c r="EYU537" i="7" s="1"/>
  <c r="EYU538" i="7" s="1"/>
  <c r="EYS535" i="7"/>
  <c r="EYS536" i="7" s="1"/>
  <c r="EYS537" i="7" s="1"/>
  <c r="EYS538" i="7" s="1"/>
  <c r="EYQ535" i="7"/>
  <c r="EYQ536" i="7" s="1"/>
  <c r="EYQ537" i="7" s="1"/>
  <c r="EYQ538" i="7" s="1"/>
  <c r="EYO535" i="7"/>
  <c r="EYO536" i="7" s="1"/>
  <c r="EYO537" i="7" s="1"/>
  <c r="EYO538" i="7" s="1"/>
  <c r="EYM535" i="7"/>
  <c r="EYM536" i="7" s="1"/>
  <c r="EYM537" i="7" s="1"/>
  <c r="EYM538" i="7" s="1"/>
  <c r="EYK535" i="7"/>
  <c r="EYK536" i="7" s="1"/>
  <c r="EYK537" i="7" s="1"/>
  <c r="EYK538" i="7" s="1"/>
  <c r="EYI535" i="7"/>
  <c r="EYI536" i="7" s="1"/>
  <c r="EYI537" i="7" s="1"/>
  <c r="EYI538" i="7" s="1"/>
  <c r="EYG535" i="7"/>
  <c r="EYG536" i="7" s="1"/>
  <c r="EYG537" i="7" s="1"/>
  <c r="EYG538" i="7" s="1"/>
  <c r="EYE535" i="7"/>
  <c r="EYE536" i="7" s="1"/>
  <c r="EYE537" i="7" s="1"/>
  <c r="EYE538" i="7" s="1"/>
  <c r="EYC535" i="7"/>
  <c r="EYC536" i="7" s="1"/>
  <c r="EYC537" i="7" s="1"/>
  <c r="EYC538" i="7" s="1"/>
  <c r="EYA535" i="7"/>
  <c r="EYA536" i="7" s="1"/>
  <c r="EYA537" i="7" s="1"/>
  <c r="EYA538" i="7" s="1"/>
  <c r="EXY535" i="7"/>
  <c r="EXY536" i="7" s="1"/>
  <c r="EXY537" i="7" s="1"/>
  <c r="EXY538" i="7" s="1"/>
  <c r="EXW535" i="7"/>
  <c r="EXW536" i="7" s="1"/>
  <c r="EXW537" i="7" s="1"/>
  <c r="EXW538" i="7" s="1"/>
  <c r="EXU535" i="7"/>
  <c r="EXU536" i="7" s="1"/>
  <c r="EXU537" i="7" s="1"/>
  <c r="EXU538" i="7" s="1"/>
  <c r="EXS535" i="7"/>
  <c r="EXS536" i="7" s="1"/>
  <c r="EXS537" i="7" s="1"/>
  <c r="EXS538" i="7" s="1"/>
  <c r="EXQ535" i="7"/>
  <c r="EXQ536" i="7" s="1"/>
  <c r="EXQ537" i="7" s="1"/>
  <c r="EXQ538" i="7" s="1"/>
  <c r="EXO535" i="7"/>
  <c r="EXO536" i="7" s="1"/>
  <c r="EXO537" i="7" s="1"/>
  <c r="EXO538" i="7" s="1"/>
  <c r="EXM535" i="7"/>
  <c r="EXM536" i="7" s="1"/>
  <c r="EXM537" i="7" s="1"/>
  <c r="EXM538" i="7" s="1"/>
  <c r="EXK535" i="7"/>
  <c r="EXK536" i="7" s="1"/>
  <c r="EXK537" i="7" s="1"/>
  <c r="EXK538" i="7" s="1"/>
  <c r="EXI535" i="7"/>
  <c r="EXI536" i="7" s="1"/>
  <c r="EXI537" i="7" s="1"/>
  <c r="EXI538" i="7" s="1"/>
  <c r="EXG535" i="7"/>
  <c r="EXG536" i="7" s="1"/>
  <c r="EXG537" i="7" s="1"/>
  <c r="EXG538" i="7" s="1"/>
  <c r="EXE535" i="7"/>
  <c r="EXE536" i="7" s="1"/>
  <c r="EXE537" i="7" s="1"/>
  <c r="EXE538" i="7" s="1"/>
  <c r="EXC535" i="7"/>
  <c r="EXC536" i="7" s="1"/>
  <c r="EXC537" i="7" s="1"/>
  <c r="EXC538" i="7" s="1"/>
  <c r="EXA535" i="7"/>
  <c r="EXA536" i="7" s="1"/>
  <c r="EXA537" i="7" s="1"/>
  <c r="EXA538" i="7" s="1"/>
  <c r="EWY535" i="7"/>
  <c r="EWY536" i="7" s="1"/>
  <c r="EWY537" i="7" s="1"/>
  <c r="EWY538" i="7" s="1"/>
  <c r="EWW535" i="7"/>
  <c r="EWW536" i="7" s="1"/>
  <c r="EWW537" i="7" s="1"/>
  <c r="EWW538" i="7" s="1"/>
  <c r="EWU535" i="7"/>
  <c r="EWU536" i="7" s="1"/>
  <c r="EWU537" i="7" s="1"/>
  <c r="EWU538" i="7" s="1"/>
  <c r="EWS535" i="7"/>
  <c r="EWS536" i="7" s="1"/>
  <c r="EWS537" i="7" s="1"/>
  <c r="EWS538" i="7" s="1"/>
  <c r="EWQ535" i="7"/>
  <c r="EWQ536" i="7" s="1"/>
  <c r="EWQ537" i="7" s="1"/>
  <c r="EWQ538" i="7" s="1"/>
  <c r="EWO535" i="7"/>
  <c r="EWO536" i="7" s="1"/>
  <c r="EWO537" i="7" s="1"/>
  <c r="EWO538" i="7" s="1"/>
  <c r="EWM535" i="7"/>
  <c r="EWM536" i="7" s="1"/>
  <c r="EWM537" i="7" s="1"/>
  <c r="EWM538" i="7" s="1"/>
  <c r="EWK535" i="7"/>
  <c r="EWK536" i="7" s="1"/>
  <c r="EWK537" i="7" s="1"/>
  <c r="EWK538" i="7" s="1"/>
  <c r="EWI535" i="7"/>
  <c r="EWI536" i="7" s="1"/>
  <c r="EWI537" i="7" s="1"/>
  <c r="EWI538" i="7" s="1"/>
  <c r="EWG535" i="7"/>
  <c r="EWG536" i="7" s="1"/>
  <c r="EWG537" i="7" s="1"/>
  <c r="EWG538" i="7" s="1"/>
  <c r="EWE535" i="7"/>
  <c r="EWE536" i="7" s="1"/>
  <c r="EWE537" i="7" s="1"/>
  <c r="EWE538" i="7" s="1"/>
  <c r="EWC535" i="7"/>
  <c r="EWC536" i="7" s="1"/>
  <c r="EWC537" i="7" s="1"/>
  <c r="EWC538" i="7" s="1"/>
  <c r="EWA535" i="7"/>
  <c r="EWA536" i="7" s="1"/>
  <c r="EWA537" i="7" s="1"/>
  <c r="EWA538" i="7" s="1"/>
  <c r="EVY535" i="7"/>
  <c r="EVY536" i="7" s="1"/>
  <c r="EVY537" i="7" s="1"/>
  <c r="EVY538" i="7" s="1"/>
  <c r="EVW535" i="7"/>
  <c r="EVW536" i="7" s="1"/>
  <c r="EVW537" i="7" s="1"/>
  <c r="EVW538" i="7" s="1"/>
  <c r="EVU535" i="7"/>
  <c r="EVU536" i="7" s="1"/>
  <c r="EVU537" i="7" s="1"/>
  <c r="EVU538" i="7" s="1"/>
  <c r="EVS535" i="7"/>
  <c r="EVS536" i="7" s="1"/>
  <c r="EVS537" i="7" s="1"/>
  <c r="EVS538" i="7" s="1"/>
  <c r="EVQ535" i="7"/>
  <c r="EVQ536" i="7" s="1"/>
  <c r="EVQ537" i="7" s="1"/>
  <c r="EVQ538" i="7" s="1"/>
  <c r="EVO535" i="7"/>
  <c r="EVO536" i="7" s="1"/>
  <c r="EVO537" i="7" s="1"/>
  <c r="EVO538" i="7" s="1"/>
  <c r="EVM535" i="7"/>
  <c r="EVM536" i="7" s="1"/>
  <c r="EVM537" i="7" s="1"/>
  <c r="EVM538" i="7" s="1"/>
  <c r="EVK535" i="7"/>
  <c r="EVK536" i="7" s="1"/>
  <c r="EVK537" i="7" s="1"/>
  <c r="EVK538" i="7" s="1"/>
  <c r="EVI535" i="7"/>
  <c r="EVI536" i="7" s="1"/>
  <c r="EVI537" i="7" s="1"/>
  <c r="EVI538" i="7" s="1"/>
  <c r="EVG535" i="7"/>
  <c r="EVG536" i="7" s="1"/>
  <c r="EVG537" i="7" s="1"/>
  <c r="EVG538" i="7" s="1"/>
  <c r="EVE535" i="7"/>
  <c r="EVE536" i="7" s="1"/>
  <c r="EVE537" i="7" s="1"/>
  <c r="EVE538" i="7" s="1"/>
  <c r="EVC535" i="7"/>
  <c r="EVC536" i="7" s="1"/>
  <c r="EVC537" i="7" s="1"/>
  <c r="EVC538" i="7" s="1"/>
  <c r="EVA535" i="7"/>
  <c r="EVA536" i="7" s="1"/>
  <c r="EVA537" i="7" s="1"/>
  <c r="EVA538" i="7" s="1"/>
  <c r="EUY535" i="7"/>
  <c r="EUY536" i="7" s="1"/>
  <c r="EUY537" i="7" s="1"/>
  <c r="EUY538" i="7" s="1"/>
  <c r="EUW535" i="7"/>
  <c r="EUW536" i="7" s="1"/>
  <c r="EUW537" i="7" s="1"/>
  <c r="EUW538" i="7" s="1"/>
  <c r="EUU535" i="7"/>
  <c r="EUU536" i="7" s="1"/>
  <c r="EUU537" i="7" s="1"/>
  <c r="EUU538" i="7" s="1"/>
  <c r="EUS535" i="7"/>
  <c r="EUS536" i="7" s="1"/>
  <c r="EUS537" i="7" s="1"/>
  <c r="EUS538" i="7" s="1"/>
  <c r="EUQ535" i="7"/>
  <c r="EUQ536" i="7" s="1"/>
  <c r="EUQ537" i="7" s="1"/>
  <c r="EUQ538" i="7" s="1"/>
  <c r="EUO535" i="7"/>
  <c r="EUO536" i="7" s="1"/>
  <c r="EUO537" i="7" s="1"/>
  <c r="EUO538" i="7" s="1"/>
  <c r="EUM535" i="7"/>
  <c r="EUM536" i="7" s="1"/>
  <c r="EUM537" i="7" s="1"/>
  <c r="EUM538" i="7" s="1"/>
  <c r="EUK535" i="7"/>
  <c r="EUK536" i="7" s="1"/>
  <c r="EUK537" i="7" s="1"/>
  <c r="EUK538" i="7" s="1"/>
  <c r="EUI535" i="7"/>
  <c r="EUI536" i="7" s="1"/>
  <c r="EUI537" i="7" s="1"/>
  <c r="EUI538" i="7" s="1"/>
  <c r="EUG535" i="7"/>
  <c r="EUG536" i="7" s="1"/>
  <c r="EUG537" i="7" s="1"/>
  <c r="EUG538" i="7" s="1"/>
  <c r="EUE535" i="7"/>
  <c r="EUE536" i="7" s="1"/>
  <c r="EUE537" i="7" s="1"/>
  <c r="EUE538" i="7" s="1"/>
  <c r="EUC535" i="7"/>
  <c r="EUC536" i="7" s="1"/>
  <c r="EUC537" i="7" s="1"/>
  <c r="EUC538" i="7" s="1"/>
  <c r="EUA535" i="7"/>
  <c r="EUA536" i="7" s="1"/>
  <c r="EUA537" i="7" s="1"/>
  <c r="EUA538" i="7" s="1"/>
  <c r="ETY535" i="7"/>
  <c r="ETY536" i="7" s="1"/>
  <c r="ETY537" i="7" s="1"/>
  <c r="ETY538" i="7" s="1"/>
  <c r="ETW535" i="7"/>
  <c r="ETW536" i="7" s="1"/>
  <c r="ETW537" i="7" s="1"/>
  <c r="ETW538" i="7" s="1"/>
  <c r="ETU535" i="7"/>
  <c r="ETU536" i="7" s="1"/>
  <c r="ETU537" i="7" s="1"/>
  <c r="ETU538" i="7" s="1"/>
  <c r="ETS535" i="7"/>
  <c r="ETS536" i="7" s="1"/>
  <c r="ETS537" i="7" s="1"/>
  <c r="ETS538" i="7" s="1"/>
  <c r="ETQ535" i="7"/>
  <c r="ETQ536" i="7" s="1"/>
  <c r="ETQ537" i="7" s="1"/>
  <c r="ETQ538" i="7" s="1"/>
  <c r="ETO535" i="7"/>
  <c r="ETO536" i="7" s="1"/>
  <c r="ETO537" i="7" s="1"/>
  <c r="ETO538" i="7" s="1"/>
  <c r="ETM535" i="7"/>
  <c r="ETM536" i="7" s="1"/>
  <c r="ETM537" i="7" s="1"/>
  <c r="ETM538" i="7" s="1"/>
  <c r="ETK535" i="7"/>
  <c r="ETK536" i="7" s="1"/>
  <c r="ETK537" i="7" s="1"/>
  <c r="ETK538" i="7" s="1"/>
  <c r="ETI535" i="7"/>
  <c r="ETI536" i="7" s="1"/>
  <c r="ETI537" i="7" s="1"/>
  <c r="ETI538" i="7" s="1"/>
  <c r="ETG535" i="7"/>
  <c r="ETG536" i="7" s="1"/>
  <c r="ETG537" i="7" s="1"/>
  <c r="ETG538" i="7" s="1"/>
  <c r="ETE535" i="7"/>
  <c r="ETE536" i="7" s="1"/>
  <c r="ETE537" i="7" s="1"/>
  <c r="ETE538" i="7" s="1"/>
  <c r="ETC535" i="7"/>
  <c r="ETC536" i="7" s="1"/>
  <c r="ETC537" i="7" s="1"/>
  <c r="ETC538" i="7" s="1"/>
  <c r="ETA535" i="7"/>
  <c r="ETA536" i="7" s="1"/>
  <c r="ETA537" i="7" s="1"/>
  <c r="ETA538" i="7" s="1"/>
  <c r="ESY535" i="7"/>
  <c r="ESY536" i="7" s="1"/>
  <c r="ESY537" i="7" s="1"/>
  <c r="ESY538" i="7" s="1"/>
  <c r="ESW535" i="7"/>
  <c r="ESW536" i="7" s="1"/>
  <c r="ESW537" i="7" s="1"/>
  <c r="ESW538" i="7" s="1"/>
  <c r="ESU535" i="7"/>
  <c r="ESU536" i="7" s="1"/>
  <c r="ESU537" i="7" s="1"/>
  <c r="ESU538" i="7" s="1"/>
  <c r="ESS535" i="7"/>
  <c r="ESS536" i="7" s="1"/>
  <c r="ESS537" i="7" s="1"/>
  <c r="ESS538" i="7" s="1"/>
  <c r="ESQ535" i="7"/>
  <c r="ESQ536" i="7" s="1"/>
  <c r="ESQ537" i="7" s="1"/>
  <c r="ESQ538" i="7" s="1"/>
  <c r="ESO535" i="7"/>
  <c r="ESO536" i="7" s="1"/>
  <c r="ESO537" i="7" s="1"/>
  <c r="ESO538" i="7" s="1"/>
  <c r="ESM535" i="7"/>
  <c r="ESM536" i="7" s="1"/>
  <c r="ESM537" i="7" s="1"/>
  <c r="ESM538" i="7" s="1"/>
  <c r="ESK535" i="7"/>
  <c r="ESK536" i="7" s="1"/>
  <c r="ESK537" i="7" s="1"/>
  <c r="ESK538" i="7" s="1"/>
  <c r="ESI535" i="7"/>
  <c r="ESI536" i="7" s="1"/>
  <c r="ESI537" i="7" s="1"/>
  <c r="ESI538" i="7" s="1"/>
  <c r="ESG535" i="7"/>
  <c r="ESG536" i="7" s="1"/>
  <c r="ESG537" i="7" s="1"/>
  <c r="ESG538" i="7" s="1"/>
  <c r="ESE535" i="7"/>
  <c r="ESE536" i="7" s="1"/>
  <c r="ESE537" i="7" s="1"/>
  <c r="ESE538" i="7" s="1"/>
  <c r="ESC535" i="7"/>
  <c r="ESC536" i="7" s="1"/>
  <c r="ESC537" i="7" s="1"/>
  <c r="ESC538" i="7" s="1"/>
  <c r="ESA535" i="7"/>
  <c r="ESA536" i="7" s="1"/>
  <c r="ESA537" i="7" s="1"/>
  <c r="ESA538" i="7" s="1"/>
  <c r="ERY535" i="7"/>
  <c r="ERY536" i="7" s="1"/>
  <c r="ERY537" i="7" s="1"/>
  <c r="ERY538" i="7" s="1"/>
  <c r="ERW535" i="7"/>
  <c r="ERW536" i="7" s="1"/>
  <c r="ERW537" i="7" s="1"/>
  <c r="ERW538" i="7" s="1"/>
  <c r="ERU535" i="7"/>
  <c r="ERU536" i="7" s="1"/>
  <c r="ERU537" i="7" s="1"/>
  <c r="ERU538" i="7" s="1"/>
  <c r="ERS535" i="7"/>
  <c r="ERS536" i="7" s="1"/>
  <c r="ERS537" i="7" s="1"/>
  <c r="ERS538" i="7" s="1"/>
  <c r="ERQ535" i="7"/>
  <c r="ERQ536" i="7" s="1"/>
  <c r="ERQ537" i="7" s="1"/>
  <c r="ERQ538" i="7" s="1"/>
  <c r="ERO535" i="7"/>
  <c r="ERO536" i="7" s="1"/>
  <c r="ERO537" i="7" s="1"/>
  <c r="ERO538" i="7" s="1"/>
  <c r="ERM535" i="7"/>
  <c r="ERM536" i="7" s="1"/>
  <c r="ERM537" i="7" s="1"/>
  <c r="ERM538" i="7" s="1"/>
  <c r="ERK535" i="7"/>
  <c r="ERK536" i="7" s="1"/>
  <c r="ERK537" i="7" s="1"/>
  <c r="ERK538" i="7" s="1"/>
  <c r="ERI535" i="7"/>
  <c r="ERI536" i="7" s="1"/>
  <c r="ERI537" i="7" s="1"/>
  <c r="ERI538" i="7" s="1"/>
  <c r="ERG535" i="7"/>
  <c r="ERG536" i="7" s="1"/>
  <c r="ERG537" i="7" s="1"/>
  <c r="ERG538" i="7" s="1"/>
  <c r="ERE535" i="7"/>
  <c r="ERE536" i="7" s="1"/>
  <c r="ERE537" i="7" s="1"/>
  <c r="ERE538" i="7" s="1"/>
  <c r="ERC535" i="7"/>
  <c r="ERC536" i="7" s="1"/>
  <c r="ERC537" i="7" s="1"/>
  <c r="ERC538" i="7" s="1"/>
  <c r="ERA535" i="7"/>
  <c r="ERA536" i="7" s="1"/>
  <c r="ERA537" i="7" s="1"/>
  <c r="ERA538" i="7" s="1"/>
  <c r="EQY535" i="7"/>
  <c r="EQY536" i="7" s="1"/>
  <c r="EQY537" i="7" s="1"/>
  <c r="EQY538" i="7" s="1"/>
  <c r="EQW535" i="7"/>
  <c r="EQW536" i="7" s="1"/>
  <c r="EQW537" i="7" s="1"/>
  <c r="EQW538" i="7" s="1"/>
  <c r="EQU535" i="7"/>
  <c r="EQU536" i="7" s="1"/>
  <c r="EQU537" i="7" s="1"/>
  <c r="EQU538" i="7" s="1"/>
  <c r="EQS535" i="7"/>
  <c r="EQS536" i="7" s="1"/>
  <c r="EQS537" i="7" s="1"/>
  <c r="EQS538" i="7" s="1"/>
  <c r="EQQ535" i="7"/>
  <c r="EQQ536" i="7" s="1"/>
  <c r="EQQ537" i="7" s="1"/>
  <c r="EQQ538" i="7" s="1"/>
  <c r="EQO535" i="7"/>
  <c r="EQO536" i="7" s="1"/>
  <c r="EQO537" i="7" s="1"/>
  <c r="EQO538" i="7" s="1"/>
  <c r="EQM535" i="7"/>
  <c r="EQM536" i="7" s="1"/>
  <c r="EQM537" i="7" s="1"/>
  <c r="EQM538" i="7" s="1"/>
  <c r="EQK535" i="7"/>
  <c r="EQK536" i="7" s="1"/>
  <c r="EQK537" i="7" s="1"/>
  <c r="EQK538" i="7" s="1"/>
  <c r="EQI535" i="7"/>
  <c r="EQI536" i="7" s="1"/>
  <c r="EQI537" i="7" s="1"/>
  <c r="EQI538" i="7" s="1"/>
  <c r="EQG535" i="7"/>
  <c r="EQG536" i="7" s="1"/>
  <c r="EQG537" i="7" s="1"/>
  <c r="EQG538" i="7" s="1"/>
  <c r="EQE535" i="7"/>
  <c r="EQE536" i="7" s="1"/>
  <c r="EQE537" i="7" s="1"/>
  <c r="EQE538" i="7" s="1"/>
  <c r="EQC535" i="7"/>
  <c r="EQC536" i="7" s="1"/>
  <c r="EQC537" i="7" s="1"/>
  <c r="EQC538" i="7" s="1"/>
  <c r="EQA535" i="7"/>
  <c r="EQA536" i="7" s="1"/>
  <c r="EQA537" i="7" s="1"/>
  <c r="EQA538" i="7" s="1"/>
  <c r="EPY535" i="7"/>
  <c r="EPY536" i="7" s="1"/>
  <c r="EPY537" i="7" s="1"/>
  <c r="EPY538" i="7" s="1"/>
  <c r="EPW535" i="7"/>
  <c r="EPW536" i="7" s="1"/>
  <c r="EPW537" i="7" s="1"/>
  <c r="EPW538" i="7" s="1"/>
  <c r="EPU535" i="7"/>
  <c r="EPU536" i="7" s="1"/>
  <c r="EPU537" i="7" s="1"/>
  <c r="EPU538" i="7" s="1"/>
  <c r="EPS535" i="7"/>
  <c r="EPS536" i="7" s="1"/>
  <c r="EPS537" i="7" s="1"/>
  <c r="EPS538" i="7" s="1"/>
  <c r="EPQ535" i="7"/>
  <c r="EPQ536" i="7" s="1"/>
  <c r="EPQ537" i="7" s="1"/>
  <c r="EPQ538" i="7" s="1"/>
  <c r="EPO535" i="7"/>
  <c r="EPO536" i="7" s="1"/>
  <c r="EPO537" i="7" s="1"/>
  <c r="EPO538" i="7" s="1"/>
  <c r="EPM535" i="7"/>
  <c r="EPM536" i="7" s="1"/>
  <c r="EPM537" i="7" s="1"/>
  <c r="EPM538" i="7" s="1"/>
  <c r="EPK535" i="7"/>
  <c r="EPK536" i="7" s="1"/>
  <c r="EPK537" i="7" s="1"/>
  <c r="EPK538" i="7" s="1"/>
  <c r="EPI535" i="7"/>
  <c r="EPI536" i="7" s="1"/>
  <c r="EPI537" i="7" s="1"/>
  <c r="EPI538" i="7" s="1"/>
  <c r="EPG535" i="7"/>
  <c r="EPG536" i="7" s="1"/>
  <c r="EPG537" i="7" s="1"/>
  <c r="EPG538" i="7" s="1"/>
  <c r="EPE535" i="7"/>
  <c r="EPE536" i="7" s="1"/>
  <c r="EPE537" i="7" s="1"/>
  <c r="EPE538" i="7" s="1"/>
  <c r="EPC535" i="7"/>
  <c r="EPC536" i="7" s="1"/>
  <c r="EPC537" i="7" s="1"/>
  <c r="EPC538" i="7" s="1"/>
  <c r="EPA535" i="7"/>
  <c r="EPA536" i="7" s="1"/>
  <c r="EPA537" i="7" s="1"/>
  <c r="EPA538" i="7" s="1"/>
  <c r="EOY535" i="7"/>
  <c r="EOY536" i="7" s="1"/>
  <c r="EOY537" i="7" s="1"/>
  <c r="EOY538" i="7" s="1"/>
  <c r="EOW535" i="7"/>
  <c r="EOW536" i="7" s="1"/>
  <c r="EOW537" i="7" s="1"/>
  <c r="EOW538" i="7" s="1"/>
  <c r="EOU535" i="7"/>
  <c r="EOU536" i="7" s="1"/>
  <c r="EOU537" i="7" s="1"/>
  <c r="EOU538" i="7" s="1"/>
  <c r="EOS535" i="7"/>
  <c r="EOS536" i="7" s="1"/>
  <c r="EOS537" i="7" s="1"/>
  <c r="EOS538" i="7" s="1"/>
  <c r="EOQ535" i="7"/>
  <c r="EOQ536" i="7" s="1"/>
  <c r="EOQ537" i="7" s="1"/>
  <c r="EOQ538" i="7" s="1"/>
  <c r="EOO535" i="7"/>
  <c r="EOO536" i="7" s="1"/>
  <c r="EOO537" i="7" s="1"/>
  <c r="EOO538" i="7" s="1"/>
  <c r="EOM535" i="7"/>
  <c r="EOM536" i="7" s="1"/>
  <c r="EOM537" i="7" s="1"/>
  <c r="EOM538" i="7" s="1"/>
  <c r="EOK535" i="7"/>
  <c r="EOK536" i="7" s="1"/>
  <c r="EOK537" i="7" s="1"/>
  <c r="EOK538" i="7" s="1"/>
  <c r="EOI535" i="7"/>
  <c r="EOI536" i="7" s="1"/>
  <c r="EOI537" i="7" s="1"/>
  <c r="EOI538" i="7" s="1"/>
  <c r="EOG535" i="7"/>
  <c r="EOG536" i="7" s="1"/>
  <c r="EOG537" i="7" s="1"/>
  <c r="EOG538" i="7" s="1"/>
  <c r="EOE535" i="7"/>
  <c r="EOE536" i="7" s="1"/>
  <c r="EOE537" i="7" s="1"/>
  <c r="EOE538" i="7" s="1"/>
  <c r="EOC535" i="7"/>
  <c r="EOC536" i="7" s="1"/>
  <c r="EOC537" i="7" s="1"/>
  <c r="EOC538" i="7" s="1"/>
  <c r="EOA535" i="7"/>
  <c r="EOA536" i="7" s="1"/>
  <c r="EOA537" i="7" s="1"/>
  <c r="EOA538" i="7" s="1"/>
  <c r="ENY535" i="7"/>
  <c r="ENY536" i="7" s="1"/>
  <c r="ENY537" i="7" s="1"/>
  <c r="ENY538" i="7" s="1"/>
  <c r="ENW535" i="7"/>
  <c r="ENW536" i="7" s="1"/>
  <c r="ENW537" i="7" s="1"/>
  <c r="ENW538" i="7" s="1"/>
  <c r="ENU535" i="7"/>
  <c r="ENU536" i="7" s="1"/>
  <c r="ENU537" i="7" s="1"/>
  <c r="ENU538" i="7" s="1"/>
  <c r="ENS535" i="7"/>
  <c r="ENS536" i="7" s="1"/>
  <c r="ENS537" i="7" s="1"/>
  <c r="ENS538" i="7" s="1"/>
  <c r="ENQ535" i="7"/>
  <c r="ENQ536" i="7" s="1"/>
  <c r="ENQ537" i="7" s="1"/>
  <c r="ENQ538" i="7" s="1"/>
  <c r="ENO535" i="7"/>
  <c r="ENO536" i="7" s="1"/>
  <c r="ENO537" i="7" s="1"/>
  <c r="ENO538" i="7" s="1"/>
  <c r="ENM535" i="7"/>
  <c r="ENM536" i="7" s="1"/>
  <c r="ENM537" i="7" s="1"/>
  <c r="ENM538" i="7" s="1"/>
  <c r="ENK535" i="7"/>
  <c r="ENK536" i="7" s="1"/>
  <c r="ENK537" i="7" s="1"/>
  <c r="ENK538" i="7" s="1"/>
  <c r="ENI535" i="7"/>
  <c r="ENI536" i="7" s="1"/>
  <c r="ENI537" i="7" s="1"/>
  <c r="ENI538" i="7" s="1"/>
  <c r="ENG535" i="7"/>
  <c r="ENG536" i="7" s="1"/>
  <c r="ENG537" i="7" s="1"/>
  <c r="ENG538" i="7" s="1"/>
  <c r="ENE535" i="7"/>
  <c r="ENE536" i="7" s="1"/>
  <c r="ENE537" i="7" s="1"/>
  <c r="ENE538" i="7" s="1"/>
  <c r="ENC535" i="7"/>
  <c r="ENC536" i="7" s="1"/>
  <c r="ENC537" i="7" s="1"/>
  <c r="ENC538" i="7" s="1"/>
  <c r="ENA535" i="7"/>
  <c r="ENA536" i="7" s="1"/>
  <c r="ENA537" i="7" s="1"/>
  <c r="ENA538" i="7" s="1"/>
  <c r="EMY535" i="7"/>
  <c r="EMY536" i="7" s="1"/>
  <c r="EMY537" i="7" s="1"/>
  <c r="EMY538" i="7" s="1"/>
  <c r="EMW535" i="7"/>
  <c r="EMW536" i="7" s="1"/>
  <c r="EMW537" i="7" s="1"/>
  <c r="EMW538" i="7" s="1"/>
  <c r="EMU535" i="7"/>
  <c r="EMU536" i="7" s="1"/>
  <c r="EMU537" i="7" s="1"/>
  <c r="EMU538" i="7" s="1"/>
  <c r="EMS535" i="7"/>
  <c r="EMS536" i="7" s="1"/>
  <c r="EMS537" i="7" s="1"/>
  <c r="EMS538" i="7" s="1"/>
  <c r="EMQ535" i="7"/>
  <c r="EMQ536" i="7" s="1"/>
  <c r="EMQ537" i="7" s="1"/>
  <c r="EMQ538" i="7" s="1"/>
  <c r="EMO535" i="7"/>
  <c r="EMO536" i="7" s="1"/>
  <c r="EMO537" i="7" s="1"/>
  <c r="EMO538" i="7" s="1"/>
  <c r="EMM535" i="7"/>
  <c r="EMM536" i="7" s="1"/>
  <c r="EMM537" i="7" s="1"/>
  <c r="EMM538" i="7" s="1"/>
  <c r="EMK535" i="7"/>
  <c r="EMK536" i="7" s="1"/>
  <c r="EMK537" i="7" s="1"/>
  <c r="EMK538" i="7" s="1"/>
  <c r="EMI535" i="7"/>
  <c r="EMI536" i="7" s="1"/>
  <c r="EMI537" i="7" s="1"/>
  <c r="EMI538" i="7" s="1"/>
  <c r="EMG535" i="7"/>
  <c r="EMG536" i="7" s="1"/>
  <c r="EMG537" i="7" s="1"/>
  <c r="EMG538" i="7" s="1"/>
  <c r="EME535" i="7"/>
  <c r="EME536" i="7" s="1"/>
  <c r="EME537" i="7" s="1"/>
  <c r="EME538" i="7" s="1"/>
  <c r="EMC535" i="7"/>
  <c r="EMC536" i="7" s="1"/>
  <c r="EMC537" i="7" s="1"/>
  <c r="EMC538" i="7" s="1"/>
  <c r="EMA535" i="7"/>
  <c r="EMA536" i="7" s="1"/>
  <c r="EMA537" i="7" s="1"/>
  <c r="EMA538" i="7" s="1"/>
  <c r="ELY535" i="7"/>
  <c r="ELY536" i="7" s="1"/>
  <c r="ELY537" i="7" s="1"/>
  <c r="ELY538" i="7" s="1"/>
  <c r="ELW535" i="7"/>
  <c r="ELW536" i="7" s="1"/>
  <c r="ELW537" i="7" s="1"/>
  <c r="ELW538" i="7" s="1"/>
  <c r="ELU535" i="7"/>
  <c r="ELU536" i="7" s="1"/>
  <c r="ELU537" i="7" s="1"/>
  <c r="ELU538" i="7" s="1"/>
  <c r="ELS535" i="7"/>
  <c r="ELS536" i="7" s="1"/>
  <c r="ELS537" i="7" s="1"/>
  <c r="ELS538" i="7" s="1"/>
  <c r="ELQ535" i="7"/>
  <c r="ELQ536" i="7" s="1"/>
  <c r="ELQ537" i="7" s="1"/>
  <c r="ELQ538" i="7" s="1"/>
  <c r="ELO535" i="7"/>
  <c r="ELO536" i="7" s="1"/>
  <c r="ELO537" i="7" s="1"/>
  <c r="ELO538" i="7" s="1"/>
  <c r="ELM535" i="7"/>
  <c r="ELM536" i="7" s="1"/>
  <c r="ELM537" i="7" s="1"/>
  <c r="ELM538" i="7" s="1"/>
  <c r="ELK535" i="7"/>
  <c r="ELK536" i="7" s="1"/>
  <c r="ELK537" i="7" s="1"/>
  <c r="ELK538" i="7" s="1"/>
  <c r="ELI535" i="7"/>
  <c r="ELI536" i="7" s="1"/>
  <c r="ELI537" i="7" s="1"/>
  <c r="ELI538" i="7" s="1"/>
  <c r="ELG535" i="7"/>
  <c r="ELG536" i="7" s="1"/>
  <c r="ELG537" i="7" s="1"/>
  <c r="ELG538" i="7" s="1"/>
  <c r="ELE535" i="7"/>
  <c r="ELE536" i="7" s="1"/>
  <c r="ELE537" i="7" s="1"/>
  <c r="ELE538" i="7" s="1"/>
  <c r="ELC535" i="7"/>
  <c r="ELC536" i="7" s="1"/>
  <c r="ELC537" i="7" s="1"/>
  <c r="ELC538" i="7" s="1"/>
  <c r="ELA535" i="7"/>
  <c r="ELA536" i="7" s="1"/>
  <c r="ELA537" i="7" s="1"/>
  <c r="ELA538" i="7" s="1"/>
  <c r="EKY535" i="7"/>
  <c r="EKY536" i="7" s="1"/>
  <c r="EKY537" i="7" s="1"/>
  <c r="EKY538" i="7" s="1"/>
  <c r="EKW535" i="7"/>
  <c r="EKW536" i="7" s="1"/>
  <c r="EKW537" i="7" s="1"/>
  <c r="EKW538" i="7" s="1"/>
  <c r="EKU535" i="7"/>
  <c r="EKU536" i="7" s="1"/>
  <c r="EKU537" i="7" s="1"/>
  <c r="EKU538" i="7" s="1"/>
  <c r="EKS535" i="7"/>
  <c r="EKS536" i="7" s="1"/>
  <c r="EKS537" i="7" s="1"/>
  <c r="EKS538" i="7" s="1"/>
  <c r="EKQ535" i="7"/>
  <c r="EKQ536" i="7" s="1"/>
  <c r="EKQ537" i="7" s="1"/>
  <c r="EKQ538" i="7" s="1"/>
  <c r="EKO535" i="7"/>
  <c r="EKO536" i="7" s="1"/>
  <c r="EKO537" i="7" s="1"/>
  <c r="EKO538" i="7" s="1"/>
  <c r="EKM535" i="7"/>
  <c r="EKM536" i="7" s="1"/>
  <c r="EKM537" i="7" s="1"/>
  <c r="EKM538" i="7" s="1"/>
  <c r="EKK535" i="7"/>
  <c r="EKK536" i="7" s="1"/>
  <c r="EKK537" i="7" s="1"/>
  <c r="EKK538" i="7" s="1"/>
  <c r="EKI535" i="7"/>
  <c r="EKI536" i="7" s="1"/>
  <c r="EKI537" i="7" s="1"/>
  <c r="EKI538" i="7" s="1"/>
  <c r="EKG535" i="7"/>
  <c r="EKG536" i="7" s="1"/>
  <c r="EKG537" i="7" s="1"/>
  <c r="EKG538" i="7" s="1"/>
  <c r="EKE535" i="7"/>
  <c r="EKE536" i="7" s="1"/>
  <c r="EKE537" i="7" s="1"/>
  <c r="EKE538" i="7" s="1"/>
  <c r="EKC535" i="7"/>
  <c r="EKC536" i="7" s="1"/>
  <c r="EKC537" i="7" s="1"/>
  <c r="EKC538" i="7" s="1"/>
  <c r="EKA535" i="7"/>
  <c r="EKA536" i="7" s="1"/>
  <c r="EKA537" i="7" s="1"/>
  <c r="EKA538" i="7" s="1"/>
  <c r="EJY535" i="7"/>
  <c r="EJY536" i="7" s="1"/>
  <c r="EJY537" i="7" s="1"/>
  <c r="EJY538" i="7" s="1"/>
  <c r="EJW535" i="7"/>
  <c r="EJW536" i="7" s="1"/>
  <c r="EJW537" i="7" s="1"/>
  <c r="EJW538" i="7" s="1"/>
  <c r="EJU535" i="7"/>
  <c r="EJU536" i="7" s="1"/>
  <c r="EJU537" i="7" s="1"/>
  <c r="EJU538" i="7" s="1"/>
  <c r="EJS535" i="7"/>
  <c r="EJS536" i="7" s="1"/>
  <c r="EJS537" i="7" s="1"/>
  <c r="EJS538" i="7" s="1"/>
  <c r="EJQ535" i="7"/>
  <c r="EJQ536" i="7" s="1"/>
  <c r="EJQ537" i="7" s="1"/>
  <c r="EJQ538" i="7" s="1"/>
  <c r="EJO535" i="7"/>
  <c r="EJO536" i="7" s="1"/>
  <c r="EJO537" i="7" s="1"/>
  <c r="EJO538" i="7" s="1"/>
  <c r="EJM535" i="7"/>
  <c r="EJM536" i="7" s="1"/>
  <c r="EJM537" i="7" s="1"/>
  <c r="EJM538" i="7" s="1"/>
  <c r="EJK535" i="7"/>
  <c r="EJK536" i="7" s="1"/>
  <c r="EJK537" i="7" s="1"/>
  <c r="EJK538" i="7" s="1"/>
  <c r="EJI535" i="7"/>
  <c r="EJI536" i="7" s="1"/>
  <c r="EJI537" i="7" s="1"/>
  <c r="EJI538" i="7" s="1"/>
  <c r="EJG535" i="7"/>
  <c r="EJG536" i="7" s="1"/>
  <c r="EJG537" i="7" s="1"/>
  <c r="EJG538" i="7" s="1"/>
  <c r="EJE535" i="7"/>
  <c r="EJE536" i="7" s="1"/>
  <c r="EJE537" i="7" s="1"/>
  <c r="EJE538" i="7" s="1"/>
  <c r="EJC535" i="7"/>
  <c r="EJC536" i="7" s="1"/>
  <c r="EJC537" i="7" s="1"/>
  <c r="EJC538" i="7" s="1"/>
  <c r="EJA535" i="7"/>
  <c r="EJA536" i="7" s="1"/>
  <c r="EJA537" i="7" s="1"/>
  <c r="EJA538" i="7" s="1"/>
  <c r="EIY535" i="7"/>
  <c r="EIY536" i="7" s="1"/>
  <c r="EIY537" i="7" s="1"/>
  <c r="EIY538" i="7" s="1"/>
  <c r="EIW535" i="7"/>
  <c r="EIW536" i="7" s="1"/>
  <c r="EIW537" i="7" s="1"/>
  <c r="EIW538" i="7" s="1"/>
  <c r="EIU535" i="7"/>
  <c r="EIU536" i="7" s="1"/>
  <c r="EIU537" i="7" s="1"/>
  <c r="EIU538" i="7" s="1"/>
  <c r="EIS535" i="7"/>
  <c r="EIS536" i="7" s="1"/>
  <c r="EIS537" i="7" s="1"/>
  <c r="EIS538" i="7" s="1"/>
  <c r="EIQ535" i="7"/>
  <c r="EIQ536" i="7" s="1"/>
  <c r="EIQ537" i="7" s="1"/>
  <c r="EIQ538" i="7" s="1"/>
  <c r="EIO535" i="7"/>
  <c r="EIO536" i="7" s="1"/>
  <c r="EIO537" i="7" s="1"/>
  <c r="EIO538" i="7" s="1"/>
  <c r="EIM535" i="7"/>
  <c r="EIM536" i="7" s="1"/>
  <c r="EIM537" i="7" s="1"/>
  <c r="EIM538" i="7" s="1"/>
  <c r="EIK535" i="7"/>
  <c r="EIK536" i="7" s="1"/>
  <c r="EIK537" i="7" s="1"/>
  <c r="EIK538" i="7" s="1"/>
  <c r="EII535" i="7"/>
  <c r="EII536" i="7" s="1"/>
  <c r="EII537" i="7" s="1"/>
  <c r="EII538" i="7" s="1"/>
  <c r="EIG535" i="7"/>
  <c r="EIG536" i="7" s="1"/>
  <c r="EIG537" i="7" s="1"/>
  <c r="EIG538" i="7" s="1"/>
  <c r="EIE535" i="7"/>
  <c r="EIE536" i="7" s="1"/>
  <c r="EIE537" i="7" s="1"/>
  <c r="EIE538" i="7" s="1"/>
  <c r="EIC535" i="7"/>
  <c r="EIC536" i="7" s="1"/>
  <c r="EIC537" i="7" s="1"/>
  <c r="EIC538" i="7" s="1"/>
  <c r="EIA535" i="7"/>
  <c r="EIA536" i="7" s="1"/>
  <c r="EIA537" i="7" s="1"/>
  <c r="EIA538" i="7" s="1"/>
  <c r="EHY535" i="7"/>
  <c r="EHY536" i="7" s="1"/>
  <c r="EHY537" i="7" s="1"/>
  <c r="EHY538" i="7" s="1"/>
  <c r="EHW535" i="7"/>
  <c r="EHW536" i="7" s="1"/>
  <c r="EHW537" i="7" s="1"/>
  <c r="EHW538" i="7" s="1"/>
  <c r="EHU535" i="7"/>
  <c r="EHU536" i="7" s="1"/>
  <c r="EHU537" i="7" s="1"/>
  <c r="EHU538" i="7" s="1"/>
  <c r="EHS535" i="7"/>
  <c r="EHS536" i="7" s="1"/>
  <c r="EHS537" i="7" s="1"/>
  <c r="EHS538" i="7" s="1"/>
  <c r="EHQ535" i="7"/>
  <c r="EHQ536" i="7" s="1"/>
  <c r="EHQ537" i="7" s="1"/>
  <c r="EHQ538" i="7" s="1"/>
  <c r="EHO535" i="7"/>
  <c r="EHO536" i="7" s="1"/>
  <c r="EHO537" i="7" s="1"/>
  <c r="EHO538" i="7" s="1"/>
  <c r="EHM535" i="7"/>
  <c r="EHM536" i="7" s="1"/>
  <c r="EHM537" i="7" s="1"/>
  <c r="EHM538" i="7" s="1"/>
  <c r="EHK535" i="7"/>
  <c r="EHK536" i="7" s="1"/>
  <c r="EHK537" i="7" s="1"/>
  <c r="EHK538" i="7" s="1"/>
  <c r="EHI535" i="7"/>
  <c r="EHI536" i="7" s="1"/>
  <c r="EHI537" i="7" s="1"/>
  <c r="EHI538" i="7" s="1"/>
  <c r="EHG535" i="7"/>
  <c r="EHG536" i="7" s="1"/>
  <c r="EHG537" i="7" s="1"/>
  <c r="EHG538" i="7" s="1"/>
  <c r="EHE535" i="7"/>
  <c r="EHE536" i="7" s="1"/>
  <c r="EHE537" i="7" s="1"/>
  <c r="EHE538" i="7" s="1"/>
  <c r="EHC535" i="7"/>
  <c r="EHC536" i="7" s="1"/>
  <c r="EHC537" i="7" s="1"/>
  <c r="EHC538" i="7" s="1"/>
  <c r="EHA535" i="7"/>
  <c r="EHA536" i="7" s="1"/>
  <c r="EHA537" i="7" s="1"/>
  <c r="EHA538" i="7" s="1"/>
  <c r="EGY535" i="7"/>
  <c r="EGY536" i="7" s="1"/>
  <c r="EGY537" i="7" s="1"/>
  <c r="EGY538" i="7" s="1"/>
  <c r="EGW535" i="7"/>
  <c r="EGW536" i="7" s="1"/>
  <c r="EGW537" i="7" s="1"/>
  <c r="EGW538" i="7" s="1"/>
  <c r="EGU535" i="7"/>
  <c r="EGU536" i="7" s="1"/>
  <c r="EGU537" i="7" s="1"/>
  <c r="EGU538" i="7" s="1"/>
  <c r="EGS535" i="7"/>
  <c r="EGS536" i="7" s="1"/>
  <c r="EGS537" i="7" s="1"/>
  <c r="EGS538" i="7" s="1"/>
  <c r="EGQ535" i="7"/>
  <c r="EGQ536" i="7" s="1"/>
  <c r="EGQ537" i="7" s="1"/>
  <c r="EGQ538" i="7" s="1"/>
  <c r="EGO535" i="7"/>
  <c r="EGO536" i="7" s="1"/>
  <c r="EGO537" i="7" s="1"/>
  <c r="EGO538" i="7" s="1"/>
  <c r="EGM535" i="7"/>
  <c r="EGM536" i="7" s="1"/>
  <c r="EGM537" i="7" s="1"/>
  <c r="EGM538" i="7" s="1"/>
  <c r="EGK535" i="7"/>
  <c r="EGK536" i="7" s="1"/>
  <c r="EGK537" i="7" s="1"/>
  <c r="EGK538" i="7" s="1"/>
  <c r="EGI535" i="7"/>
  <c r="EGI536" i="7" s="1"/>
  <c r="EGI537" i="7" s="1"/>
  <c r="EGI538" i="7" s="1"/>
  <c r="EGG535" i="7"/>
  <c r="EGG536" i="7" s="1"/>
  <c r="EGG537" i="7" s="1"/>
  <c r="EGG538" i="7" s="1"/>
  <c r="EGE535" i="7"/>
  <c r="EGE536" i="7" s="1"/>
  <c r="EGE537" i="7" s="1"/>
  <c r="EGE538" i="7" s="1"/>
  <c r="EGC535" i="7"/>
  <c r="EGC536" i="7" s="1"/>
  <c r="EGC537" i="7" s="1"/>
  <c r="EGC538" i="7" s="1"/>
  <c r="EGA535" i="7"/>
  <c r="EGA536" i="7" s="1"/>
  <c r="EGA537" i="7" s="1"/>
  <c r="EGA538" i="7" s="1"/>
  <c r="EFY535" i="7"/>
  <c r="EFY536" i="7" s="1"/>
  <c r="EFY537" i="7" s="1"/>
  <c r="EFY538" i="7" s="1"/>
  <c r="EFW535" i="7"/>
  <c r="EFW536" i="7" s="1"/>
  <c r="EFW537" i="7" s="1"/>
  <c r="EFW538" i="7" s="1"/>
  <c r="EFU535" i="7"/>
  <c r="EFU536" i="7" s="1"/>
  <c r="EFU537" i="7" s="1"/>
  <c r="EFU538" i="7" s="1"/>
  <c r="EFS535" i="7"/>
  <c r="EFS536" i="7" s="1"/>
  <c r="EFS537" i="7" s="1"/>
  <c r="EFS538" i="7" s="1"/>
  <c r="EFQ535" i="7"/>
  <c r="EFQ536" i="7" s="1"/>
  <c r="EFQ537" i="7" s="1"/>
  <c r="EFQ538" i="7" s="1"/>
  <c r="EFO535" i="7"/>
  <c r="EFO536" i="7" s="1"/>
  <c r="EFO537" i="7" s="1"/>
  <c r="EFO538" i="7" s="1"/>
  <c r="EFM535" i="7"/>
  <c r="EFM536" i="7" s="1"/>
  <c r="EFM537" i="7" s="1"/>
  <c r="EFM538" i="7" s="1"/>
  <c r="EFK535" i="7"/>
  <c r="EFK536" i="7" s="1"/>
  <c r="EFK537" i="7" s="1"/>
  <c r="EFK538" i="7" s="1"/>
  <c r="EFI535" i="7"/>
  <c r="EFI536" i="7" s="1"/>
  <c r="EFI537" i="7" s="1"/>
  <c r="EFI538" i="7" s="1"/>
  <c r="EFG535" i="7"/>
  <c r="EFG536" i="7" s="1"/>
  <c r="EFG537" i="7" s="1"/>
  <c r="EFG538" i="7" s="1"/>
  <c r="EFE535" i="7"/>
  <c r="EFE536" i="7" s="1"/>
  <c r="EFE537" i="7" s="1"/>
  <c r="EFE538" i="7" s="1"/>
  <c r="EFC535" i="7"/>
  <c r="EFC536" i="7" s="1"/>
  <c r="EFC537" i="7" s="1"/>
  <c r="EFC538" i="7" s="1"/>
  <c r="EFA535" i="7"/>
  <c r="EFA536" i="7" s="1"/>
  <c r="EFA537" i="7" s="1"/>
  <c r="EFA538" i="7" s="1"/>
  <c r="EEY535" i="7"/>
  <c r="EEY536" i="7" s="1"/>
  <c r="EEY537" i="7" s="1"/>
  <c r="EEY538" i="7" s="1"/>
  <c r="EEW535" i="7"/>
  <c r="EEW536" i="7" s="1"/>
  <c r="EEW537" i="7" s="1"/>
  <c r="EEW538" i="7" s="1"/>
  <c r="EEU535" i="7"/>
  <c r="EEU536" i="7" s="1"/>
  <c r="EEU537" i="7" s="1"/>
  <c r="EEU538" i="7" s="1"/>
  <c r="EES535" i="7"/>
  <c r="EES536" i="7" s="1"/>
  <c r="EES537" i="7" s="1"/>
  <c r="EES538" i="7" s="1"/>
  <c r="EEQ535" i="7"/>
  <c r="EEQ536" i="7" s="1"/>
  <c r="EEQ537" i="7" s="1"/>
  <c r="EEQ538" i="7" s="1"/>
  <c r="EEO535" i="7"/>
  <c r="EEO536" i="7" s="1"/>
  <c r="EEO537" i="7" s="1"/>
  <c r="EEO538" i="7" s="1"/>
  <c r="EEM535" i="7"/>
  <c r="EEM536" i="7" s="1"/>
  <c r="EEM537" i="7" s="1"/>
  <c r="EEM538" i="7" s="1"/>
  <c r="EEK535" i="7"/>
  <c r="EEK536" i="7" s="1"/>
  <c r="EEK537" i="7" s="1"/>
  <c r="EEK538" i="7" s="1"/>
  <c r="EEI535" i="7"/>
  <c r="EEI536" i="7" s="1"/>
  <c r="EEI537" i="7" s="1"/>
  <c r="EEI538" i="7" s="1"/>
  <c r="EEG535" i="7"/>
  <c r="EEG536" i="7" s="1"/>
  <c r="EEG537" i="7" s="1"/>
  <c r="EEG538" i="7" s="1"/>
  <c r="EEE535" i="7"/>
  <c r="EEE536" i="7" s="1"/>
  <c r="EEE537" i="7" s="1"/>
  <c r="EEE538" i="7" s="1"/>
  <c r="EEC535" i="7"/>
  <c r="EEC536" i="7" s="1"/>
  <c r="EEC537" i="7" s="1"/>
  <c r="EEC538" i="7" s="1"/>
  <c r="EEA535" i="7"/>
  <c r="EEA536" i="7" s="1"/>
  <c r="EEA537" i="7" s="1"/>
  <c r="EEA538" i="7" s="1"/>
  <c r="EDY535" i="7"/>
  <c r="EDY536" i="7" s="1"/>
  <c r="EDY537" i="7" s="1"/>
  <c r="EDY538" i="7" s="1"/>
  <c r="EDW535" i="7"/>
  <c r="EDW536" i="7" s="1"/>
  <c r="EDW537" i="7" s="1"/>
  <c r="EDW538" i="7" s="1"/>
  <c r="EDU535" i="7"/>
  <c r="EDU536" i="7" s="1"/>
  <c r="EDU537" i="7" s="1"/>
  <c r="EDU538" i="7" s="1"/>
  <c r="EDS535" i="7"/>
  <c r="EDS536" i="7" s="1"/>
  <c r="EDS537" i="7" s="1"/>
  <c r="EDS538" i="7" s="1"/>
  <c r="EDQ535" i="7"/>
  <c r="EDQ536" i="7" s="1"/>
  <c r="EDQ537" i="7" s="1"/>
  <c r="EDQ538" i="7" s="1"/>
  <c r="EDO535" i="7"/>
  <c r="EDO536" i="7" s="1"/>
  <c r="EDO537" i="7" s="1"/>
  <c r="EDO538" i="7" s="1"/>
  <c r="EDM535" i="7"/>
  <c r="EDM536" i="7" s="1"/>
  <c r="EDM537" i="7" s="1"/>
  <c r="EDM538" i="7" s="1"/>
  <c r="EDK535" i="7"/>
  <c r="EDK536" i="7" s="1"/>
  <c r="EDK537" i="7" s="1"/>
  <c r="EDK538" i="7" s="1"/>
  <c r="EDI535" i="7"/>
  <c r="EDI536" i="7" s="1"/>
  <c r="EDI537" i="7" s="1"/>
  <c r="EDI538" i="7" s="1"/>
  <c r="EDG535" i="7"/>
  <c r="EDG536" i="7" s="1"/>
  <c r="EDG537" i="7" s="1"/>
  <c r="EDG538" i="7" s="1"/>
  <c r="EDE535" i="7"/>
  <c r="EDE536" i="7" s="1"/>
  <c r="EDE537" i="7" s="1"/>
  <c r="EDE538" i="7" s="1"/>
  <c r="EDC535" i="7"/>
  <c r="EDC536" i="7" s="1"/>
  <c r="EDC537" i="7" s="1"/>
  <c r="EDC538" i="7" s="1"/>
  <c r="EDA535" i="7"/>
  <c r="EDA536" i="7" s="1"/>
  <c r="EDA537" i="7" s="1"/>
  <c r="EDA538" i="7" s="1"/>
  <c r="ECY535" i="7"/>
  <c r="ECY536" i="7" s="1"/>
  <c r="ECY537" i="7" s="1"/>
  <c r="ECY538" i="7" s="1"/>
  <c r="ECW535" i="7"/>
  <c r="ECW536" i="7" s="1"/>
  <c r="ECW537" i="7" s="1"/>
  <c r="ECW538" i="7" s="1"/>
  <c r="ECU535" i="7"/>
  <c r="ECU536" i="7" s="1"/>
  <c r="ECU537" i="7" s="1"/>
  <c r="ECU538" i="7" s="1"/>
  <c r="ECS535" i="7"/>
  <c r="ECS536" i="7" s="1"/>
  <c r="ECS537" i="7" s="1"/>
  <c r="ECS538" i="7" s="1"/>
  <c r="ECQ535" i="7"/>
  <c r="ECQ536" i="7" s="1"/>
  <c r="ECQ537" i="7" s="1"/>
  <c r="ECQ538" i="7" s="1"/>
  <c r="ECO535" i="7"/>
  <c r="ECO536" i="7" s="1"/>
  <c r="ECO537" i="7" s="1"/>
  <c r="ECO538" i="7" s="1"/>
  <c r="ECM535" i="7"/>
  <c r="ECM536" i="7" s="1"/>
  <c r="ECM537" i="7" s="1"/>
  <c r="ECM538" i="7" s="1"/>
  <c r="ECK535" i="7"/>
  <c r="ECK536" i="7" s="1"/>
  <c r="ECK537" i="7" s="1"/>
  <c r="ECK538" i="7" s="1"/>
  <c r="ECI535" i="7"/>
  <c r="ECI536" i="7" s="1"/>
  <c r="ECI537" i="7" s="1"/>
  <c r="ECI538" i="7" s="1"/>
  <c r="ECG535" i="7"/>
  <c r="ECG536" i="7" s="1"/>
  <c r="ECG537" i="7" s="1"/>
  <c r="ECG538" i="7" s="1"/>
  <c r="ECE535" i="7"/>
  <c r="ECE536" i="7" s="1"/>
  <c r="ECE537" i="7" s="1"/>
  <c r="ECE538" i="7" s="1"/>
  <c r="ECC535" i="7"/>
  <c r="ECC536" i="7" s="1"/>
  <c r="ECC537" i="7" s="1"/>
  <c r="ECC538" i="7" s="1"/>
  <c r="ECA535" i="7"/>
  <c r="ECA536" i="7" s="1"/>
  <c r="ECA537" i="7" s="1"/>
  <c r="ECA538" i="7" s="1"/>
  <c r="EBY535" i="7"/>
  <c r="EBY536" i="7" s="1"/>
  <c r="EBY537" i="7" s="1"/>
  <c r="EBY538" i="7" s="1"/>
  <c r="EBW535" i="7"/>
  <c r="EBW536" i="7" s="1"/>
  <c r="EBW537" i="7" s="1"/>
  <c r="EBW538" i="7" s="1"/>
  <c r="EBU535" i="7"/>
  <c r="EBU536" i="7" s="1"/>
  <c r="EBU537" i="7" s="1"/>
  <c r="EBU538" i="7" s="1"/>
  <c r="EBS535" i="7"/>
  <c r="EBS536" i="7" s="1"/>
  <c r="EBS537" i="7" s="1"/>
  <c r="EBS538" i="7" s="1"/>
  <c r="EBQ535" i="7"/>
  <c r="EBQ536" i="7" s="1"/>
  <c r="EBQ537" i="7" s="1"/>
  <c r="EBQ538" i="7" s="1"/>
  <c r="EBO535" i="7"/>
  <c r="EBO536" i="7" s="1"/>
  <c r="EBO537" i="7" s="1"/>
  <c r="EBO538" i="7" s="1"/>
  <c r="EBM535" i="7"/>
  <c r="EBM536" i="7" s="1"/>
  <c r="EBM537" i="7" s="1"/>
  <c r="EBM538" i="7" s="1"/>
  <c r="EBK535" i="7"/>
  <c r="EBK536" i="7" s="1"/>
  <c r="EBK537" i="7" s="1"/>
  <c r="EBK538" i="7" s="1"/>
  <c r="EBI535" i="7"/>
  <c r="EBI536" i="7" s="1"/>
  <c r="EBI537" i="7" s="1"/>
  <c r="EBI538" i="7" s="1"/>
  <c r="EBG535" i="7"/>
  <c r="EBG536" i="7" s="1"/>
  <c r="EBG537" i="7" s="1"/>
  <c r="EBG538" i="7" s="1"/>
  <c r="EBE535" i="7"/>
  <c r="EBE536" i="7" s="1"/>
  <c r="EBE537" i="7" s="1"/>
  <c r="EBE538" i="7" s="1"/>
  <c r="EBC535" i="7"/>
  <c r="EBC536" i="7" s="1"/>
  <c r="EBC537" i="7" s="1"/>
  <c r="EBC538" i="7" s="1"/>
  <c r="EBA535" i="7"/>
  <c r="EBA536" i="7" s="1"/>
  <c r="EBA537" i="7" s="1"/>
  <c r="EBA538" i="7" s="1"/>
  <c r="EAY535" i="7"/>
  <c r="EAY536" i="7" s="1"/>
  <c r="EAY537" i="7" s="1"/>
  <c r="EAY538" i="7" s="1"/>
  <c r="EAW535" i="7"/>
  <c r="EAW536" i="7" s="1"/>
  <c r="EAW537" i="7" s="1"/>
  <c r="EAW538" i="7" s="1"/>
  <c r="EAU535" i="7"/>
  <c r="EAU536" i="7" s="1"/>
  <c r="EAU537" i="7" s="1"/>
  <c r="EAU538" i="7" s="1"/>
  <c r="EAS535" i="7"/>
  <c r="EAS536" i="7" s="1"/>
  <c r="EAS537" i="7" s="1"/>
  <c r="EAS538" i="7" s="1"/>
  <c r="EAQ535" i="7"/>
  <c r="EAQ536" i="7" s="1"/>
  <c r="EAQ537" i="7" s="1"/>
  <c r="EAQ538" i="7" s="1"/>
  <c r="EAO535" i="7"/>
  <c r="EAO536" i="7" s="1"/>
  <c r="EAO537" i="7" s="1"/>
  <c r="EAO538" i="7" s="1"/>
  <c r="EAM535" i="7"/>
  <c r="EAM536" i="7" s="1"/>
  <c r="EAM537" i="7" s="1"/>
  <c r="EAM538" i="7" s="1"/>
  <c r="EAK535" i="7"/>
  <c r="EAK536" i="7" s="1"/>
  <c r="EAK537" i="7" s="1"/>
  <c r="EAK538" i="7" s="1"/>
  <c r="EAI535" i="7"/>
  <c r="EAI536" i="7" s="1"/>
  <c r="EAI537" i="7" s="1"/>
  <c r="EAI538" i="7" s="1"/>
  <c r="EAG535" i="7"/>
  <c r="EAG536" i="7" s="1"/>
  <c r="EAG537" i="7" s="1"/>
  <c r="EAG538" i="7" s="1"/>
  <c r="EAE535" i="7"/>
  <c r="EAE536" i="7" s="1"/>
  <c r="EAE537" i="7" s="1"/>
  <c r="EAE538" i="7" s="1"/>
  <c r="EAC535" i="7"/>
  <c r="EAC536" i="7" s="1"/>
  <c r="EAC537" i="7" s="1"/>
  <c r="EAC538" i="7" s="1"/>
  <c r="EAA535" i="7"/>
  <c r="EAA536" i="7" s="1"/>
  <c r="EAA537" i="7" s="1"/>
  <c r="EAA538" i="7" s="1"/>
  <c r="DZY535" i="7"/>
  <c r="DZY536" i="7" s="1"/>
  <c r="DZY537" i="7" s="1"/>
  <c r="DZY538" i="7" s="1"/>
  <c r="DZW535" i="7"/>
  <c r="DZW536" i="7" s="1"/>
  <c r="DZW537" i="7" s="1"/>
  <c r="DZW538" i="7" s="1"/>
  <c r="DZU535" i="7"/>
  <c r="DZU536" i="7" s="1"/>
  <c r="DZU537" i="7" s="1"/>
  <c r="DZU538" i="7" s="1"/>
  <c r="DZS535" i="7"/>
  <c r="DZS536" i="7" s="1"/>
  <c r="DZS537" i="7" s="1"/>
  <c r="DZS538" i="7" s="1"/>
  <c r="DZQ535" i="7"/>
  <c r="DZQ536" i="7" s="1"/>
  <c r="DZQ537" i="7" s="1"/>
  <c r="DZQ538" i="7" s="1"/>
  <c r="DZO535" i="7"/>
  <c r="DZO536" i="7" s="1"/>
  <c r="DZO537" i="7" s="1"/>
  <c r="DZO538" i="7" s="1"/>
  <c r="DZM535" i="7"/>
  <c r="DZM536" i="7" s="1"/>
  <c r="DZM537" i="7" s="1"/>
  <c r="DZM538" i="7" s="1"/>
  <c r="DZK535" i="7"/>
  <c r="DZK536" i="7" s="1"/>
  <c r="DZK537" i="7" s="1"/>
  <c r="DZK538" i="7" s="1"/>
  <c r="DZI535" i="7"/>
  <c r="DZI536" i="7" s="1"/>
  <c r="DZI537" i="7" s="1"/>
  <c r="DZI538" i="7" s="1"/>
  <c r="DZG535" i="7"/>
  <c r="DZG536" i="7" s="1"/>
  <c r="DZG537" i="7" s="1"/>
  <c r="DZG538" i="7" s="1"/>
  <c r="DZE535" i="7"/>
  <c r="DZE536" i="7" s="1"/>
  <c r="DZE537" i="7" s="1"/>
  <c r="DZE538" i="7" s="1"/>
  <c r="DZC535" i="7"/>
  <c r="DZC536" i="7" s="1"/>
  <c r="DZC537" i="7" s="1"/>
  <c r="DZC538" i="7" s="1"/>
  <c r="DZA535" i="7"/>
  <c r="DZA536" i="7" s="1"/>
  <c r="DZA537" i="7" s="1"/>
  <c r="DZA538" i="7" s="1"/>
  <c r="DYY535" i="7"/>
  <c r="DYY536" i="7" s="1"/>
  <c r="DYY537" i="7" s="1"/>
  <c r="DYY538" i="7" s="1"/>
  <c r="DYW535" i="7"/>
  <c r="DYW536" i="7" s="1"/>
  <c r="DYW537" i="7" s="1"/>
  <c r="DYW538" i="7" s="1"/>
  <c r="DYU535" i="7"/>
  <c r="DYU536" i="7" s="1"/>
  <c r="DYU537" i="7" s="1"/>
  <c r="DYU538" i="7" s="1"/>
  <c r="DYS535" i="7"/>
  <c r="DYS536" i="7" s="1"/>
  <c r="DYS537" i="7" s="1"/>
  <c r="DYS538" i="7" s="1"/>
  <c r="DYQ535" i="7"/>
  <c r="DYQ536" i="7" s="1"/>
  <c r="DYQ537" i="7" s="1"/>
  <c r="DYQ538" i="7" s="1"/>
  <c r="DYO535" i="7"/>
  <c r="DYO536" i="7" s="1"/>
  <c r="DYO537" i="7" s="1"/>
  <c r="DYO538" i="7" s="1"/>
  <c r="DYM535" i="7"/>
  <c r="DYM536" i="7" s="1"/>
  <c r="DYM537" i="7" s="1"/>
  <c r="DYM538" i="7" s="1"/>
  <c r="DYK535" i="7"/>
  <c r="DYK536" i="7" s="1"/>
  <c r="DYK537" i="7" s="1"/>
  <c r="DYK538" i="7" s="1"/>
  <c r="DYI535" i="7"/>
  <c r="DYI536" i="7" s="1"/>
  <c r="DYI537" i="7" s="1"/>
  <c r="DYI538" i="7" s="1"/>
  <c r="DYG535" i="7"/>
  <c r="DYG536" i="7" s="1"/>
  <c r="DYG537" i="7" s="1"/>
  <c r="DYG538" i="7" s="1"/>
  <c r="DYE535" i="7"/>
  <c r="DYE536" i="7" s="1"/>
  <c r="DYE537" i="7" s="1"/>
  <c r="DYE538" i="7" s="1"/>
  <c r="DYC535" i="7"/>
  <c r="DYC536" i="7" s="1"/>
  <c r="DYC537" i="7" s="1"/>
  <c r="DYC538" i="7" s="1"/>
  <c r="DYA535" i="7"/>
  <c r="DYA536" i="7" s="1"/>
  <c r="DYA537" i="7" s="1"/>
  <c r="DYA538" i="7" s="1"/>
  <c r="DXY535" i="7"/>
  <c r="DXY536" i="7" s="1"/>
  <c r="DXY537" i="7" s="1"/>
  <c r="DXY538" i="7" s="1"/>
  <c r="DXW535" i="7"/>
  <c r="DXW536" i="7" s="1"/>
  <c r="DXW537" i="7" s="1"/>
  <c r="DXW538" i="7" s="1"/>
  <c r="DXU535" i="7"/>
  <c r="DXU536" i="7" s="1"/>
  <c r="DXU537" i="7" s="1"/>
  <c r="DXU538" i="7" s="1"/>
  <c r="DXS535" i="7"/>
  <c r="DXS536" i="7" s="1"/>
  <c r="DXS537" i="7" s="1"/>
  <c r="DXS538" i="7" s="1"/>
  <c r="DXQ535" i="7"/>
  <c r="DXQ536" i="7" s="1"/>
  <c r="DXQ537" i="7" s="1"/>
  <c r="DXQ538" i="7" s="1"/>
  <c r="DXO535" i="7"/>
  <c r="DXO536" i="7" s="1"/>
  <c r="DXO537" i="7" s="1"/>
  <c r="DXO538" i="7" s="1"/>
  <c r="DXM535" i="7"/>
  <c r="DXM536" i="7" s="1"/>
  <c r="DXM537" i="7" s="1"/>
  <c r="DXM538" i="7" s="1"/>
  <c r="DXK535" i="7"/>
  <c r="DXK536" i="7" s="1"/>
  <c r="DXK537" i="7" s="1"/>
  <c r="DXK538" i="7" s="1"/>
  <c r="DXI535" i="7"/>
  <c r="DXI536" i="7" s="1"/>
  <c r="DXI537" i="7" s="1"/>
  <c r="DXI538" i="7" s="1"/>
  <c r="DXG535" i="7"/>
  <c r="DXG536" i="7" s="1"/>
  <c r="DXG537" i="7" s="1"/>
  <c r="DXG538" i="7" s="1"/>
  <c r="DXE535" i="7"/>
  <c r="DXE536" i="7" s="1"/>
  <c r="DXE537" i="7" s="1"/>
  <c r="DXE538" i="7" s="1"/>
  <c r="DXC535" i="7"/>
  <c r="DXC536" i="7" s="1"/>
  <c r="DXC537" i="7" s="1"/>
  <c r="DXC538" i="7" s="1"/>
  <c r="DXA535" i="7"/>
  <c r="DXA536" i="7" s="1"/>
  <c r="DXA537" i="7" s="1"/>
  <c r="DXA538" i="7" s="1"/>
  <c r="DWY535" i="7"/>
  <c r="DWY536" i="7" s="1"/>
  <c r="DWY537" i="7" s="1"/>
  <c r="DWY538" i="7" s="1"/>
  <c r="DWW535" i="7"/>
  <c r="DWW536" i="7" s="1"/>
  <c r="DWW537" i="7" s="1"/>
  <c r="DWW538" i="7" s="1"/>
  <c r="DWU535" i="7"/>
  <c r="DWU536" i="7" s="1"/>
  <c r="DWU537" i="7" s="1"/>
  <c r="DWU538" i="7" s="1"/>
  <c r="DWS535" i="7"/>
  <c r="DWS536" i="7" s="1"/>
  <c r="DWS537" i="7" s="1"/>
  <c r="DWS538" i="7" s="1"/>
  <c r="DWQ535" i="7"/>
  <c r="DWQ536" i="7" s="1"/>
  <c r="DWQ537" i="7" s="1"/>
  <c r="DWQ538" i="7" s="1"/>
  <c r="DWO535" i="7"/>
  <c r="DWO536" i="7" s="1"/>
  <c r="DWO537" i="7" s="1"/>
  <c r="DWO538" i="7" s="1"/>
  <c r="DWM535" i="7"/>
  <c r="DWM536" i="7" s="1"/>
  <c r="DWM537" i="7" s="1"/>
  <c r="DWM538" i="7" s="1"/>
  <c r="DWK535" i="7"/>
  <c r="DWK536" i="7" s="1"/>
  <c r="DWK537" i="7" s="1"/>
  <c r="DWK538" i="7" s="1"/>
  <c r="DWI535" i="7"/>
  <c r="DWI536" i="7" s="1"/>
  <c r="DWI537" i="7" s="1"/>
  <c r="DWI538" i="7" s="1"/>
  <c r="DWG535" i="7"/>
  <c r="DWG536" i="7" s="1"/>
  <c r="DWG537" i="7" s="1"/>
  <c r="DWG538" i="7" s="1"/>
  <c r="DWE535" i="7"/>
  <c r="DWE536" i="7" s="1"/>
  <c r="DWE537" i="7" s="1"/>
  <c r="DWE538" i="7" s="1"/>
  <c r="DWC535" i="7"/>
  <c r="DWC536" i="7" s="1"/>
  <c r="DWC537" i="7" s="1"/>
  <c r="DWC538" i="7" s="1"/>
  <c r="DWA535" i="7"/>
  <c r="DWA536" i="7" s="1"/>
  <c r="DWA537" i="7" s="1"/>
  <c r="DWA538" i="7" s="1"/>
  <c r="DVY535" i="7"/>
  <c r="DVY536" i="7" s="1"/>
  <c r="DVY537" i="7" s="1"/>
  <c r="DVY538" i="7" s="1"/>
  <c r="DVW535" i="7"/>
  <c r="DVW536" i="7" s="1"/>
  <c r="DVW537" i="7" s="1"/>
  <c r="DVW538" i="7" s="1"/>
  <c r="DVU535" i="7"/>
  <c r="DVU536" i="7" s="1"/>
  <c r="DVU537" i="7" s="1"/>
  <c r="DVU538" i="7" s="1"/>
  <c r="DVS535" i="7"/>
  <c r="DVS536" i="7" s="1"/>
  <c r="DVS537" i="7" s="1"/>
  <c r="DVS538" i="7" s="1"/>
  <c r="DVQ535" i="7"/>
  <c r="DVQ536" i="7" s="1"/>
  <c r="DVQ537" i="7" s="1"/>
  <c r="DVQ538" i="7" s="1"/>
  <c r="DVO535" i="7"/>
  <c r="DVO536" i="7" s="1"/>
  <c r="DVO537" i="7" s="1"/>
  <c r="DVO538" i="7" s="1"/>
  <c r="DVM535" i="7"/>
  <c r="DVM536" i="7" s="1"/>
  <c r="DVM537" i="7" s="1"/>
  <c r="DVM538" i="7" s="1"/>
  <c r="DVK535" i="7"/>
  <c r="DVK536" i="7" s="1"/>
  <c r="DVK537" i="7" s="1"/>
  <c r="DVK538" i="7" s="1"/>
  <c r="DVI535" i="7"/>
  <c r="DVI536" i="7" s="1"/>
  <c r="DVI537" i="7" s="1"/>
  <c r="DVI538" i="7" s="1"/>
  <c r="DVG535" i="7"/>
  <c r="DVG536" i="7" s="1"/>
  <c r="DVG537" i="7" s="1"/>
  <c r="DVG538" i="7" s="1"/>
  <c r="DVE535" i="7"/>
  <c r="DVE536" i="7" s="1"/>
  <c r="DVE537" i="7" s="1"/>
  <c r="DVE538" i="7" s="1"/>
  <c r="DVC535" i="7"/>
  <c r="DVC536" i="7" s="1"/>
  <c r="DVC537" i="7" s="1"/>
  <c r="DVC538" i="7" s="1"/>
  <c r="DVA535" i="7"/>
  <c r="DVA536" i="7" s="1"/>
  <c r="DVA537" i="7" s="1"/>
  <c r="DVA538" i="7" s="1"/>
  <c r="DUY535" i="7"/>
  <c r="DUY536" i="7" s="1"/>
  <c r="DUY537" i="7" s="1"/>
  <c r="DUY538" i="7" s="1"/>
  <c r="DUW535" i="7"/>
  <c r="DUW536" i="7" s="1"/>
  <c r="DUW537" i="7" s="1"/>
  <c r="DUW538" i="7" s="1"/>
  <c r="DUU535" i="7"/>
  <c r="DUU536" i="7" s="1"/>
  <c r="DUU537" i="7" s="1"/>
  <c r="DUU538" i="7" s="1"/>
  <c r="DUS535" i="7"/>
  <c r="DUS536" i="7" s="1"/>
  <c r="DUS537" i="7" s="1"/>
  <c r="DUS538" i="7" s="1"/>
  <c r="DUQ535" i="7"/>
  <c r="DUQ536" i="7" s="1"/>
  <c r="DUQ537" i="7" s="1"/>
  <c r="DUQ538" i="7" s="1"/>
  <c r="DUO535" i="7"/>
  <c r="DUO536" i="7" s="1"/>
  <c r="DUO537" i="7" s="1"/>
  <c r="DUO538" i="7" s="1"/>
  <c r="DUM535" i="7"/>
  <c r="DUM536" i="7" s="1"/>
  <c r="DUM537" i="7" s="1"/>
  <c r="DUM538" i="7" s="1"/>
  <c r="DUK535" i="7"/>
  <c r="DUK536" i="7" s="1"/>
  <c r="DUK537" i="7" s="1"/>
  <c r="DUK538" i="7" s="1"/>
  <c r="DUI535" i="7"/>
  <c r="DUI536" i="7" s="1"/>
  <c r="DUI537" i="7" s="1"/>
  <c r="DUI538" i="7" s="1"/>
  <c r="DUG535" i="7"/>
  <c r="DUG536" i="7" s="1"/>
  <c r="DUG537" i="7" s="1"/>
  <c r="DUG538" i="7" s="1"/>
  <c r="DUE535" i="7"/>
  <c r="DUE536" i="7" s="1"/>
  <c r="DUE537" i="7" s="1"/>
  <c r="DUE538" i="7" s="1"/>
  <c r="DUC535" i="7"/>
  <c r="DUC536" i="7" s="1"/>
  <c r="DUC537" i="7" s="1"/>
  <c r="DUC538" i="7" s="1"/>
  <c r="DUA535" i="7"/>
  <c r="DUA536" i="7" s="1"/>
  <c r="DUA537" i="7" s="1"/>
  <c r="DUA538" i="7" s="1"/>
  <c r="DTY535" i="7"/>
  <c r="DTY536" i="7" s="1"/>
  <c r="DTY537" i="7" s="1"/>
  <c r="DTY538" i="7" s="1"/>
  <c r="DTW535" i="7"/>
  <c r="DTW536" i="7" s="1"/>
  <c r="DTW537" i="7" s="1"/>
  <c r="DTW538" i="7" s="1"/>
  <c r="DTU535" i="7"/>
  <c r="DTU536" i="7" s="1"/>
  <c r="DTU537" i="7" s="1"/>
  <c r="DTU538" i="7" s="1"/>
  <c r="DTS535" i="7"/>
  <c r="DTS536" i="7" s="1"/>
  <c r="DTS537" i="7" s="1"/>
  <c r="DTS538" i="7" s="1"/>
  <c r="DTQ535" i="7"/>
  <c r="DTQ536" i="7" s="1"/>
  <c r="DTQ537" i="7" s="1"/>
  <c r="DTQ538" i="7" s="1"/>
  <c r="DTO535" i="7"/>
  <c r="DTO536" i="7" s="1"/>
  <c r="DTO537" i="7" s="1"/>
  <c r="DTO538" i="7" s="1"/>
  <c r="DTM535" i="7"/>
  <c r="DTM536" i="7" s="1"/>
  <c r="DTM537" i="7" s="1"/>
  <c r="DTM538" i="7" s="1"/>
  <c r="DTK535" i="7"/>
  <c r="DTK536" i="7" s="1"/>
  <c r="DTK537" i="7" s="1"/>
  <c r="DTK538" i="7" s="1"/>
  <c r="DTI535" i="7"/>
  <c r="DTI536" i="7" s="1"/>
  <c r="DTI537" i="7" s="1"/>
  <c r="DTI538" i="7" s="1"/>
  <c r="DTG535" i="7"/>
  <c r="DTG536" i="7" s="1"/>
  <c r="DTG537" i="7" s="1"/>
  <c r="DTG538" i="7" s="1"/>
  <c r="DTE535" i="7"/>
  <c r="DTE536" i="7" s="1"/>
  <c r="DTE537" i="7" s="1"/>
  <c r="DTE538" i="7" s="1"/>
  <c r="DTC535" i="7"/>
  <c r="DTC536" i="7" s="1"/>
  <c r="DTC537" i="7" s="1"/>
  <c r="DTC538" i="7" s="1"/>
  <c r="DTA535" i="7"/>
  <c r="DTA536" i="7" s="1"/>
  <c r="DTA537" i="7" s="1"/>
  <c r="DTA538" i="7" s="1"/>
  <c r="DSY535" i="7"/>
  <c r="DSY536" i="7" s="1"/>
  <c r="DSY537" i="7" s="1"/>
  <c r="DSY538" i="7" s="1"/>
  <c r="DSW535" i="7"/>
  <c r="DSW536" i="7" s="1"/>
  <c r="DSW537" i="7" s="1"/>
  <c r="DSW538" i="7" s="1"/>
  <c r="DSU535" i="7"/>
  <c r="DSU536" i="7" s="1"/>
  <c r="DSU537" i="7" s="1"/>
  <c r="DSU538" i="7" s="1"/>
  <c r="DSS535" i="7"/>
  <c r="DSS536" i="7" s="1"/>
  <c r="DSS537" i="7" s="1"/>
  <c r="DSS538" i="7" s="1"/>
  <c r="DSQ535" i="7"/>
  <c r="DSQ536" i="7" s="1"/>
  <c r="DSQ537" i="7" s="1"/>
  <c r="DSQ538" i="7" s="1"/>
  <c r="DSO535" i="7"/>
  <c r="DSO536" i="7" s="1"/>
  <c r="DSO537" i="7" s="1"/>
  <c r="DSO538" i="7" s="1"/>
  <c r="DSM535" i="7"/>
  <c r="DSM536" i="7" s="1"/>
  <c r="DSM537" i="7" s="1"/>
  <c r="DSM538" i="7" s="1"/>
  <c r="DSK535" i="7"/>
  <c r="DSK536" i="7" s="1"/>
  <c r="DSK537" i="7" s="1"/>
  <c r="DSK538" i="7" s="1"/>
  <c r="DSI535" i="7"/>
  <c r="DSI536" i="7" s="1"/>
  <c r="DSI537" i="7" s="1"/>
  <c r="DSI538" i="7" s="1"/>
  <c r="DSG535" i="7"/>
  <c r="DSG536" i="7" s="1"/>
  <c r="DSG537" i="7" s="1"/>
  <c r="DSG538" i="7" s="1"/>
  <c r="DSE535" i="7"/>
  <c r="DSE536" i="7" s="1"/>
  <c r="DSE537" i="7" s="1"/>
  <c r="DSE538" i="7" s="1"/>
  <c r="DSC535" i="7"/>
  <c r="DSC536" i="7" s="1"/>
  <c r="DSC537" i="7" s="1"/>
  <c r="DSC538" i="7" s="1"/>
  <c r="DSA535" i="7"/>
  <c r="DSA536" i="7" s="1"/>
  <c r="DSA537" i="7" s="1"/>
  <c r="DSA538" i="7" s="1"/>
  <c r="DRY535" i="7"/>
  <c r="DRY536" i="7" s="1"/>
  <c r="DRY537" i="7" s="1"/>
  <c r="DRY538" i="7" s="1"/>
  <c r="DRW535" i="7"/>
  <c r="DRW536" i="7" s="1"/>
  <c r="DRW537" i="7" s="1"/>
  <c r="DRW538" i="7" s="1"/>
  <c r="DRU535" i="7"/>
  <c r="DRU536" i="7" s="1"/>
  <c r="DRU537" i="7" s="1"/>
  <c r="DRU538" i="7" s="1"/>
  <c r="DRS535" i="7"/>
  <c r="DRS536" i="7" s="1"/>
  <c r="DRS537" i="7" s="1"/>
  <c r="DRS538" i="7" s="1"/>
  <c r="DRQ535" i="7"/>
  <c r="DRQ536" i="7" s="1"/>
  <c r="DRQ537" i="7" s="1"/>
  <c r="DRQ538" i="7" s="1"/>
  <c r="DRO535" i="7"/>
  <c r="DRO536" i="7" s="1"/>
  <c r="DRO537" i="7" s="1"/>
  <c r="DRO538" i="7" s="1"/>
  <c r="DRM535" i="7"/>
  <c r="DRM536" i="7" s="1"/>
  <c r="DRM537" i="7" s="1"/>
  <c r="DRM538" i="7" s="1"/>
  <c r="DRK535" i="7"/>
  <c r="DRK536" i="7" s="1"/>
  <c r="DRK537" i="7" s="1"/>
  <c r="DRK538" i="7" s="1"/>
  <c r="DRI535" i="7"/>
  <c r="DRI536" i="7" s="1"/>
  <c r="DRI537" i="7" s="1"/>
  <c r="DRI538" i="7" s="1"/>
  <c r="DRG535" i="7"/>
  <c r="DRG536" i="7" s="1"/>
  <c r="DRG537" i="7" s="1"/>
  <c r="DRG538" i="7" s="1"/>
  <c r="DRE535" i="7"/>
  <c r="DRE536" i="7" s="1"/>
  <c r="DRE537" i="7" s="1"/>
  <c r="DRE538" i="7" s="1"/>
  <c r="DRC535" i="7"/>
  <c r="DRC536" i="7" s="1"/>
  <c r="DRC537" i="7" s="1"/>
  <c r="DRC538" i="7" s="1"/>
  <c r="DRA535" i="7"/>
  <c r="DRA536" i="7" s="1"/>
  <c r="DRA537" i="7" s="1"/>
  <c r="DRA538" i="7" s="1"/>
  <c r="DQY535" i="7"/>
  <c r="DQY536" i="7" s="1"/>
  <c r="DQY537" i="7" s="1"/>
  <c r="DQY538" i="7" s="1"/>
  <c r="DQW535" i="7"/>
  <c r="DQW536" i="7" s="1"/>
  <c r="DQW537" i="7" s="1"/>
  <c r="DQW538" i="7" s="1"/>
  <c r="DQU535" i="7"/>
  <c r="DQU536" i="7" s="1"/>
  <c r="DQU537" i="7" s="1"/>
  <c r="DQU538" i="7" s="1"/>
  <c r="DQS535" i="7"/>
  <c r="DQS536" i="7" s="1"/>
  <c r="DQS537" i="7" s="1"/>
  <c r="DQS538" i="7" s="1"/>
  <c r="DQQ535" i="7"/>
  <c r="DQQ536" i="7" s="1"/>
  <c r="DQQ537" i="7" s="1"/>
  <c r="DQQ538" i="7" s="1"/>
  <c r="DQO535" i="7"/>
  <c r="DQO536" i="7" s="1"/>
  <c r="DQO537" i="7" s="1"/>
  <c r="DQO538" i="7" s="1"/>
  <c r="DQM535" i="7"/>
  <c r="DQM536" i="7" s="1"/>
  <c r="DQM537" i="7" s="1"/>
  <c r="DQM538" i="7" s="1"/>
  <c r="DQK535" i="7"/>
  <c r="DQK536" i="7" s="1"/>
  <c r="DQK537" i="7" s="1"/>
  <c r="DQK538" i="7" s="1"/>
  <c r="DQI535" i="7"/>
  <c r="DQI536" i="7" s="1"/>
  <c r="DQI537" i="7" s="1"/>
  <c r="DQI538" i="7" s="1"/>
  <c r="DQG535" i="7"/>
  <c r="DQG536" i="7" s="1"/>
  <c r="DQG537" i="7" s="1"/>
  <c r="DQG538" i="7" s="1"/>
  <c r="DQE535" i="7"/>
  <c r="DQE536" i="7" s="1"/>
  <c r="DQE537" i="7" s="1"/>
  <c r="DQE538" i="7" s="1"/>
  <c r="DQC535" i="7"/>
  <c r="DQC536" i="7" s="1"/>
  <c r="DQC537" i="7" s="1"/>
  <c r="DQC538" i="7" s="1"/>
  <c r="DQA535" i="7"/>
  <c r="DQA536" i="7" s="1"/>
  <c r="DQA537" i="7" s="1"/>
  <c r="DQA538" i="7" s="1"/>
  <c r="DPY535" i="7"/>
  <c r="DPY536" i="7" s="1"/>
  <c r="DPY537" i="7" s="1"/>
  <c r="DPY538" i="7" s="1"/>
  <c r="DPW535" i="7"/>
  <c r="DPW536" i="7" s="1"/>
  <c r="DPW537" i="7" s="1"/>
  <c r="DPW538" i="7" s="1"/>
  <c r="DPU535" i="7"/>
  <c r="DPU536" i="7" s="1"/>
  <c r="DPU537" i="7" s="1"/>
  <c r="DPU538" i="7" s="1"/>
  <c r="DPS535" i="7"/>
  <c r="DPS536" i="7" s="1"/>
  <c r="DPS537" i="7" s="1"/>
  <c r="DPS538" i="7" s="1"/>
  <c r="DPQ535" i="7"/>
  <c r="DPQ536" i="7" s="1"/>
  <c r="DPQ537" i="7" s="1"/>
  <c r="DPQ538" i="7" s="1"/>
  <c r="DPO535" i="7"/>
  <c r="DPO536" i="7" s="1"/>
  <c r="DPO537" i="7" s="1"/>
  <c r="DPO538" i="7" s="1"/>
  <c r="DPM535" i="7"/>
  <c r="DPM536" i="7" s="1"/>
  <c r="DPM537" i="7" s="1"/>
  <c r="DPM538" i="7" s="1"/>
  <c r="DPK535" i="7"/>
  <c r="DPK536" i="7" s="1"/>
  <c r="DPK537" i="7" s="1"/>
  <c r="DPK538" i="7" s="1"/>
  <c r="DPI535" i="7"/>
  <c r="DPI536" i="7" s="1"/>
  <c r="DPI537" i="7" s="1"/>
  <c r="DPI538" i="7" s="1"/>
  <c r="DPG535" i="7"/>
  <c r="DPG536" i="7" s="1"/>
  <c r="DPG537" i="7" s="1"/>
  <c r="DPG538" i="7" s="1"/>
  <c r="DPE535" i="7"/>
  <c r="DPE536" i="7" s="1"/>
  <c r="DPE537" i="7" s="1"/>
  <c r="DPE538" i="7" s="1"/>
  <c r="DPC535" i="7"/>
  <c r="DPC536" i="7" s="1"/>
  <c r="DPC537" i="7" s="1"/>
  <c r="DPC538" i="7" s="1"/>
  <c r="DPA535" i="7"/>
  <c r="DPA536" i="7" s="1"/>
  <c r="DPA537" i="7" s="1"/>
  <c r="DPA538" i="7" s="1"/>
  <c r="DOY535" i="7"/>
  <c r="DOY536" i="7" s="1"/>
  <c r="DOY537" i="7" s="1"/>
  <c r="DOY538" i="7" s="1"/>
  <c r="DOW535" i="7"/>
  <c r="DOW536" i="7" s="1"/>
  <c r="DOW537" i="7" s="1"/>
  <c r="DOW538" i="7" s="1"/>
  <c r="DOU535" i="7"/>
  <c r="DOU536" i="7" s="1"/>
  <c r="DOU537" i="7" s="1"/>
  <c r="DOU538" i="7" s="1"/>
  <c r="DOS535" i="7"/>
  <c r="DOS536" i="7" s="1"/>
  <c r="DOS537" i="7" s="1"/>
  <c r="DOS538" i="7" s="1"/>
  <c r="DOQ535" i="7"/>
  <c r="DOQ536" i="7" s="1"/>
  <c r="DOQ537" i="7" s="1"/>
  <c r="DOQ538" i="7" s="1"/>
  <c r="DOO535" i="7"/>
  <c r="DOO536" i="7" s="1"/>
  <c r="DOO537" i="7" s="1"/>
  <c r="DOO538" i="7" s="1"/>
  <c r="DOM535" i="7"/>
  <c r="DOM536" i="7" s="1"/>
  <c r="DOM537" i="7" s="1"/>
  <c r="DOM538" i="7" s="1"/>
  <c r="DOK535" i="7"/>
  <c r="DOK536" i="7" s="1"/>
  <c r="DOK537" i="7" s="1"/>
  <c r="DOK538" i="7" s="1"/>
  <c r="DOI535" i="7"/>
  <c r="DOI536" i="7" s="1"/>
  <c r="DOI537" i="7" s="1"/>
  <c r="DOI538" i="7" s="1"/>
  <c r="DOG535" i="7"/>
  <c r="DOG536" i="7" s="1"/>
  <c r="DOG537" i="7" s="1"/>
  <c r="DOG538" i="7" s="1"/>
  <c r="DOE535" i="7"/>
  <c r="DOE536" i="7" s="1"/>
  <c r="DOE537" i="7" s="1"/>
  <c r="DOE538" i="7" s="1"/>
  <c r="DOC535" i="7"/>
  <c r="DOC536" i="7" s="1"/>
  <c r="DOC537" i="7" s="1"/>
  <c r="DOC538" i="7" s="1"/>
  <c r="DOA535" i="7"/>
  <c r="DOA536" i="7" s="1"/>
  <c r="DOA537" i="7" s="1"/>
  <c r="DOA538" i="7" s="1"/>
  <c r="DNY535" i="7"/>
  <c r="DNY536" i="7" s="1"/>
  <c r="DNY537" i="7" s="1"/>
  <c r="DNY538" i="7" s="1"/>
  <c r="DNW535" i="7"/>
  <c r="DNW536" i="7" s="1"/>
  <c r="DNW537" i="7" s="1"/>
  <c r="DNW538" i="7" s="1"/>
  <c r="DNU535" i="7"/>
  <c r="DNU536" i="7" s="1"/>
  <c r="DNU537" i="7" s="1"/>
  <c r="DNU538" i="7" s="1"/>
  <c r="DNS535" i="7"/>
  <c r="DNS536" i="7" s="1"/>
  <c r="DNS537" i="7" s="1"/>
  <c r="DNS538" i="7" s="1"/>
  <c r="DNQ535" i="7"/>
  <c r="DNQ536" i="7" s="1"/>
  <c r="DNQ537" i="7" s="1"/>
  <c r="DNQ538" i="7" s="1"/>
  <c r="DNO535" i="7"/>
  <c r="DNO536" i="7" s="1"/>
  <c r="DNO537" i="7" s="1"/>
  <c r="DNO538" i="7" s="1"/>
  <c r="DNM535" i="7"/>
  <c r="DNM536" i="7" s="1"/>
  <c r="DNM537" i="7" s="1"/>
  <c r="DNM538" i="7" s="1"/>
  <c r="DNK535" i="7"/>
  <c r="DNK536" i="7" s="1"/>
  <c r="DNK537" i="7" s="1"/>
  <c r="DNK538" i="7" s="1"/>
  <c r="DNI535" i="7"/>
  <c r="DNI536" i="7" s="1"/>
  <c r="DNI537" i="7" s="1"/>
  <c r="DNI538" i="7" s="1"/>
  <c r="DNG535" i="7"/>
  <c r="DNG536" i="7" s="1"/>
  <c r="DNG537" i="7" s="1"/>
  <c r="DNG538" i="7" s="1"/>
  <c r="DNE535" i="7"/>
  <c r="DNE536" i="7" s="1"/>
  <c r="DNE537" i="7" s="1"/>
  <c r="DNE538" i="7" s="1"/>
  <c r="DNC535" i="7"/>
  <c r="DNC536" i="7" s="1"/>
  <c r="DNC537" i="7" s="1"/>
  <c r="DNC538" i="7" s="1"/>
  <c r="DNA535" i="7"/>
  <c r="DNA536" i="7" s="1"/>
  <c r="DNA537" i="7" s="1"/>
  <c r="DNA538" i="7" s="1"/>
  <c r="DMY535" i="7"/>
  <c r="DMY536" i="7" s="1"/>
  <c r="DMY537" i="7" s="1"/>
  <c r="DMY538" i="7" s="1"/>
  <c r="DMW535" i="7"/>
  <c r="DMW536" i="7" s="1"/>
  <c r="DMW537" i="7" s="1"/>
  <c r="DMW538" i="7" s="1"/>
  <c r="DMU535" i="7"/>
  <c r="DMU536" i="7" s="1"/>
  <c r="DMU537" i="7" s="1"/>
  <c r="DMU538" i="7" s="1"/>
  <c r="DMS535" i="7"/>
  <c r="DMS536" i="7" s="1"/>
  <c r="DMS537" i="7" s="1"/>
  <c r="DMS538" i="7" s="1"/>
  <c r="DMQ535" i="7"/>
  <c r="DMQ536" i="7" s="1"/>
  <c r="DMQ537" i="7" s="1"/>
  <c r="DMQ538" i="7" s="1"/>
  <c r="DMO535" i="7"/>
  <c r="DMO536" i="7" s="1"/>
  <c r="DMO537" i="7" s="1"/>
  <c r="DMO538" i="7" s="1"/>
  <c r="DMM535" i="7"/>
  <c r="DMM536" i="7" s="1"/>
  <c r="DMM537" i="7" s="1"/>
  <c r="DMM538" i="7" s="1"/>
  <c r="DMK535" i="7"/>
  <c r="DMK536" i="7" s="1"/>
  <c r="DMK537" i="7" s="1"/>
  <c r="DMK538" i="7" s="1"/>
  <c r="DMI535" i="7"/>
  <c r="DMI536" i="7" s="1"/>
  <c r="DMI537" i="7" s="1"/>
  <c r="DMI538" i="7" s="1"/>
  <c r="DMG535" i="7"/>
  <c r="DMG536" i="7" s="1"/>
  <c r="DMG537" i="7" s="1"/>
  <c r="DMG538" i="7" s="1"/>
  <c r="DME535" i="7"/>
  <c r="DME536" i="7" s="1"/>
  <c r="DME537" i="7" s="1"/>
  <c r="DME538" i="7" s="1"/>
  <c r="DMC535" i="7"/>
  <c r="DMC536" i="7" s="1"/>
  <c r="DMC537" i="7" s="1"/>
  <c r="DMC538" i="7" s="1"/>
  <c r="DMA535" i="7"/>
  <c r="DMA536" i="7" s="1"/>
  <c r="DMA537" i="7" s="1"/>
  <c r="DMA538" i="7" s="1"/>
  <c r="DLY535" i="7"/>
  <c r="DLY536" i="7" s="1"/>
  <c r="DLY537" i="7" s="1"/>
  <c r="DLY538" i="7" s="1"/>
  <c r="DLW535" i="7"/>
  <c r="DLW536" i="7" s="1"/>
  <c r="DLW537" i="7" s="1"/>
  <c r="DLW538" i="7" s="1"/>
  <c r="DLU535" i="7"/>
  <c r="DLU536" i="7" s="1"/>
  <c r="DLU537" i="7" s="1"/>
  <c r="DLU538" i="7" s="1"/>
  <c r="DLS535" i="7"/>
  <c r="DLS536" i="7" s="1"/>
  <c r="DLS537" i="7" s="1"/>
  <c r="DLS538" i="7" s="1"/>
  <c r="DLQ535" i="7"/>
  <c r="DLQ536" i="7" s="1"/>
  <c r="DLQ537" i="7" s="1"/>
  <c r="DLQ538" i="7" s="1"/>
  <c r="DLO535" i="7"/>
  <c r="DLO536" i="7" s="1"/>
  <c r="DLO537" i="7" s="1"/>
  <c r="DLO538" i="7" s="1"/>
  <c r="DLM535" i="7"/>
  <c r="DLM536" i="7" s="1"/>
  <c r="DLM537" i="7" s="1"/>
  <c r="DLM538" i="7" s="1"/>
  <c r="DLK535" i="7"/>
  <c r="DLK536" i="7" s="1"/>
  <c r="DLK537" i="7" s="1"/>
  <c r="DLK538" i="7" s="1"/>
  <c r="DLI535" i="7"/>
  <c r="DLI536" i="7" s="1"/>
  <c r="DLI537" i="7" s="1"/>
  <c r="DLI538" i="7" s="1"/>
  <c r="DLG535" i="7"/>
  <c r="DLG536" i="7" s="1"/>
  <c r="DLG537" i="7" s="1"/>
  <c r="DLG538" i="7" s="1"/>
  <c r="DLE535" i="7"/>
  <c r="DLE536" i="7" s="1"/>
  <c r="DLE537" i="7" s="1"/>
  <c r="DLE538" i="7" s="1"/>
  <c r="DLC535" i="7"/>
  <c r="DLC536" i="7" s="1"/>
  <c r="DLC537" i="7" s="1"/>
  <c r="DLC538" i="7" s="1"/>
  <c r="DLA535" i="7"/>
  <c r="DLA536" i="7" s="1"/>
  <c r="DLA537" i="7" s="1"/>
  <c r="DLA538" i="7" s="1"/>
  <c r="DKY535" i="7"/>
  <c r="DKY536" i="7" s="1"/>
  <c r="DKY537" i="7" s="1"/>
  <c r="DKY538" i="7" s="1"/>
  <c r="DKW535" i="7"/>
  <c r="DKW536" i="7" s="1"/>
  <c r="DKW537" i="7" s="1"/>
  <c r="DKW538" i="7" s="1"/>
  <c r="DKU535" i="7"/>
  <c r="DKU536" i="7" s="1"/>
  <c r="DKU537" i="7" s="1"/>
  <c r="DKU538" i="7" s="1"/>
  <c r="DKS535" i="7"/>
  <c r="DKS536" i="7" s="1"/>
  <c r="DKS537" i="7" s="1"/>
  <c r="DKS538" i="7" s="1"/>
  <c r="DKQ535" i="7"/>
  <c r="DKQ536" i="7" s="1"/>
  <c r="DKQ537" i="7" s="1"/>
  <c r="DKQ538" i="7" s="1"/>
  <c r="DKO535" i="7"/>
  <c r="DKO536" i="7" s="1"/>
  <c r="DKO537" i="7" s="1"/>
  <c r="DKO538" i="7" s="1"/>
  <c r="DKM535" i="7"/>
  <c r="DKM536" i="7" s="1"/>
  <c r="DKM537" i="7" s="1"/>
  <c r="DKM538" i="7" s="1"/>
  <c r="DKK535" i="7"/>
  <c r="DKK536" i="7" s="1"/>
  <c r="DKK537" i="7" s="1"/>
  <c r="DKK538" i="7" s="1"/>
  <c r="DKI535" i="7"/>
  <c r="DKI536" i="7" s="1"/>
  <c r="DKI537" i="7" s="1"/>
  <c r="DKI538" i="7" s="1"/>
  <c r="DKG535" i="7"/>
  <c r="DKG536" i="7" s="1"/>
  <c r="DKG537" i="7" s="1"/>
  <c r="DKG538" i="7" s="1"/>
  <c r="DKE535" i="7"/>
  <c r="DKE536" i="7" s="1"/>
  <c r="DKE537" i="7" s="1"/>
  <c r="DKE538" i="7" s="1"/>
  <c r="DKC535" i="7"/>
  <c r="DKC536" i="7" s="1"/>
  <c r="DKC537" i="7" s="1"/>
  <c r="DKC538" i="7" s="1"/>
  <c r="DKA535" i="7"/>
  <c r="DKA536" i="7" s="1"/>
  <c r="DKA537" i="7" s="1"/>
  <c r="DKA538" i="7" s="1"/>
  <c r="DJY535" i="7"/>
  <c r="DJY536" i="7" s="1"/>
  <c r="DJY537" i="7" s="1"/>
  <c r="DJY538" i="7" s="1"/>
  <c r="DJW535" i="7"/>
  <c r="DJW536" i="7" s="1"/>
  <c r="DJW537" i="7" s="1"/>
  <c r="DJW538" i="7" s="1"/>
  <c r="DJU535" i="7"/>
  <c r="DJU536" i="7" s="1"/>
  <c r="DJU537" i="7" s="1"/>
  <c r="DJU538" i="7" s="1"/>
  <c r="DJS535" i="7"/>
  <c r="DJS536" i="7" s="1"/>
  <c r="DJS537" i="7" s="1"/>
  <c r="DJS538" i="7" s="1"/>
  <c r="DJQ535" i="7"/>
  <c r="DJQ536" i="7" s="1"/>
  <c r="DJQ537" i="7" s="1"/>
  <c r="DJQ538" i="7" s="1"/>
  <c r="DJO535" i="7"/>
  <c r="DJO536" i="7" s="1"/>
  <c r="DJO537" i="7" s="1"/>
  <c r="DJO538" i="7" s="1"/>
  <c r="DJM535" i="7"/>
  <c r="DJM536" i="7" s="1"/>
  <c r="DJM537" i="7" s="1"/>
  <c r="DJM538" i="7" s="1"/>
  <c r="DJK535" i="7"/>
  <c r="DJK536" i="7" s="1"/>
  <c r="DJK537" i="7" s="1"/>
  <c r="DJK538" i="7" s="1"/>
  <c r="DJI535" i="7"/>
  <c r="DJI536" i="7" s="1"/>
  <c r="DJI537" i="7" s="1"/>
  <c r="DJI538" i="7" s="1"/>
  <c r="DJG535" i="7"/>
  <c r="DJG536" i="7" s="1"/>
  <c r="DJG537" i="7" s="1"/>
  <c r="DJG538" i="7" s="1"/>
  <c r="DJE535" i="7"/>
  <c r="DJE536" i="7" s="1"/>
  <c r="DJE537" i="7" s="1"/>
  <c r="DJE538" i="7" s="1"/>
  <c r="DJC535" i="7"/>
  <c r="DJC536" i="7" s="1"/>
  <c r="DJC537" i="7" s="1"/>
  <c r="DJC538" i="7" s="1"/>
  <c r="DJA535" i="7"/>
  <c r="DJA536" i="7" s="1"/>
  <c r="DJA537" i="7" s="1"/>
  <c r="DJA538" i="7" s="1"/>
  <c r="DIY535" i="7"/>
  <c r="DIY536" i="7" s="1"/>
  <c r="DIY537" i="7" s="1"/>
  <c r="DIY538" i="7" s="1"/>
  <c r="DIW535" i="7"/>
  <c r="DIW536" i="7" s="1"/>
  <c r="DIW537" i="7" s="1"/>
  <c r="DIW538" i="7" s="1"/>
  <c r="DIU535" i="7"/>
  <c r="DIU536" i="7" s="1"/>
  <c r="DIU537" i="7" s="1"/>
  <c r="DIU538" i="7" s="1"/>
  <c r="DIS535" i="7"/>
  <c r="DIS536" i="7" s="1"/>
  <c r="DIS537" i="7" s="1"/>
  <c r="DIS538" i="7" s="1"/>
  <c r="DIQ535" i="7"/>
  <c r="DIQ536" i="7" s="1"/>
  <c r="DIQ537" i="7" s="1"/>
  <c r="DIQ538" i="7" s="1"/>
  <c r="DIO535" i="7"/>
  <c r="DIO536" i="7" s="1"/>
  <c r="DIO537" i="7" s="1"/>
  <c r="DIO538" i="7" s="1"/>
  <c r="DIM535" i="7"/>
  <c r="DIM536" i="7" s="1"/>
  <c r="DIM537" i="7" s="1"/>
  <c r="DIM538" i="7" s="1"/>
  <c r="DIK535" i="7"/>
  <c r="DIK536" i="7" s="1"/>
  <c r="DIK537" i="7" s="1"/>
  <c r="DIK538" i="7" s="1"/>
  <c r="DII535" i="7"/>
  <c r="DII536" i="7" s="1"/>
  <c r="DII537" i="7" s="1"/>
  <c r="DII538" i="7" s="1"/>
  <c r="DIG535" i="7"/>
  <c r="DIG536" i="7" s="1"/>
  <c r="DIG537" i="7" s="1"/>
  <c r="DIG538" i="7" s="1"/>
  <c r="DIE535" i="7"/>
  <c r="DIE536" i="7" s="1"/>
  <c r="DIE537" i="7" s="1"/>
  <c r="DIE538" i="7" s="1"/>
  <c r="DIC535" i="7"/>
  <c r="DIC536" i="7" s="1"/>
  <c r="DIC537" i="7" s="1"/>
  <c r="DIC538" i="7" s="1"/>
  <c r="DIA535" i="7"/>
  <c r="DIA536" i="7" s="1"/>
  <c r="DIA537" i="7" s="1"/>
  <c r="DIA538" i="7" s="1"/>
  <c r="DHY535" i="7"/>
  <c r="DHY536" i="7" s="1"/>
  <c r="DHY537" i="7" s="1"/>
  <c r="DHY538" i="7" s="1"/>
  <c r="DHW535" i="7"/>
  <c r="DHW536" i="7" s="1"/>
  <c r="DHW537" i="7" s="1"/>
  <c r="DHW538" i="7" s="1"/>
  <c r="DHU535" i="7"/>
  <c r="DHU536" i="7" s="1"/>
  <c r="DHU537" i="7" s="1"/>
  <c r="DHU538" i="7" s="1"/>
  <c r="DHS535" i="7"/>
  <c r="DHS536" i="7" s="1"/>
  <c r="DHS537" i="7" s="1"/>
  <c r="DHS538" i="7" s="1"/>
  <c r="DHQ535" i="7"/>
  <c r="DHQ536" i="7" s="1"/>
  <c r="DHQ537" i="7" s="1"/>
  <c r="DHQ538" i="7" s="1"/>
  <c r="DHO535" i="7"/>
  <c r="DHO536" i="7" s="1"/>
  <c r="DHO537" i="7" s="1"/>
  <c r="DHO538" i="7" s="1"/>
  <c r="DHM535" i="7"/>
  <c r="DHM536" i="7" s="1"/>
  <c r="DHM537" i="7" s="1"/>
  <c r="DHM538" i="7" s="1"/>
  <c r="DHK535" i="7"/>
  <c r="DHK536" i="7" s="1"/>
  <c r="DHK537" i="7" s="1"/>
  <c r="DHK538" i="7" s="1"/>
  <c r="DHI535" i="7"/>
  <c r="DHI536" i="7" s="1"/>
  <c r="DHI537" i="7" s="1"/>
  <c r="DHI538" i="7" s="1"/>
  <c r="DHG535" i="7"/>
  <c r="DHG536" i="7" s="1"/>
  <c r="DHG537" i="7" s="1"/>
  <c r="DHG538" i="7" s="1"/>
  <c r="DHE535" i="7"/>
  <c r="DHE536" i="7" s="1"/>
  <c r="DHE537" i="7" s="1"/>
  <c r="DHE538" i="7" s="1"/>
  <c r="DHC535" i="7"/>
  <c r="DHC536" i="7" s="1"/>
  <c r="DHC537" i="7" s="1"/>
  <c r="DHC538" i="7" s="1"/>
  <c r="DHA535" i="7"/>
  <c r="DHA536" i="7" s="1"/>
  <c r="DHA537" i="7" s="1"/>
  <c r="DHA538" i="7" s="1"/>
  <c r="DGY535" i="7"/>
  <c r="DGY536" i="7" s="1"/>
  <c r="DGY537" i="7" s="1"/>
  <c r="DGY538" i="7" s="1"/>
  <c r="DGW535" i="7"/>
  <c r="DGW536" i="7" s="1"/>
  <c r="DGW537" i="7" s="1"/>
  <c r="DGW538" i="7" s="1"/>
  <c r="DGU535" i="7"/>
  <c r="DGU536" i="7" s="1"/>
  <c r="DGU537" i="7" s="1"/>
  <c r="DGU538" i="7" s="1"/>
  <c r="DGS535" i="7"/>
  <c r="DGS536" i="7" s="1"/>
  <c r="DGS537" i="7" s="1"/>
  <c r="DGS538" i="7" s="1"/>
  <c r="DGQ535" i="7"/>
  <c r="DGQ536" i="7" s="1"/>
  <c r="DGQ537" i="7" s="1"/>
  <c r="DGQ538" i="7" s="1"/>
  <c r="DGO535" i="7"/>
  <c r="DGO536" i="7" s="1"/>
  <c r="DGO537" i="7" s="1"/>
  <c r="DGO538" i="7" s="1"/>
  <c r="DGM535" i="7"/>
  <c r="DGM536" i="7" s="1"/>
  <c r="DGM537" i="7" s="1"/>
  <c r="DGM538" i="7" s="1"/>
  <c r="DGK535" i="7"/>
  <c r="DGK536" i="7" s="1"/>
  <c r="DGK537" i="7" s="1"/>
  <c r="DGK538" i="7" s="1"/>
  <c r="DGI535" i="7"/>
  <c r="DGI536" i="7" s="1"/>
  <c r="DGI537" i="7" s="1"/>
  <c r="DGI538" i="7" s="1"/>
  <c r="DGG535" i="7"/>
  <c r="DGG536" i="7" s="1"/>
  <c r="DGG537" i="7" s="1"/>
  <c r="DGG538" i="7" s="1"/>
  <c r="DGE535" i="7"/>
  <c r="DGE536" i="7" s="1"/>
  <c r="DGE537" i="7" s="1"/>
  <c r="DGE538" i="7" s="1"/>
  <c r="DGC535" i="7"/>
  <c r="DGC536" i="7" s="1"/>
  <c r="DGC537" i="7" s="1"/>
  <c r="DGC538" i="7" s="1"/>
  <c r="DGA535" i="7"/>
  <c r="DGA536" i="7" s="1"/>
  <c r="DGA537" i="7" s="1"/>
  <c r="DGA538" i="7" s="1"/>
  <c r="DFY535" i="7"/>
  <c r="DFY536" i="7" s="1"/>
  <c r="DFY537" i="7" s="1"/>
  <c r="DFY538" i="7" s="1"/>
  <c r="DFW535" i="7"/>
  <c r="DFW536" i="7" s="1"/>
  <c r="DFW537" i="7" s="1"/>
  <c r="DFW538" i="7" s="1"/>
  <c r="DFU535" i="7"/>
  <c r="DFU536" i="7" s="1"/>
  <c r="DFU537" i="7" s="1"/>
  <c r="DFU538" i="7" s="1"/>
  <c r="DFS535" i="7"/>
  <c r="DFS536" i="7" s="1"/>
  <c r="DFS537" i="7" s="1"/>
  <c r="DFS538" i="7" s="1"/>
  <c r="DFQ535" i="7"/>
  <c r="DFQ536" i="7" s="1"/>
  <c r="DFQ537" i="7" s="1"/>
  <c r="DFQ538" i="7" s="1"/>
  <c r="DFO535" i="7"/>
  <c r="DFO536" i="7" s="1"/>
  <c r="DFO537" i="7" s="1"/>
  <c r="DFO538" i="7" s="1"/>
  <c r="DFM535" i="7"/>
  <c r="DFM536" i="7" s="1"/>
  <c r="DFM537" i="7" s="1"/>
  <c r="DFM538" i="7" s="1"/>
  <c r="DFK535" i="7"/>
  <c r="DFK536" i="7" s="1"/>
  <c r="DFK537" i="7" s="1"/>
  <c r="DFK538" i="7" s="1"/>
  <c r="DFI535" i="7"/>
  <c r="DFI536" i="7" s="1"/>
  <c r="DFI537" i="7" s="1"/>
  <c r="DFI538" i="7" s="1"/>
  <c r="DFG535" i="7"/>
  <c r="DFG536" i="7" s="1"/>
  <c r="DFG537" i="7" s="1"/>
  <c r="DFG538" i="7" s="1"/>
  <c r="DFE535" i="7"/>
  <c r="DFE536" i="7" s="1"/>
  <c r="DFE537" i="7" s="1"/>
  <c r="DFE538" i="7" s="1"/>
  <c r="DFC535" i="7"/>
  <c r="DFC536" i="7" s="1"/>
  <c r="DFC537" i="7" s="1"/>
  <c r="DFC538" i="7" s="1"/>
  <c r="DFA535" i="7"/>
  <c r="DFA536" i="7" s="1"/>
  <c r="DFA537" i="7" s="1"/>
  <c r="DFA538" i="7" s="1"/>
  <c r="DEY535" i="7"/>
  <c r="DEY536" i="7" s="1"/>
  <c r="DEY537" i="7" s="1"/>
  <c r="DEY538" i="7" s="1"/>
  <c r="DEW535" i="7"/>
  <c r="DEW536" i="7" s="1"/>
  <c r="DEW537" i="7" s="1"/>
  <c r="DEW538" i="7" s="1"/>
  <c r="DEU535" i="7"/>
  <c r="DEU536" i="7" s="1"/>
  <c r="DEU537" i="7" s="1"/>
  <c r="DEU538" i="7" s="1"/>
  <c r="DES535" i="7"/>
  <c r="DES536" i="7" s="1"/>
  <c r="DES537" i="7" s="1"/>
  <c r="DES538" i="7" s="1"/>
  <c r="DEQ535" i="7"/>
  <c r="DEQ536" i="7" s="1"/>
  <c r="DEQ537" i="7" s="1"/>
  <c r="DEQ538" i="7" s="1"/>
  <c r="DEO535" i="7"/>
  <c r="DEO536" i="7" s="1"/>
  <c r="DEO537" i="7" s="1"/>
  <c r="DEO538" i="7" s="1"/>
  <c r="DEM535" i="7"/>
  <c r="DEM536" i="7" s="1"/>
  <c r="DEM537" i="7" s="1"/>
  <c r="DEM538" i="7" s="1"/>
  <c r="DEK535" i="7"/>
  <c r="DEK536" i="7" s="1"/>
  <c r="DEK537" i="7" s="1"/>
  <c r="DEK538" i="7" s="1"/>
  <c r="DEI535" i="7"/>
  <c r="DEI536" i="7" s="1"/>
  <c r="DEI537" i="7" s="1"/>
  <c r="DEI538" i="7" s="1"/>
  <c r="DEG535" i="7"/>
  <c r="DEG536" i="7" s="1"/>
  <c r="DEG537" i="7" s="1"/>
  <c r="DEG538" i="7" s="1"/>
  <c r="DEE535" i="7"/>
  <c r="DEE536" i="7" s="1"/>
  <c r="DEE537" i="7" s="1"/>
  <c r="DEE538" i="7" s="1"/>
  <c r="DEC535" i="7"/>
  <c r="DEC536" i="7" s="1"/>
  <c r="DEC537" i="7" s="1"/>
  <c r="DEC538" i="7" s="1"/>
  <c r="DEA535" i="7"/>
  <c r="DEA536" i="7" s="1"/>
  <c r="DEA537" i="7" s="1"/>
  <c r="DEA538" i="7" s="1"/>
  <c r="DDY535" i="7"/>
  <c r="DDY536" i="7" s="1"/>
  <c r="DDY537" i="7" s="1"/>
  <c r="DDY538" i="7" s="1"/>
  <c r="DDW535" i="7"/>
  <c r="DDW536" i="7" s="1"/>
  <c r="DDW537" i="7" s="1"/>
  <c r="DDW538" i="7" s="1"/>
  <c r="DDU535" i="7"/>
  <c r="DDU536" i="7" s="1"/>
  <c r="DDU537" i="7" s="1"/>
  <c r="DDU538" i="7" s="1"/>
  <c r="DDS535" i="7"/>
  <c r="DDS536" i="7" s="1"/>
  <c r="DDS537" i="7" s="1"/>
  <c r="DDS538" i="7" s="1"/>
  <c r="DDQ535" i="7"/>
  <c r="DDQ536" i="7" s="1"/>
  <c r="DDQ537" i="7" s="1"/>
  <c r="DDQ538" i="7" s="1"/>
  <c r="DDO535" i="7"/>
  <c r="DDO536" i="7" s="1"/>
  <c r="DDO537" i="7" s="1"/>
  <c r="DDO538" i="7" s="1"/>
  <c r="DDM535" i="7"/>
  <c r="DDM536" i="7" s="1"/>
  <c r="DDM537" i="7" s="1"/>
  <c r="DDM538" i="7" s="1"/>
  <c r="DDK535" i="7"/>
  <c r="DDK536" i="7" s="1"/>
  <c r="DDK537" i="7" s="1"/>
  <c r="DDK538" i="7" s="1"/>
  <c r="DDI535" i="7"/>
  <c r="DDI536" i="7" s="1"/>
  <c r="DDI537" i="7" s="1"/>
  <c r="DDI538" i="7" s="1"/>
  <c r="DDG535" i="7"/>
  <c r="DDG536" i="7" s="1"/>
  <c r="DDG537" i="7" s="1"/>
  <c r="DDG538" i="7" s="1"/>
  <c r="DDE535" i="7"/>
  <c r="DDE536" i="7" s="1"/>
  <c r="DDE537" i="7" s="1"/>
  <c r="DDE538" i="7" s="1"/>
  <c r="DDC535" i="7"/>
  <c r="DDC536" i="7" s="1"/>
  <c r="DDC537" i="7" s="1"/>
  <c r="DDC538" i="7" s="1"/>
  <c r="DDA535" i="7"/>
  <c r="DDA536" i="7" s="1"/>
  <c r="DDA537" i="7" s="1"/>
  <c r="DDA538" i="7" s="1"/>
  <c r="DCY535" i="7"/>
  <c r="DCY536" i="7" s="1"/>
  <c r="DCY537" i="7" s="1"/>
  <c r="DCY538" i="7" s="1"/>
  <c r="DCW535" i="7"/>
  <c r="DCW536" i="7" s="1"/>
  <c r="DCW537" i="7" s="1"/>
  <c r="DCW538" i="7" s="1"/>
  <c r="DCU535" i="7"/>
  <c r="DCU536" i="7" s="1"/>
  <c r="DCU537" i="7" s="1"/>
  <c r="DCU538" i="7" s="1"/>
  <c r="DCS535" i="7"/>
  <c r="DCS536" i="7" s="1"/>
  <c r="DCS537" i="7" s="1"/>
  <c r="DCS538" i="7" s="1"/>
  <c r="DCQ535" i="7"/>
  <c r="DCQ536" i="7" s="1"/>
  <c r="DCQ537" i="7" s="1"/>
  <c r="DCQ538" i="7" s="1"/>
  <c r="DCO535" i="7"/>
  <c r="DCO536" i="7" s="1"/>
  <c r="DCO537" i="7" s="1"/>
  <c r="DCO538" i="7" s="1"/>
  <c r="DCM535" i="7"/>
  <c r="DCM536" i="7" s="1"/>
  <c r="DCM537" i="7" s="1"/>
  <c r="DCM538" i="7" s="1"/>
  <c r="DCK535" i="7"/>
  <c r="DCK536" i="7" s="1"/>
  <c r="DCK537" i="7" s="1"/>
  <c r="DCK538" i="7" s="1"/>
  <c r="DCI535" i="7"/>
  <c r="DCI536" i="7" s="1"/>
  <c r="DCI537" i="7" s="1"/>
  <c r="DCI538" i="7" s="1"/>
  <c r="DCG535" i="7"/>
  <c r="DCG536" i="7" s="1"/>
  <c r="DCG537" i="7" s="1"/>
  <c r="DCG538" i="7" s="1"/>
  <c r="DCE535" i="7"/>
  <c r="DCE536" i="7" s="1"/>
  <c r="DCE537" i="7" s="1"/>
  <c r="DCE538" i="7" s="1"/>
  <c r="DCC535" i="7"/>
  <c r="DCC536" i="7" s="1"/>
  <c r="DCC537" i="7" s="1"/>
  <c r="DCC538" i="7" s="1"/>
  <c r="DCA535" i="7"/>
  <c r="DCA536" i="7" s="1"/>
  <c r="DCA537" i="7" s="1"/>
  <c r="DCA538" i="7" s="1"/>
  <c r="DBY535" i="7"/>
  <c r="DBY536" i="7" s="1"/>
  <c r="DBY537" i="7" s="1"/>
  <c r="DBY538" i="7" s="1"/>
  <c r="DBW535" i="7"/>
  <c r="DBW536" i="7" s="1"/>
  <c r="DBW537" i="7" s="1"/>
  <c r="DBW538" i="7" s="1"/>
  <c r="DBU535" i="7"/>
  <c r="DBU536" i="7" s="1"/>
  <c r="DBU537" i="7" s="1"/>
  <c r="DBU538" i="7" s="1"/>
  <c r="DBS535" i="7"/>
  <c r="DBS536" i="7" s="1"/>
  <c r="DBS537" i="7" s="1"/>
  <c r="DBS538" i="7" s="1"/>
  <c r="DBQ535" i="7"/>
  <c r="DBQ536" i="7" s="1"/>
  <c r="DBQ537" i="7" s="1"/>
  <c r="DBQ538" i="7" s="1"/>
  <c r="DBO535" i="7"/>
  <c r="DBO536" i="7" s="1"/>
  <c r="DBO537" i="7" s="1"/>
  <c r="DBO538" i="7" s="1"/>
  <c r="DBM535" i="7"/>
  <c r="DBM536" i="7" s="1"/>
  <c r="DBM537" i="7" s="1"/>
  <c r="DBM538" i="7" s="1"/>
  <c r="DBK535" i="7"/>
  <c r="DBK536" i="7" s="1"/>
  <c r="DBK537" i="7" s="1"/>
  <c r="DBK538" i="7" s="1"/>
  <c r="DBI535" i="7"/>
  <c r="DBI536" i="7" s="1"/>
  <c r="DBI537" i="7" s="1"/>
  <c r="DBI538" i="7" s="1"/>
  <c r="DBG535" i="7"/>
  <c r="DBG536" i="7" s="1"/>
  <c r="DBG537" i="7" s="1"/>
  <c r="DBG538" i="7" s="1"/>
  <c r="DBE535" i="7"/>
  <c r="DBE536" i="7" s="1"/>
  <c r="DBE537" i="7" s="1"/>
  <c r="DBE538" i="7" s="1"/>
  <c r="DBC535" i="7"/>
  <c r="DBC536" i="7" s="1"/>
  <c r="DBC537" i="7" s="1"/>
  <c r="DBC538" i="7" s="1"/>
  <c r="DBA535" i="7"/>
  <c r="DBA536" i="7" s="1"/>
  <c r="DBA537" i="7" s="1"/>
  <c r="DBA538" i="7" s="1"/>
  <c r="DAY535" i="7"/>
  <c r="DAY536" i="7" s="1"/>
  <c r="DAY537" i="7" s="1"/>
  <c r="DAY538" i="7" s="1"/>
  <c r="DAW535" i="7"/>
  <c r="DAW536" i="7" s="1"/>
  <c r="DAW537" i="7" s="1"/>
  <c r="DAW538" i="7" s="1"/>
  <c r="DAU535" i="7"/>
  <c r="DAU536" i="7" s="1"/>
  <c r="DAU537" i="7" s="1"/>
  <c r="DAU538" i="7" s="1"/>
  <c r="DAS535" i="7"/>
  <c r="DAS536" i="7" s="1"/>
  <c r="DAS537" i="7" s="1"/>
  <c r="DAS538" i="7" s="1"/>
  <c r="DAQ535" i="7"/>
  <c r="DAQ536" i="7" s="1"/>
  <c r="DAQ537" i="7" s="1"/>
  <c r="DAQ538" i="7" s="1"/>
  <c r="DAO535" i="7"/>
  <c r="DAO536" i="7" s="1"/>
  <c r="DAO537" i="7" s="1"/>
  <c r="DAO538" i="7" s="1"/>
  <c r="DAM535" i="7"/>
  <c r="DAM536" i="7" s="1"/>
  <c r="DAM537" i="7" s="1"/>
  <c r="DAM538" i="7" s="1"/>
  <c r="DAK535" i="7"/>
  <c r="DAK536" i="7" s="1"/>
  <c r="DAK537" i="7" s="1"/>
  <c r="DAK538" i="7" s="1"/>
  <c r="DAI535" i="7"/>
  <c r="DAI536" i="7" s="1"/>
  <c r="DAI537" i="7" s="1"/>
  <c r="DAI538" i="7" s="1"/>
  <c r="DAG535" i="7"/>
  <c r="DAG536" i="7" s="1"/>
  <c r="DAG537" i="7" s="1"/>
  <c r="DAG538" i="7" s="1"/>
  <c r="DAE535" i="7"/>
  <c r="DAE536" i="7" s="1"/>
  <c r="DAE537" i="7" s="1"/>
  <c r="DAE538" i="7" s="1"/>
  <c r="DAC535" i="7"/>
  <c r="DAC536" i="7" s="1"/>
  <c r="DAC537" i="7" s="1"/>
  <c r="DAC538" i="7" s="1"/>
  <c r="DAA535" i="7"/>
  <c r="DAA536" i="7" s="1"/>
  <c r="DAA537" i="7" s="1"/>
  <c r="DAA538" i="7" s="1"/>
  <c r="CZY535" i="7"/>
  <c r="CZY536" i="7" s="1"/>
  <c r="CZY537" i="7" s="1"/>
  <c r="CZY538" i="7" s="1"/>
  <c r="CZW535" i="7"/>
  <c r="CZW536" i="7" s="1"/>
  <c r="CZW537" i="7" s="1"/>
  <c r="CZW538" i="7" s="1"/>
  <c r="CZU535" i="7"/>
  <c r="CZU536" i="7" s="1"/>
  <c r="CZU537" i="7" s="1"/>
  <c r="CZU538" i="7" s="1"/>
  <c r="CZS535" i="7"/>
  <c r="CZS536" i="7" s="1"/>
  <c r="CZS537" i="7" s="1"/>
  <c r="CZS538" i="7" s="1"/>
  <c r="CZQ535" i="7"/>
  <c r="CZQ536" i="7" s="1"/>
  <c r="CZQ537" i="7" s="1"/>
  <c r="CZQ538" i="7" s="1"/>
  <c r="CZO535" i="7"/>
  <c r="CZO536" i="7" s="1"/>
  <c r="CZO537" i="7" s="1"/>
  <c r="CZO538" i="7" s="1"/>
  <c r="CZM535" i="7"/>
  <c r="CZM536" i="7" s="1"/>
  <c r="CZM537" i="7" s="1"/>
  <c r="CZM538" i="7" s="1"/>
  <c r="CZK535" i="7"/>
  <c r="CZK536" i="7" s="1"/>
  <c r="CZK537" i="7" s="1"/>
  <c r="CZK538" i="7" s="1"/>
  <c r="CZI535" i="7"/>
  <c r="CZI536" i="7" s="1"/>
  <c r="CZI537" i="7" s="1"/>
  <c r="CZI538" i="7" s="1"/>
  <c r="CZG535" i="7"/>
  <c r="CZG536" i="7" s="1"/>
  <c r="CZG537" i="7" s="1"/>
  <c r="CZG538" i="7" s="1"/>
  <c r="CZE535" i="7"/>
  <c r="CZE536" i="7" s="1"/>
  <c r="CZE537" i="7" s="1"/>
  <c r="CZE538" i="7" s="1"/>
  <c r="CZC535" i="7"/>
  <c r="CZC536" i="7" s="1"/>
  <c r="CZC537" i="7" s="1"/>
  <c r="CZC538" i="7" s="1"/>
  <c r="CZA535" i="7"/>
  <c r="CZA536" i="7" s="1"/>
  <c r="CZA537" i="7" s="1"/>
  <c r="CZA538" i="7" s="1"/>
  <c r="CYY535" i="7"/>
  <c r="CYY536" i="7" s="1"/>
  <c r="CYY537" i="7" s="1"/>
  <c r="CYY538" i="7" s="1"/>
  <c r="CYW535" i="7"/>
  <c r="CYW536" i="7" s="1"/>
  <c r="CYW537" i="7" s="1"/>
  <c r="CYW538" i="7" s="1"/>
  <c r="CYU535" i="7"/>
  <c r="CYU536" i="7" s="1"/>
  <c r="CYU537" i="7" s="1"/>
  <c r="CYU538" i="7" s="1"/>
  <c r="CYS535" i="7"/>
  <c r="CYS536" i="7" s="1"/>
  <c r="CYS537" i="7" s="1"/>
  <c r="CYS538" i="7" s="1"/>
  <c r="CYQ535" i="7"/>
  <c r="CYQ536" i="7" s="1"/>
  <c r="CYQ537" i="7" s="1"/>
  <c r="CYQ538" i="7" s="1"/>
  <c r="CYO535" i="7"/>
  <c r="CYO536" i="7" s="1"/>
  <c r="CYO537" i="7" s="1"/>
  <c r="CYO538" i="7" s="1"/>
  <c r="CYM535" i="7"/>
  <c r="CYM536" i="7" s="1"/>
  <c r="CYM537" i="7" s="1"/>
  <c r="CYM538" i="7" s="1"/>
  <c r="CYK535" i="7"/>
  <c r="CYK536" i="7" s="1"/>
  <c r="CYK537" i="7" s="1"/>
  <c r="CYK538" i="7" s="1"/>
  <c r="CYI535" i="7"/>
  <c r="CYI536" i="7" s="1"/>
  <c r="CYI537" i="7" s="1"/>
  <c r="CYI538" i="7" s="1"/>
  <c r="CYG535" i="7"/>
  <c r="CYG536" i="7" s="1"/>
  <c r="CYG537" i="7" s="1"/>
  <c r="CYG538" i="7" s="1"/>
  <c r="CYE535" i="7"/>
  <c r="CYE536" i="7" s="1"/>
  <c r="CYE537" i="7" s="1"/>
  <c r="CYE538" i="7" s="1"/>
  <c r="CYC535" i="7"/>
  <c r="CYC536" i="7" s="1"/>
  <c r="CYC537" i="7" s="1"/>
  <c r="CYC538" i="7" s="1"/>
  <c r="CYA535" i="7"/>
  <c r="CYA536" i="7" s="1"/>
  <c r="CYA537" i="7" s="1"/>
  <c r="CYA538" i="7" s="1"/>
  <c r="CXY535" i="7"/>
  <c r="CXY536" i="7" s="1"/>
  <c r="CXY537" i="7" s="1"/>
  <c r="CXY538" i="7" s="1"/>
  <c r="CXW535" i="7"/>
  <c r="CXW536" i="7" s="1"/>
  <c r="CXW537" i="7" s="1"/>
  <c r="CXW538" i="7" s="1"/>
  <c r="CXU535" i="7"/>
  <c r="CXU536" i="7" s="1"/>
  <c r="CXU537" i="7" s="1"/>
  <c r="CXU538" i="7" s="1"/>
  <c r="CXS535" i="7"/>
  <c r="CXS536" i="7" s="1"/>
  <c r="CXS537" i="7" s="1"/>
  <c r="CXS538" i="7" s="1"/>
  <c r="CXQ535" i="7"/>
  <c r="CXQ536" i="7" s="1"/>
  <c r="CXQ537" i="7" s="1"/>
  <c r="CXQ538" i="7" s="1"/>
  <c r="CXO535" i="7"/>
  <c r="CXO536" i="7" s="1"/>
  <c r="CXO537" i="7" s="1"/>
  <c r="CXO538" i="7" s="1"/>
  <c r="CXM535" i="7"/>
  <c r="CXM536" i="7" s="1"/>
  <c r="CXM537" i="7" s="1"/>
  <c r="CXM538" i="7" s="1"/>
  <c r="CXK535" i="7"/>
  <c r="CXK536" i="7" s="1"/>
  <c r="CXK537" i="7" s="1"/>
  <c r="CXK538" i="7" s="1"/>
  <c r="CXI535" i="7"/>
  <c r="CXI536" i="7" s="1"/>
  <c r="CXI537" i="7" s="1"/>
  <c r="CXI538" i="7" s="1"/>
  <c r="CXG535" i="7"/>
  <c r="CXG536" i="7" s="1"/>
  <c r="CXG537" i="7" s="1"/>
  <c r="CXG538" i="7" s="1"/>
  <c r="CXE535" i="7"/>
  <c r="CXE536" i="7" s="1"/>
  <c r="CXE537" i="7" s="1"/>
  <c r="CXE538" i="7" s="1"/>
  <c r="CXC535" i="7"/>
  <c r="CXC536" i="7" s="1"/>
  <c r="CXC537" i="7" s="1"/>
  <c r="CXC538" i="7" s="1"/>
  <c r="CXA535" i="7"/>
  <c r="CXA536" i="7" s="1"/>
  <c r="CXA537" i="7" s="1"/>
  <c r="CXA538" i="7" s="1"/>
  <c r="CWY535" i="7"/>
  <c r="CWY536" i="7" s="1"/>
  <c r="CWY537" i="7" s="1"/>
  <c r="CWY538" i="7" s="1"/>
  <c r="CWW535" i="7"/>
  <c r="CWW536" i="7" s="1"/>
  <c r="CWW537" i="7" s="1"/>
  <c r="CWW538" i="7" s="1"/>
  <c r="CWU535" i="7"/>
  <c r="CWU536" i="7" s="1"/>
  <c r="CWU537" i="7" s="1"/>
  <c r="CWU538" i="7" s="1"/>
  <c r="CWS535" i="7"/>
  <c r="CWS536" i="7" s="1"/>
  <c r="CWS537" i="7" s="1"/>
  <c r="CWS538" i="7" s="1"/>
  <c r="CWQ535" i="7"/>
  <c r="CWQ536" i="7" s="1"/>
  <c r="CWQ537" i="7" s="1"/>
  <c r="CWQ538" i="7" s="1"/>
  <c r="CWO535" i="7"/>
  <c r="CWO536" i="7" s="1"/>
  <c r="CWO537" i="7" s="1"/>
  <c r="CWO538" i="7" s="1"/>
  <c r="CWM535" i="7"/>
  <c r="CWM536" i="7" s="1"/>
  <c r="CWM537" i="7" s="1"/>
  <c r="CWM538" i="7" s="1"/>
  <c r="CWK535" i="7"/>
  <c r="CWK536" i="7" s="1"/>
  <c r="CWK537" i="7" s="1"/>
  <c r="CWK538" i="7" s="1"/>
  <c r="CWI535" i="7"/>
  <c r="CWI536" i="7" s="1"/>
  <c r="CWI537" i="7" s="1"/>
  <c r="CWI538" i="7" s="1"/>
  <c r="CWG535" i="7"/>
  <c r="CWG536" i="7" s="1"/>
  <c r="CWG537" i="7" s="1"/>
  <c r="CWG538" i="7" s="1"/>
  <c r="CWE535" i="7"/>
  <c r="CWE536" i="7" s="1"/>
  <c r="CWE537" i="7" s="1"/>
  <c r="CWE538" i="7" s="1"/>
  <c r="CWC535" i="7"/>
  <c r="CWC536" i="7" s="1"/>
  <c r="CWC537" i="7" s="1"/>
  <c r="CWC538" i="7" s="1"/>
  <c r="CWA535" i="7"/>
  <c r="CWA536" i="7" s="1"/>
  <c r="CWA537" i="7" s="1"/>
  <c r="CWA538" i="7" s="1"/>
  <c r="CVY535" i="7"/>
  <c r="CVY536" i="7" s="1"/>
  <c r="CVY537" i="7" s="1"/>
  <c r="CVY538" i="7" s="1"/>
  <c r="CVW535" i="7"/>
  <c r="CVW536" i="7" s="1"/>
  <c r="CVW537" i="7" s="1"/>
  <c r="CVW538" i="7" s="1"/>
  <c r="CVU535" i="7"/>
  <c r="CVU536" i="7" s="1"/>
  <c r="CVU537" i="7" s="1"/>
  <c r="CVU538" i="7" s="1"/>
  <c r="CVS535" i="7"/>
  <c r="CVS536" i="7" s="1"/>
  <c r="CVS537" i="7" s="1"/>
  <c r="CVS538" i="7" s="1"/>
  <c r="CVQ535" i="7"/>
  <c r="CVQ536" i="7" s="1"/>
  <c r="CVQ537" i="7" s="1"/>
  <c r="CVQ538" i="7" s="1"/>
  <c r="CVO535" i="7"/>
  <c r="CVO536" i="7" s="1"/>
  <c r="CVO537" i="7" s="1"/>
  <c r="CVO538" i="7" s="1"/>
  <c r="CVM535" i="7"/>
  <c r="CVM536" i="7" s="1"/>
  <c r="CVM537" i="7" s="1"/>
  <c r="CVM538" i="7" s="1"/>
  <c r="CVK535" i="7"/>
  <c r="CVK536" i="7" s="1"/>
  <c r="CVK537" i="7" s="1"/>
  <c r="CVK538" i="7" s="1"/>
  <c r="CVI535" i="7"/>
  <c r="CVI536" i="7" s="1"/>
  <c r="CVI537" i="7" s="1"/>
  <c r="CVI538" i="7" s="1"/>
  <c r="CVG535" i="7"/>
  <c r="CVG536" i="7" s="1"/>
  <c r="CVG537" i="7" s="1"/>
  <c r="CVG538" i="7" s="1"/>
  <c r="CVE535" i="7"/>
  <c r="CVE536" i="7" s="1"/>
  <c r="CVE537" i="7" s="1"/>
  <c r="CVE538" i="7" s="1"/>
  <c r="CVC535" i="7"/>
  <c r="CVC536" i="7" s="1"/>
  <c r="CVC537" i="7" s="1"/>
  <c r="CVC538" i="7" s="1"/>
  <c r="CVA535" i="7"/>
  <c r="CVA536" i="7" s="1"/>
  <c r="CVA537" i="7" s="1"/>
  <c r="CVA538" i="7" s="1"/>
  <c r="CUY535" i="7"/>
  <c r="CUY536" i="7" s="1"/>
  <c r="CUY537" i="7" s="1"/>
  <c r="CUY538" i="7" s="1"/>
  <c r="CUW535" i="7"/>
  <c r="CUW536" i="7" s="1"/>
  <c r="CUW537" i="7" s="1"/>
  <c r="CUW538" i="7" s="1"/>
  <c r="CUU535" i="7"/>
  <c r="CUU536" i="7" s="1"/>
  <c r="CUU537" i="7" s="1"/>
  <c r="CUU538" i="7" s="1"/>
  <c r="CUS535" i="7"/>
  <c r="CUS536" i="7" s="1"/>
  <c r="CUS537" i="7" s="1"/>
  <c r="CUS538" i="7" s="1"/>
  <c r="CUQ535" i="7"/>
  <c r="CUQ536" i="7" s="1"/>
  <c r="CUQ537" i="7" s="1"/>
  <c r="CUQ538" i="7" s="1"/>
  <c r="CUO535" i="7"/>
  <c r="CUO536" i="7" s="1"/>
  <c r="CUO537" i="7" s="1"/>
  <c r="CUO538" i="7" s="1"/>
  <c r="CUM535" i="7"/>
  <c r="CUM536" i="7" s="1"/>
  <c r="CUM537" i="7" s="1"/>
  <c r="CUM538" i="7" s="1"/>
  <c r="CUK535" i="7"/>
  <c r="CUK536" i="7" s="1"/>
  <c r="CUK537" i="7" s="1"/>
  <c r="CUK538" i="7" s="1"/>
  <c r="CUI535" i="7"/>
  <c r="CUI536" i="7" s="1"/>
  <c r="CUI537" i="7" s="1"/>
  <c r="CUI538" i="7" s="1"/>
  <c r="CUG535" i="7"/>
  <c r="CUG536" i="7" s="1"/>
  <c r="CUG537" i="7" s="1"/>
  <c r="CUG538" i="7" s="1"/>
  <c r="CUE535" i="7"/>
  <c r="CUE536" i="7" s="1"/>
  <c r="CUE537" i="7" s="1"/>
  <c r="CUE538" i="7" s="1"/>
  <c r="CUC535" i="7"/>
  <c r="CUC536" i="7" s="1"/>
  <c r="CUC537" i="7" s="1"/>
  <c r="CUC538" i="7" s="1"/>
  <c r="CUA535" i="7"/>
  <c r="CUA536" i="7" s="1"/>
  <c r="CUA537" i="7" s="1"/>
  <c r="CUA538" i="7" s="1"/>
  <c r="CTY535" i="7"/>
  <c r="CTY536" i="7" s="1"/>
  <c r="CTY537" i="7" s="1"/>
  <c r="CTY538" i="7" s="1"/>
  <c r="CTW535" i="7"/>
  <c r="CTW536" i="7" s="1"/>
  <c r="CTW537" i="7" s="1"/>
  <c r="CTW538" i="7" s="1"/>
  <c r="CTU535" i="7"/>
  <c r="CTU536" i="7" s="1"/>
  <c r="CTU537" i="7" s="1"/>
  <c r="CTU538" i="7" s="1"/>
  <c r="CTS535" i="7"/>
  <c r="CTS536" i="7" s="1"/>
  <c r="CTS537" i="7" s="1"/>
  <c r="CTS538" i="7" s="1"/>
  <c r="CTQ535" i="7"/>
  <c r="CTQ536" i="7" s="1"/>
  <c r="CTQ537" i="7" s="1"/>
  <c r="CTQ538" i="7" s="1"/>
  <c r="CTO535" i="7"/>
  <c r="CTO536" i="7" s="1"/>
  <c r="CTO537" i="7" s="1"/>
  <c r="CTO538" i="7" s="1"/>
  <c r="CTM535" i="7"/>
  <c r="CTM536" i="7" s="1"/>
  <c r="CTM537" i="7" s="1"/>
  <c r="CTM538" i="7" s="1"/>
  <c r="CTK535" i="7"/>
  <c r="CTK536" i="7" s="1"/>
  <c r="CTK537" i="7" s="1"/>
  <c r="CTK538" i="7" s="1"/>
  <c r="CTI535" i="7"/>
  <c r="CTI536" i="7" s="1"/>
  <c r="CTI537" i="7" s="1"/>
  <c r="CTI538" i="7" s="1"/>
  <c r="CTG535" i="7"/>
  <c r="CTG536" i="7" s="1"/>
  <c r="CTG537" i="7" s="1"/>
  <c r="CTG538" i="7" s="1"/>
  <c r="CTE535" i="7"/>
  <c r="CTE536" i="7" s="1"/>
  <c r="CTE537" i="7" s="1"/>
  <c r="CTE538" i="7" s="1"/>
  <c r="CTC535" i="7"/>
  <c r="CTC536" i="7" s="1"/>
  <c r="CTC537" i="7" s="1"/>
  <c r="CTC538" i="7" s="1"/>
  <c r="CTA535" i="7"/>
  <c r="CTA536" i="7" s="1"/>
  <c r="CTA537" i="7" s="1"/>
  <c r="CTA538" i="7" s="1"/>
  <c r="CSY535" i="7"/>
  <c r="CSY536" i="7" s="1"/>
  <c r="CSY537" i="7" s="1"/>
  <c r="CSY538" i="7" s="1"/>
  <c r="CSW535" i="7"/>
  <c r="CSW536" i="7" s="1"/>
  <c r="CSW537" i="7" s="1"/>
  <c r="CSW538" i="7" s="1"/>
  <c r="CSU535" i="7"/>
  <c r="CSU536" i="7" s="1"/>
  <c r="CSU537" i="7" s="1"/>
  <c r="CSU538" i="7" s="1"/>
  <c r="CSS535" i="7"/>
  <c r="CSS536" i="7" s="1"/>
  <c r="CSS537" i="7" s="1"/>
  <c r="CSS538" i="7" s="1"/>
  <c r="CSQ535" i="7"/>
  <c r="CSQ536" i="7" s="1"/>
  <c r="CSQ537" i="7" s="1"/>
  <c r="CSQ538" i="7" s="1"/>
  <c r="CSO535" i="7"/>
  <c r="CSO536" i="7" s="1"/>
  <c r="CSO537" i="7" s="1"/>
  <c r="CSO538" i="7" s="1"/>
  <c r="CSM535" i="7"/>
  <c r="CSM536" i="7" s="1"/>
  <c r="CSM537" i="7" s="1"/>
  <c r="CSM538" i="7" s="1"/>
  <c r="CSK535" i="7"/>
  <c r="CSK536" i="7" s="1"/>
  <c r="CSK537" i="7" s="1"/>
  <c r="CSK538" i="7" s="1"/>
  <c r="CSI535" i="7"/>
  <c r="CSI536" i="7" s="1"/>
  <c r="CSI537" i="7" s="1"/>
  <c r="CSI538" i="7" s="1"/>
  <c r="CSG535" i="7"/>
  <c r="CSG536" i="7" s="1"/>
  <c r="CSG537" i="7" s="1"/>
  <c r="CSG538" i="7" s="1"/>
  <c r="CSE535" i="7"/>
  <c r="CSE536" i="7" s="1"/>
  <c r="CSE537" i="7" s="1"/>
  <c r="CSE538" i="7" s="1"/>
  <c r="CSC535" i="7"/>
  <c r="CSC536" i="7" s="1"/>
  <c r="CSC537" i="7" s="1"/>
  <c r="CSC538" i="7" s="1"/>
  <c r="CSA535" i="7"/>
  <c r="CSA536" i="7" s="1"/>
  <c r="CSA537" i="7" s="1"/>
  <c r="CSA538" i="7" s="1"/>
  <c r="CRY535" i="7"/>
  <c r="CRY536" i="7" s="1"/>
  <c r="CRY537" i="7" s="1"/>
  <c r="CRY538" i="7" s="1"/>
  <c r="CRW535" i="7"/>
  <c r="CRW536" i="7" s="1"/>
  <c r="CRW537" i="7" s="1"/>
  <c r="CRW538" i="7" s="1"/>
  <c r="CRU535" i="7"/>
  <c r="CRU536" i="7" s="1"/>
  <c r="CRU537" i="7" s="1"/>
  <c r="CRU538" i="7" s="1"/>
  <c r="CRS535" i="7"/>
  <c r="CRS536" i="7" s="1"/>
  <c r="CRS537" i="7" s="1"/>
  <c r="CRS538" i="7" s="1"/>
  <c r="CRQ535" i="7"/>
  <c r="CRQ536" i="7" s="1"/>
  <c r="CRQ537" i="7" s="1"/>
  <c r="CRQ538" i="7" s="1"/>
  <c r="CRO535" i="7"/>
  <c r="CRO536" i="7" s="1"/>
  <c r="CRO537" i="7" s="1"/>
  <c r="CRO538" i="7" s="1"/>
  <c r="CRM535" i="7"/>
  <c r="CRM536" i="7" s="1"/>
  <c r="CRM537" i="7" s="1"/>
  <c r="CRM538" i="7" s="1"/>
  <c r="CRK535" i="7"/>
  <c r="CRK536" i="7" s="1"/>
  <c r="CRK537" i="7" s="1"/>
  <c r="CRK538" i="7" s="1"/>
  <c r="CRI535" i="7"/>
  <c r="CRI536" i="7" s="1"/>
  <c r="CRI537" i="7" s="1"/>
  <c r="CRI538" i="7" s="1"/>
  <c r="CRG535" i="7"/>
  <c r="CRG536" i="7" s="1"/>
  <c r="CRG537" i="7" s="1"/>
  <c r="CRG538" i="7" s="1"/>
  <c r="CRE535" i="7"/>
  <c r="CRE536" i="7" s="1"/>
  <c r="CRE537" i="7" s="1"/>
  <c r="CRE538" i="7" s="1"/>
  <c r="CRC535" i="7"/>
  <c r="CRC536" i="7" s="1"/>
  <c r="CRC537" i="7" s="1"/>
  <c r="CRC538" i="7" s="1"/>
  <c r="CRA535" i="7"/>
  <c r="CRA536" i="7" s="1"/>
  <c r="CRA537" i="7" s="1"/>
  <c r="CRA538" i="7" s="1"/>
  <c r="CQY535" i="7"/>
  <c r="CQY536" i="7" s="1"/>
  <c r="CQY537" i="7" s="1"/>
  <c r="CQY538" i="7" s="1"/>
  <c r="CQW535" i="7"/>
  <c r="CQW536" i="7" s="1"/>
  <c r="CQW537" i="7" s="1"/>
  <c r="CQW538" i="7" s="1"/>
  <c r="CQU535" i="7"/>
  <c r="CQU536" i="7" s="1"/>
  <c r="CQU537" i="7" s="1"/>
  <c r="CQU538" i="7" s="1"/>
  <c r="CQS535" i="7"/>
  <c r="CQS536" i="7" s="1"/>
  <c r="CQS537" i="7" s="1"/>
  <c r="CQS538" i="7" s="1"/>
  <c r="CQQ535" i="7"/>
  <c r="CQQ536" i="7" s="1"/>
  <c r="CQQ537" i="7" s="1"/>
  <c r="CQQ538" i="7" s="1"/>
  <c r="CQO535" i="7"/>
  <c r="CQO536" i="7" s="1"/>
  <c r="CQO537" i="7" s="1"/>
  <c r="CQO538" i="7" s="1"/>
  <c r="CQM535" i="7"/>
  <c r="CQM536" i="7" s="1"/>
  <c r="CQM537" i="7" s="1"/>
  <c r="CQM538" i="7" s="1"/>
  <c r="CQK535" i="7"/>
  <c r="CQK536" i="7" s="1"/>
  <c r="CQK537" i="7" s="1"/>
  <c r="CQK538" i="7" s="1"/>
  <c r="CQI535" i="7"/>
  <c r="CQI536" i="7" s="1"/>
  <c r="CQI537" i="7" s="1"/>
  <c r="CQI538" i="7" s="1"/>
  <c r="CQG535" i="7"/>
  <c r="CQG536" i="7" s="1"/>
  <c r="CQG537" i="7" s="1"/>
  <c r="CQG538" i="7" s="1"/>
  <c r="CQE535" i="7"/>
  <c r="CQE536" i="7" s="1"/>
  <c r="CQE537" i="7" s="1"/>
  <c r="CQE538" i="7" s="1"/>
  <c r="CQC535" i="7"/>
  <c r="CQC536" i="7" s="1"/>
  <c r="CQC537" i="7" s="1"/>
  <c r="CQC538" i="7" s="1"/>
  <c r="CQA535" i="7"/>
  <c r="CQA536" i="7" s="1"/>
  <c r="CQA537" i="7" s="1"/>
  <c r="CQA538" i="7" s="1"/>
  <c r="CPY535" i="7"/>
  <c r="CPY536" i="7" s="1"/>
  <c r="CPY537" i="7" s="1"/>
  <c r="CPY538" i="7" s="1"/>
  <c r="CPW535" i="7"/>
  <c r="CPW536" i="7" s="1"/>
  <c r="CPW537" i="7" s="1"/>
  <c r="CPW538" i="7" s="1"/>
  <c r="CPU535" i="7"/>
  <c r="CPU536" i="7" s="1"/>
  <c r="CPU537" i="7" s="1"/>
  <c r="CPU538" i="7" s="1"/>
  <c r="CPS535" i="7"/>
  <c r="CPS536" i="7" s="1"/>
  <c r="CPS537" i="7" s="1"/>
  <c r="CPS538" i="7" s="1"/>
  <c r="CPQ535" i="7"/>
  <c r="CPQ536" i="7" s="1"/>
  <c r="CPQ537" i="7" s="1"/>
  <c r="CPQ538" i="7" s="1"/>
  <c r="CPO535" i="7"/>
  <c r="CPO536" i="7" s="1"/>
  <c r="CPO537" i="7" s="1"/>
  <c r="CPO538" i="7" s="1"/>
  <c r="CPM535" i="7"/>
  <c r="CPM536" i="7" s="1"/>
  <c r="CPM537" i="7" s="1"/>
  <c r="CPM538" i="7" s="1"/>
  <c r="CPK535" i="7"/>
  <c r="CPK536" i="7" s="1"/>
  <c r="CPK537" i="7" s="1"/>
  <c r="CPK538" i="7" s="1"/>
  <c r="CPI535" i="7"/>
  <c r="CPI536" i="7" s="1"/>
  <c r="CPI537" i="7" s="1"/>
  <c r="CPI538" i="7" s="1"/>
  <c r="CPG535" i="7"/>
  <c r="CPG536" i="7" s="1"/>
  <c r="CPG537" i="7" s="1"/>
  <c r="CPG538" i="7" s="1"/>
  <c r="CPE535" i="7"/>
  <c r="CPE536" i="7" s="1"/>
  <c r="CPE537" i="7" s="1"/>
  <c r="CPE538" i="7" s="1"/>
  <c r="CPC535" i="7"/>
  <c r="CPC536" i="7" s="1"/>
  <c r="CPC537" i="7" s="1"/>
  <c r="CPC538" i="7" s="1"/>
  <c r="CPA535" i="7"/>
  <c r="CPA536" i="7" s="1"/>
  <c r="CPA537" i="7" s="1"/>
  <c r="CPA538" i="7" s="1"/>
  <c r="COY535" i="7"/>
  <c r="COY536" i="7" s="1"/>
  <c r="COY537" i="7" s="1"/>
  <c r="COY538" i="7" s="1"/>
  <c r="COW535" i="7"/>
  <c r="COW536" i="7" s="1"/>
  <c r="COW537" i="7" s="1"/>
  <c r="COW538" i="7" s="1"/>
  <c r="COU535" i="7"/>
  <c r="COU536" i="7" s="1"/>
  <c r="COU537" i="7" s="1"/>
  <c r="COU538" i="7" s="1"/>
  <c r="COS535" i="7"/>
  <c r="COS536" i="7" s="1"/>
  <c r="COS537" i="7" s="1"/>
  <c r="COS538" i="7" s="1"/>
  <c r="COQ535" i="7"/>
  <c r="COQ536" i="7" s="1"/>
  <c r="COQ537" i="7" s="1"/>
  <c r="COQ538" i="7" s="1"/>
  <c r="COO535" i="7"/>
  <c r="COO536" i="7" s="1"/>
  <c r="COO537" i="7" s="1"/>
  <c r="COO538" i="7" s="1"/>
  <c r="COM535" i="7"/>
  <c r="COM536" i="7" s="1"/>
  <c r="COM537" i="7" s="1"/>
  <c r="COM538" i="7" s="1"/>
  <c r="COK535" i="7"/>
  <c r="COK536" i="7" s="1"/>
  <c r="COK537" i="7" s="1"/>
  <c r="COK538" i="7" s="1"/>
  <c r="COI535" i="7"/>
  <c r="COI536" i="7" s="1"/>
  <c r="COI537" i="7" s="1"/>
  <c r="COI538" i="7" s="1"/>
  <c r="COG535" i="7"/>
  <c r="COG536" i="7" s="1"/>
  <c r="COG537" i="7" s="1"/>
  <c r="COG538" i="7" s="1"/>
  <c r="COE535" i="7"/>
  <c r="COE536" i="7" s="1"/>
  <c r="COE537" i="7" s="1"/>
  <c r="COE538" i="7" s="1"/>
  <c r="COC535" i="7"/>
  <c r="COC536" i="7" s="1"/>
  <c r="COC537" i="7" s="1"/>
  <c r="COC538" i="7" s="1"/>
  <c r="COA535" i="7"/>
  <c r="COA536" i="7" s="1"/>
  <c r="COA537" i="7" s="1"/>
  <c r="COA538" i="7" s="1"/>
  <c r="CNY535" i="7"/>
  <c r="CNY536" i="7" s="1"/>
  <c r="CNY537" i="7" s="1"/>
  <c r="CNY538" i="7" s="1"/>
  <c r="CNW535" i="7"/>
  <c r="CNW536" i="7" s="1"/>
  <c r="CNW537" i="7" s="1"/>
  <c r="CNW538" i="7" s="1"/>
  <c r="CNU535" i="7"/>
  <c r="CNU536" i="7" s="1"/>
  <c r="CNU537" i="7" s="1"/>
  <c r="CNU538" i="7" s="1"/>
  <c r="CNS535" i="7"/>
  <c r="CNS536" i="7" s="1"/>
  <c r="CNS537" i="7" s="1"/>
  <c r="CNS538" i="7" s="1"/>
  <c r="CNQ535" i="7"/>
  <c r="CNQ536" i="7" s="1"/>
  <c r="CNQ537" i="7" s="1"/>
  <c r="CNQ538" i="7" s="1"/>
  <c r="CNO535" i="7"/>
  <c r="CNO536" i="7" s="1"/>
  <c r="CNO537" i="7" s="1"/>
  <c r="CNO538" i="7" s="1"/>
  <c r="CNM535" i="7"/>
  <c r="CNM536" i="7" s="1"/>
  <c r="CNM537" i="7" s="1"/>
  <c r="CNM538" i="7" s="1"/>
  <c r="CNK535" i="7"/>
  <c r="CNK536" i="7" s="1"/>
  <c r="CNK537" i="7" s="1"/>
  <c r="CNK538" i="7" s="1"/>
  <c r="CNI535" i="7"/>
  <c r="CNI536" i="7" s="1"/>
  <c r="CNI537" i="7" s="1"/>
  <c r="CNI538" i="7" s="1"/>
  <c r="CNG535" i="7"/>
  <c r="CNG536" i="7" s="1"/>
  <c r="CNG537" i="7" s="1"/>
  <c r="CNG538" i="7" s="1"/>
  <c r="CNE535" i="7"/>
  <c r="CNE536" i="7" s="1"/>
  <c r="CNE537" i="7" s="1"/>
  <c r="CNE538" i="7" s="1"/>
  <c r="CNC535" i="7"/>
  <c r="CNC536" i="7" s="1"/>
  <c r="CNC537" i="7" s="1"/>
  <c r="CNC538" i="7" s="1"/>
  <c r="CNA535" i="7"/>
  <c r="CNA536" i="7" s="1"/>
  <c r="CNA537" i="7" s="1"/>
  <c r="CNA538" i="7" s="1"/>
  <c r="CMY535" i="7"/>
  <c r="CMY536" i="7" s="1"/>
  <c r="CMY537" i="7" s="1"/>
  <c r="CMY538" i="7" s="1"/>
  <c r="CMW535" i="7"/>
  <c r="CMW536" i="7" s="1"/>
  <c r="CMW537" i="7" s="1"/>
  <c r="CMW538" i="7" s="1"/>
  <c r="CMU535" i="7"/>
  <c r="CMU536" i="7" s="1"/>
  <c r="CMU537" i="7" s="1"/>
  <c r="CMU538" i="7" s="1"/>
  <c r="CMS535" i="7"/>
  <c r="CMS536" i="7" s="1"/>
  <c r="CMS537" i="7" s="1"/>
  <c r="CMS538" i="7" s="1"/>
  <c r="CMQ535" i="7"/>
  <c r="CMQ536" i="7" s="1"/>
  <c r="CMQ537" i="7" s="1"/>
  <c r="CMQ538" i="7" s="1"/>
  <c r="CMO535" i="7"/>
  <c r="CMO536" i="7" s="1"/>
  <c r="CMO537" i="7" s="1"/>
  <c r="CMO538" i="7" s="1"/>
  <c r="CMM535" i="7"/>
  <c r="CMM536" i="7" s="1"/>
  <c r="CMM537" i="7" s="1"/>
  <c r="CMM538" i="7" s="1"/>
  <c r="CMK535" i="7"/>
  <c r="CMK536" i="7" s="1"/>
  <c r="CMK537" i="7" s="1"/>
  <c r="CMK538" i="7" s="1"/>
  <c r="CMI535" i="7"/>
  <c r="CMI536" i="7" s="1"/>
  <c r="CMI537" i="7" s="1"/>
  <c r="CMI538" i="7" s="1"/>
  <c r="CMG535" i="7"/>
  <c r="CMG536" i="7" s="1"/>
  <c r="CMG537" i="7" s="1"/>
  <c r="CMG538" i="7" s="1"/>
  <c r="CME535" i="7"/>
  <c r="CME536" i="7" s="1"/>
  <c r="CME537" i="7" s="1"/>
  <c r="CME538" i="7" s="1"/>
  <c r="CMC535" i="7"/>
  <c r="CMC536" i="7" s="1"/>
  <c r="CMC537" i="7" s="1"/>
  <c r="CMC538" i="7" s="1"/>
  <c r="CMA535" i="7"/>
  <c r="CMA536" i="7" s="1"/>
  <c r="CMA537" i="7" s="1"/>
  <c r="CMA538" i="7" s="1"/>
  <c r="CLY535" i="7"/>
  <c r="CLY536" i="7" s="1"/>
  <c r="CLY537" i="7" s="1"/>
  <c r="CLY538" i="7" s="1"/>
  <c r="CLW535" i="7"/>
  <c r="CLW536" i="7" s="1"/>
  <c r="CLW537" i="7" s="1"/>
  <c r="CLW538" i="7" s="1"/>
  <c r="CLU535" i="7"/>
  <c r="CLU536" i="7" s="1"/>
  <c r="CLU537" i="7" s="1"/>
  <c r="CLU538" i="7" s="1"/>
  <c r="CLS535" i="7"/>
  <c r="CLS536" i="7" s="1"/>
  <c r="CLS537" i="7" s="1"/>
  <c r="CLS538" i="7" s="1"/>
  <c r="CLQ535" i="7"/>
  <c r="CLQ536" i="7" s="1"/>
  <c r="CLQ537" i="7" s="1"/>
  <c r="CLQ538" i="7" s="1"/>
  <c r="CLO535" i="7"/>
  <c r="CLO536" i="7" s="1"/>
  <c r="CLO537" i="7" s="1"/>
  <c r="CLO538" i="7" s="1"/>
  <c r="CLM535" i="7"/>
  <c r="CLM536" i="7" s="1"/>
  <c r="CLM537" i="7" s="1"/>
  <c r="CLM538" i="7" s="1"/>
  <c r="CLK535" i="7"/>
  <c r="CLK536" i="7" s="1"/>
  <c r="CLK537" i="7" s="1"/>
  <c r="CLK538" i="7" s="1"/>
  <c r="CLI535" i="7"/>
  <c r="CLI536" i="7" s="1"/>
  <c r="CLI537" i="7" s="1"/>
  <c r="CLI538" i="7" s="1"/>
  <c r="CLG535" i="7"/>
  <c r="CLG536" i="7" s="1"/>
  <c r="CLG537" i="7" s="1"/>
  <c r="CLG538" i="7" s="1"/>
  <c r="CLE535" i="7"/>
  <c r="CLE536" i="7" s="1"/>
  <c r="CLE537" i="7" s="1"/>
  <c r="CLE538" i="7" s="1"/>
  <c r="CLC535" i="7"/>
  <c r="CLC536" i="7" s="1"/>
  <c r="CLC537" i="7" s="1"/>
  <c r="CLC538" i="7" s="1"/>
  <c r="CLA535" i="7"/>
  <c r="CLA536" i="7" s="1"/>
  <c r="CLA537" i="7" s="1"/>
  <c r="CLA538" i="7" s="1"/>
  <c r="CKY535" i="7"/>
  <c r="CKY536" i="7" s="1"/>
  <c r="CKY537" i="7" s="1"/>
  <c r="CKY538" i="7" s="1"/>
  <c r="CKW535" i="7"/>
  <c r="CKW536" i="7" s="1"/>
  <c r="CKW537" i="7" s="1"/>
  <c r="CKW538" i="7" s="1"/>
  <c r="CKU535" i="7"/>
  <c r="CKU536" i="7" s="1"/>
  <c r="CKU537" i="7" s="1"/>
  <c r="CKU538" i="7" s="1"/>
  <c r="CKS535" i="7"/>
  <c r="CKS536" i="7" s="1"/>
  <c r="CKS537" i="7" s="1"/>
  <c r="CKS538" i="7" s="1"/>
  <c r="CKQ535" i="7"/>
  <c r="CKQ536" i="7" s="1"/>
  <c r="CKQ537" i="7" s="1"/>
  <c r="CKQ538" i="7" s="1"/>
  <c r="CKO535" i="7"/>
  <c r="CKO536" i="7" s="1"/>
  <c r="CKO537" i="7" s="1"/>
  <c r="CKO538" i="7" s="1"/>
  <c r="CKM535" i="7"/>
  <c r="CKM536" i="7" s="1"/>
  <c r="CKM537" i="7" s="1"/>
  <c r="CKM538" i="7" s="1"/>
  <c r="CKK535" i="7"/>
  <c r="CKK536" i="7" s="1"/>
  <c r="CKK537" i="7" s="1"/>
  <c r="CKK538" i="7" s="1"/>
  <c r="CKI535" i="7"/>
  <c r="CKI536" i="7" s="1"/>
  <c r="CKI537" i="7" s="1"/>
  <c r="CKI538" i="7" s="1"/>
  <c r="CKG535" i="7"/>
  <c r="CKG536" i="7" s="1"/>
  <c r="CKG537" i="7" s="1"/>
  <c r="CKG538" i="7" s="1"/>
  <c r="CKE535" i="7"/>
  <c r="CKE536" i="7" s="1"/>
  <c r="CKE537" i="7" s="1"/>
  <c r="CKE538" i="7" s="1"/>
  <c r="CKC535" i="7"/>
  <c r="CKC536" i="7" s="1"/>
  <c r="CKC537" i="7" s="1"/>
  <c r="CKC538" i="7" s="1"/>
  <c r="CKA535" i="7"/>
  <c r="CKA536" i="7" s="1"/>
  <c r="CKA537" i="7" s="1"/>
  <c r="CKA538" i="7" s="1"/>
  <c r="CJY535" i="7"/>
  <c r="CJY536" i="7" s="1"/>
  <c r="CJY537" i="7" s="1"/>
  <c r="CJY538" i="7" s="1"/>
  <c r="CJW535" i="7"/>
  <c r="CJW536" i="7" s="1"/>
  <c r="CJW537" i="7" s="1"/>
  <c r="CJW538" i="7" s="1"/>
  <c r="CJU535" i="7"/>
  <c r="CJU536" i="7" s="1"/>
  <c r="CJU537" i="7" s="1"/>
  <c r="CJU538" i="7" s="1"/>
  <c r="CJS535" i="7"/>
  <c r="CJS536" i="7" s="1"/>
  <c r="CJS537" i="7" s="1"/>
  <c r="CJS538" i="7" s="1"/>
  <c r="CJQ535" i="7"/>
  <c r="CJQ536" i="7" s="1"/>
  <c r="CJQ537" i="7" s="1"/>
  <c r="CJQ538" i="7" s="1"/>
  <c r="CJO535" i="7"/>
  <c r="CJO536" i="7" s="1"/>
  <c r="CJO537" i="7" s="1"/>
  <c r="CJO538" i="7" s="1"/>
  <c r="CJM535" i="7"/>
  <c r="CJM536" i="7" s="1"/>
  <c r="CJM537" i="7" s="1"/>
  <c r="CJM538" i="7" s="1"/>
  <c r="CJK535" i="7"/>
  <c r="CJK536" i="7" s="1"/>
  <c r="CJK537" i="7" s="1"/>
  <c r="CJK538" i="7" s="1"/>
  <c r="CJI535" i="7"/>
  <c r="CJI536" i="7" s="1"/>
  <c r="CJI537" i="7" s="1"/>
  <c r="CJI538" i="7" s="1"/>
  <c r="CJG535" i="7"/>
  <c r="CJG536" i="7" s="1"/>
  <c r="CJG537" i="7" s="1"/>
  <c r="CJG538" i="7" s="1"/>
  <c r="CJE535" i="7"/>
  <c r="CJE536" i="7" s="1"/>
  <c r="CJE537" i="7" s="1"/>
  <c r="CJE538" i="7" s="1"/>
  <c r="CJC535" i="7"/>
  <c r="CJC536" i="7" s="1"/>
  <c r="CJC537" i="7" s="1"/>
  <c r="CJC538" i="7" s="1"/>
  <c r="CJA535" i="7"/>
  <c r="CJA536" i="7" s="1"/>
  <c r="CJA537" i="7" s="1"/>
  <c r="CJA538" i="7" s="1"/>
  <c r="CIY535" i="7"/>
  <c r="CIY536" i="7" s="1"/>
  <c r="CIY537" i="7" s="1"/>
  <c r="CIY538" i="7" s="1"/>
  <c r="CIW535" i="7"/>
  <c r="CIW536" i="7" s="1"/>
  <c r="CIW537" i="7" s="1"/>
  <c r="CIW538" i="7" s="1"/>
  <c r="CIU535" i="7"/>
  <c r="CIU536" i="7" s="1"/>
  <c r="CIU537" i="7" s="1"/>
  <c r="CIU538" i="7" s="1"/>
  <c r="CIS535" i="7"/>
  <c r="CIS536" i="7" s="1"/>
  <c r="CIS537" i="7" s="1"/>
  <c r="CIS538" i="7" s="1"/>
  <c r="CIQ535" i="7"/>
  <c r="CIQ536" i="7" s="1"/>
  <c r="CIQ537" i="7" s="1"/>
  <c r="CIQ538" i="7" s="1"/>
  <c r="CIO535" i="7"/>
  <c r="CIO536" i="7" s="1"/>
  <c r="CIO537" i="7" s="1"/>
  <c r="CIO538" i="7" s="1"/>
  <c r="CIM535" i="7"/>
  <c r="CIM536" i="7" s="1"/>
  <c r="CIM537" i="7" s="1"/>
  <c r="CIM538" i="7" s="1"/>
  <c r="CIK535" i="7"/>
  <c r="CIK536" i="7" s="1"/>
  <c r="CIK537" i="7" s="1"/>
  <c r="CIK538" i="7" s="1"/>
  <c r="CII535" i="7"/>
  <c r="CII536" i="7" s="1"/>
  <c r="CII537" i="7" s="1"/>
  <c r="CII538" i="7" s="1"/>
  <c r="CIG535" i="7"/>
  <c r="CIG536" i="7" s="1"/>
  <c r="CIG537" i="7" s="1"/>
  <c r="CIG538" i="7" s="1"/>
  <c r="CIE535" i="7"/>
  <c r="CIE536" i="7" s="1"/>
  <c r="CIE537" i="7" s="1"/>
  <c r="CIE538" i="7" s="1"/>
  <c r="CIC535" i="7"/>
  <c r="CIC536" i="7" s="1"/>
  <c r="CIC537" i="7" s="1"/>
  <c r="CIC538" i="7" s="1"/>
  <c r="CIA535" i="7"/>
  <c r="CIA536" i="7" s="1"/>
  <c r="CIA537" i="7" s="1"/>
  <c r="CIA538" i="7" s="1"/>
  <c r="CHY535" i="7"/>
  <c r="CHY536" i="7" s="1"/>
  <c r="CHY537" i="7" s="1"/>
  <c r="CHY538" i="7" s="1"/>
  <c r="CHW535" i="7"/>
  <c r="CHW536" i="7" s="1"/>
  <c r="CHW537" i="7" s="1"/>
  <c r="CHW538" i="7" s="1"/>
  <c r="CHU535" i="7"/>
  <c r="CHU536" i="7" s="1"/>
  <c r="CHU537" i="7" s="1"/>
  <c r="CHU538" i="7" s="1"/>
  <c r="CHS535" i="7"/>
  <c r="CHS536" i="7" s="1"/>
  <c r="CHS537" i="7" s="1"/>
  <c r="CHS538" i="7" s="1"/>
  <c r="CHQ535" i="7"/>
  <c r="CHQ536" i="7" s="1"/>
  <c r="CHQ537" i="7" s="1"/>
  <c r="CHQ538" i="7" s="1"/>
  <c r="CHO535" i="7"/>
  <c r="CHO536" i="7" s="1"/>
  <c r="CHO537" i="7" s="1"/>
  <c r="CHO538" i="7" s="1"/>
  <c r="CHM535" i="7"/>
  <c r="CHM536" i="7" s="1"/>
  <c r="CHM537" i="7" s="1"/>
  <c r="CHM538" i="7" s="1"/>
  <c r="CHK535" i="7"/>
  <c r="CHK536" i="7" s="1"/>
  <c r="CHK537" i="7" s="1"/>
  <c r="CHK538" i="7" s="1"/>
  <c r="CHI535" i="7"/>
  <c r="CHI536" i="7" s="1"/>
  <c r="CHI537" i="7" s="1"/>
  <c r="CHI538" i="7" s="1"/>
  <c r="CHG535" i="7"/>
  <c r="CHG536" i="7" s="1"/>
  <c r="CHG537" i="7" s="1"/>
  <c r="CHG538" i="7" s="1"/>
  <c r="CHE535" i="7"/>
  <c r="CHE536" i="7" s="1"/>
  <c r="CHE537" i="7" s="1"/>
  <c r="CHE538" i="7" s="1"/>
  <c r="CHC535" i="7"/>
  <c r="CHC536" i="7" s="1"/>
  <c r="CHC537" i="7" s="1"/>
  <c r="CHC538" i="7" s="1"/>
  <c r="CHA535" i="7"/>
  <c r="CHA536" i="7" s="1"/>
  <c r="CHA537" i="7" s="1"/>
  <c r="CHA538" i="7" s="1"/>
  <c r="CGY535" i="7"/>
  <c r="CGY536" i="7" s="1"/>
  <c r="CGY537" i="7" s="1"/>
  <c r="CGY538" i="7" s="1"/>
  <c r="CGW535" i="7"/>
  <c r="CGW536" i="7" s="1"/>
  <c r="CGW537" i="7" s="1"/>
  <c r="CGW538" i="7" s="1"/>
  <c r="CGU535" i="7"/>
  <c r="CGU536" i="7" s="1"/>
  <c r="CGU537" i="7" s="1"/>
  <c r="CGU538" i="7" s="1"/>
  <c r="CGS535" i="7"/>
  <c r="CGS536" i="7" s="1"/>
  <c r="CGS537" i="7" s="1"/>
  <c r="CGS538" i="7" s="1"/>
  <c r="CGQ535" i="7"/>
  <c r="CGQ536" i="7" s="1"/>
  <c r="CGQ537" i="7" s="1"/>
  <c r="CGQ538" i="7" s="1"/>
  <c r="CGO535" i="7"/>
  <c r="CGO536" i="7" s="1"/>
  <c r="CGO537" i="7" s="1"/>
  <c r="CGO538" i="7" s="1"/>
  <c r="CGM535" i="7"/>
  <c r="CGM536" i="7" s="1"/>
  <c r="CGM537" i="7" s="1"/>
  <c r="CGM538" i="7" s="1"/>
  <c r="CGK535" i="7"/>
  <c r="CGK536" i="7" s="1"/>
  <c r="CGK537" i="7" s="1"/>
  <c r="CGK538" i="7" s="1"/>
  <c r="CGI535" i="7"/>
  <c r="CGI536" i="7" s="1"/>
  <c r="CGI537" i="7" s="1"/>
  <c r="CGI538" i="7" s="1"/>
  <c r="CGG535" i="7"/>
  <c r="CGG536" i="7" s="1"/>
  <c r="CGG537" i="7" s="1"/>
  <c r="CGG538" i="7" s="1"/>
  <c r="CGE535" i="7"/>
  <c r="CGE536" i="7" s="1"/>
  <c r="CGE537" i="7" s="1"/>
  <c r="CGE538" i="7" s="1"/>
  <c r="CGC535" i="7"/>
  <c r="CGC536" i="7" s="1"/>
  <c r="CGC537" i="7" s="1"/>
  <c r="CGC538" i="7" s="1"/>
  <c r="CGA535" i="7"/>
  <c r="CGA536" i="7" s="1"/>
  <c r="CGA537" i="7" s="1"/>
  <c r="CGA538" i="7" s="1"/>
  <c r="CFY535" i="7"/>
  <c r="CFY536" i="7" s="1"/>
  <c r="CFY537" i="7" s="1"/>
  <c r="CFY538" i="7" s="1"/>
  <c r="CFW535" i="7"/>
  <c r="CFW536" i="7" s="1"/>
  <c r="CFW537" i="7" s="1"/>
  <c r="CFW538" i="7" s="1"/>
  <c r="CFU535" i="7"/>
  <c r="CFU536" i="7" s="1"/>
  <c r="CFU537" i="7" s="1"/>
  <c r="CFU538" i="7" s="1"/>
  <c r="CFS535" i="7"/>
  <c r="CFS536" i="7" s="1"/>
  <c r="CFS537" i="7" s="1"/>
  <c r="CFS538" i="7" s="1"/>
  <c r="CFQ535" i="7"/>
  <c r="CFQ536" i="7" s="1"/>
  <c r="CFQ537" i="7" s="1"/>
  <c r="CFQ538" i="7" s="1"/>
  <c r="CFO535" i="7"/>
  <c r="CFO536" i="7" s="1"/>
  <c r="CFO537" i="7" s="1"/>
  <c r="CFO538" i="7" s="1"/>
  <c r="CFM535" i="7"/>
  <c r="CFM536" i="7" s="1"/>
  <c r="CFM537" i="7" s="1"/>
  <c r="CFM538" i="7" s="1"/>
  <c r="CFK535" i="7"/>
  <c r="CFK536" i="7" s="1"/>
  <c r="CFK537" i="7" s="1"/>
  <c r="CFK538" i="7" s="1"/>
  <c r="CFI535" i="7"/>
  <c r="CFI536" i="7" s="1"/>
  <c r="CFI537" i="7" s="1"/>
  <c r="CFI538" i="7" s="1"/>
  <c r="CFG535" i="7"/>
  <c r="CFG536" i="7" s="1"/>
  <c r="CFG537" i="7" s="1"/>
  <c r="CFG538" i="7" s="1"/>
  <c r="CFE535" i="7"/>
  <c r="CFE536" i="7" s="1"/>
  <c r="CFE537" i="7" s="1"/>
  <c r="CFE538" i="7" s="1"/>
  <c r="CFC535" i="7"/>
  <c r="CFC536" i="7" s="1"/>
  <c r="CFC537" i="7" s="1"/>
  <c r="CFC538" i="7" s="1"/>
  <c r="CFA535" i="7"/>
  <c r="CFA536" i="7" s="1"/>
  <c r="CFA537" i="7" s="1"/>
  <c r="CFA538" i="7" s="1"/>
  <c r="CEY535" i="7"/>
  <c r="CEY536" i="7" s="1"/>
  <c r="CEY537" i="7" s="1"/>
  <c r="CEY538" i="7" s="1"/>
  <c r="CEW535" i="7"/>
  <c r="CEW536" i="7" s="1"/>
  <c r="CEW537" i="7" s="1"/>
  <c r="CEW538" i="7" s="1"/>
  <c r="CEU535" i="7"/>
  <c r="CEU536" i="7" s="1"/>
  <c r="CEU537" i="7" s="1"/>
  <c r="CEU538" i="7" s="1"/>
  <c r="CES535" i="7"/>
  <c r="CES536" i="7" s="1"/>
  <c r="CES537" i="7" s="1"/>
  <c r="CES538" i="7" s="1"/>
  <c r="CEQ535" i="7"/>
  <c r="CEQ536" i="7" s="1"/>
  <c r="CEQ537" i="7" s="1"/>
  <c r="CEQ538" i="7" s="1"/>
  <c r="CEO535" i="7"/>
  <c r="CEO536" i="7" s="1"/>
  <c r="CEO537" i="7" s="1"/>
  <c r="CEO538" i="7" s="1"/>
  <c r="CEM535" i="7"/>
  <c r="CEM536" i="7" s="1"/>
  <c r="CEM537" i="7" s="1"/>
  <c r="CEM538" i="7" s="1"/>
  <c r="CEK535" i="7"/>
  <c r="CEK536" i="7" s="1"/>
  <c r="CEK537" i="7" s="1"/>
  <c r="CEK538" i="7" s="1"/>
  <c r="CEI535" i="7"/>
  <c r="CEI536" i="7" s="1"/>
  <c r="CEI537" i="7" s="1"/>
  <c r="CEI538" i="7" s="1"/>
  <c r="CEG535" i="7"/>
  <c r="CEG536" i="7" s="1"/>
  <c r="CEG537" i="7" s="1"/>
  <c r="CEG538" i="7" s="1"/>
  <c r="CEE535" i="7"/>
  <c r="CEE536" i="7" s="1"/>
  <c r="CEE537" i="7" s="1"/>
  <c r="CEE538" i="7" s="1"/>
  <c r="CEC535" i="7"/>
  <c r="CEC536" i="7" s="1"/>
  <c r="CEC537" i="7" s="1"/>
  <c r="CEC538" i="7" s="1"/>
  <c r="CEA535" i="7"/>
  <c r="CEA536" i="7" s="1"/>
  <c r="CEA537" i="7" s="1"/>
  <c r="CEA538" i="7" s="1"/>
  <c r="CDY535" i="7"/>
  <c r="CDY536" i="7" s="1"/>
  <c r="CDY537" i="7" s="1"/>
  <c r="CDY538" i="7" s="1"/>
  <c r="CDW535" i="7"/>
  <c r="CDW536" i="7" s="1"/>
  <c r="CDW537" i="7" s="1"/>
  <c r="CDW538" i="7" s="1"/>
  <c r="CDU535" i="7"/>
  <c r="CDU536" i="7" s="1"/>
  <c r="CDU537" i="7" s="1"/>
  <c r="CDU538" i="7" s="1"/>
  <c r="CDS535" i="7"/>
  <c r="CDS536" i="7" s="1"/>
  <c r="CDS537" i="7" s="1"/>
  <c r="CDS538" i="7" s="1"/>
  <c r="CDQ535" i="7"/>
  <c r="CDQ536" i="7" s="1"/>
  <c r="CDQ537" i="7" s="1"/>
  <c r="CDQ538" i="7" s="1"/>
  <c r="CDO535" i="7"/>
  <c r="CDO536" i="7" s="1"/>
  <c r="CDO537" i="7" s="1"/>
  <c r="CDO538" i="7" s="1"/>
  <c r="CDM535" i="7"/>
  <c r="CDM536" i="7" s="1"/>
  <c r="CDM537" i="7" s="1"/>
  <c r="CDM538" i="7" s="1"/>
  <c r="CDK535" i="7"/>
  <c r="CDK536" i="7" s="1"/>
  <c r="CDK537" i="7" s="1"/>
  <c r="CDK538" i="7" s="1"/>
  <c r="CDI535" i="7"/>
  <c r="CDI536" i="7" s="1"/>
  <c r="CDI537" i="7" s="1"/>
  <c r="CDI538" i="7" s="1"/>
  <c r="CDG535" i="7"/>
  <c r="CDG536" i="7" s="1"/>
  <c r="CDG537" i="7" s="1"/>
  <c r="CDG538" i="7" s="1"/>
  <c r="CDE535" i="7"/>
  <c r="CDE536" i="7" s="1"/>
  <c r="CDE537" i="7" s="1"/>
  <c r="CDE538" i="7" s="1"/>
  <c r="CDC535" i="7"/>
  <c r="CDC536" i="7" s="1"/>
  <c r="CDC537" i="7" s="1"/>
  <c r="CDC538" i="7" s="1"/>
  <c r="CDA535" i="7"/>
  <c r="CDA536" i="7" s="1"/>
  <c r="CDA537" i="7" s="1"/>
  <c r="CDA538" i="7" s="1"/>
  <c r="CCY535" i="7"/>
  <c r="CCY536" i="7" s="1"/>
  <c r="CCY537" i="7" s="1"/>
  <c r="CCY538" i="7" s="1"/>
  <c r="CCW535" i="7"/>
  <c r="CCW536" i="7" s="1"/>
  <c r="CCW537" i="7" s="1"/>
  <c r="CCW538" i="7" s="1"/>
  <c r="CCU535" i="7"/>
  <c r="CCU536" i="7" s="1"/>
  <c r="CCU537" i="7" s="1"/>
  <c r="CCU538" i="7" s="1"/>
  <c r="CCS535" i="7"/>
  <c r="CCS536" i="7" s="1"/>
  <c r="CCS537" i="7" s="1"/>
  <c r="CCS538" i="7" s="1"/>
  <c r="CCQ535" i="7"/>
  <c r="CCQ536" i="7" s="1"/>
  <c r="CCQ537" i="7" s="1"/>
  <c r="CCQ538" i="7" s="1"/>
  <c r="CCO535" i="7"/>
  <c r="CCO536" i="7" s="1"/>
  <c r="CCO537" i="7" s="1"/>
  <c r="CCO538" i="7" s="1"/>
  <c r="CCM535" i="7"/>
  <c r="CCM536" i="7" s="1"/>
  <c r="CCM537" i="7" s="1"/>
  <c r="CCM538" i="7" s="1"/>
  <c r="CCK535" i="7"/>
  <c r="CCK536" i="7" s="1"/>
  <c r="CCK537" i="7" s="1"/>
  <c r="CCK538" i="7" s="1"/>
  <c r="CCI535" i="7"/>
  <c r="CCI536" i="7" s="1"/>
  <c r="CCI537" i="7" s="1"/>
  <c r="CCI538" i="7" s="1"/>
  <c r="CCG535" i="7"/>
  <c r="CCG536" i="7" s="1"/>
  <c r="CCG537" i="7" s="1"/>
  <c r="CCG538" i="7" s="1"/>
  <c r="CCE535" i="7"/>
  <c r="CCE536" i="7" s="1"/>
  <c r="CCE537" i="7" s="1"/>
  <c r="CCE538" i="7" s="1"/>
  <c r="CCC535" i="7"/>
  <c r="CCC536" i="7" s="1"/>
  <c r="CCC537" i="7" s="1"/>
  <c r="CCC538" i="7" s="1"/>
  <c r="CCA535" i="7"/>
  <c r="CCA536" i="7" s="1"/>
  <c r="CCA537" i="7" s="1"/>
  <c r="CCA538" i="7" s="1"/>
  <c r="CBY535" i="7"/>
  <c r="CBY536" i="7" s="1"/>
  <c r="CBY537" i="7" s="1"/>
  <c r="CBY538" i="7" s="1"/>
  <c r="CBW535" i="7"/>
  <c r="CBW536" i="7" s="1"/>
  <c r="CBW537" i="7" s="1"/>
  <c r="CBW538" i="7" s="1"/>
  <c r="CBU535" i="7"/>
  <c r="CBU536" i="7" s="1"/>
  <c r="CBU537" i="7" s="1"/>
  <c r="CBU538" i="7" s="1"/>
  <c r="CBS535" i="7"/>
  <c r="CBS536" i="7" s="1"/>
  <c r="CBS537" i="7" s="1"/>
  <c r="CBS538" i="7" s="1"/>
  <c r="CBQ535" i="7"/>
  <c r="CBQ536" i="7" s="1"/>
  <c r="CBQ537" i="7" s="1"/>
  <c r="CBQ538" i="7" s="1"/>
  <c r="CBO535" i="7"/>
  <c r="CBO536" i="7" s="1"/>
  <c r="CBO537" i="7" s="1"/>
  <c r="CBO538" i="7" s="1"/>
  <c r="CBM535" i="7"/>
  <c r="CBM536" i="7" s="1"/>
  <c r="CBM537" i="7" s="1"/>
  <c r="CBM538" i="7" s="1"/>
  <c r="CBK535" i="7"/>
  <c r="CBK536" i="7" s="1"/>
  <c r="CBK537" i="7" s="1"/>
  <c r="CBK538" i="7" s="1"/>
  <c r="CBI535" i="7"/>
  <c r="CBI536" i="7" s="1"/>
  <c r="CBI537" i="7" s="1"/>
  <c r="CBI538" i="7" s="1"/>
  <c r="CBG535" i="7"/>
  <c r="CBG536" i="7" s="1"/>
  <c r="CBG537" i="7" s="1"/>
  <c r="CBG538" i="7" s="1"/>
  <c r="CBE535" i="7"/>
  <c r="CBE536" i="7" s="1"/>
  <c r="CBE537" i="7" s="1"/>
  <c r="CBE538" i="7" s="1"/>
  <c r="CBC535" i="7"/>
  <c r="CBC536" i="7" s="1"/>
  <c r="CBC537" i="7" s="1"/>
  <c r="CBC538" i="7" s="1"/>
  <c r="CBA535" i="7"/>
  <c r="CBA536" i="7" s="1"/>
  <c r="CBA537" i="7" s="1"/>
  <c r="CBA538" i="7" s="1"/>
  <c r="CAY535" i="7"/>
  <c r="CAY536" i="7" s="1"/>
  <c r="CAY537" i="7" s="1"/>
  <c r="CAY538" i="7" s="1"/>
  <c r="CAW535" i="7"/>
  <c r="CAW536" i="7" s="1"/>
  <c r="CAW537" i="7" s="1"/>
  <c r="CAW538" i="7" s="1"/>
  <c r="CAU535" i="7"/>
  <c r="CAU536" i="7" s="1"/>
  <c r="CAU537" i="7" s="1"/>
  <c r="CAU538" i="7" s="1"/>
  <c r="CAS535" i="7"/>
  <c r="CAS536" i="7" s="1"/>
  <c r="CAS537" i="7" s="1"/>
  <c r="CAS538" i="7" s="1"/>
  <c r="CAQ535" i="7"/>
  <c r="CAQ536" i="7" s="1"/>
  <c r="CAQ537" i="7" s="1"/>
  <c r="CAQ538" i="7" s="1"/>
  <c r="CAO535" i="7"/>
  <c r="CAO536" i="7" s="1"/>
  <c r="CAO537" i="7" s="1"/>
  <c r="CAO538" i="7" s="1"/>
  <c r="CAM535" i="7"/>
  <c r="CAM536" i="7" s="1"/>
  <c r="CAM537" i="7" s="1"/>
  <c r="CAM538" i="7" s="1"/>
  <c r="CAK535" i="7"/>
  <c r="CAK536" i="7" s="1"/>
  <c r="CAK537" i="7" s="1"/>
  <c r="CAK538" i="7" s="1"/>
  <c r="CAI535" i="7"/>
  <c r="CAI536" i="7" s="1"/>
  <c r="CAI537" i="7" s="1"/>
  <c r="CAI538" i="7" s="1"/>
  <c r="CAG535" i="7"/>
  <c r="CAG536" i="7" s="1"/>
  <c r="CAG537" i="7" s="1"/>
  <c r="CAG538" i="7" s="1"/>
  <c r="CAE535" i="7"/>
  <c r="CAE536" i="7" s="1"/>
  <c r="CAE537" i="7" s="1"/>
  <c r="CAE538" i="7" s="1"/>
  <c r="CAC535" i="7"/>
  <c r="CAC536" i="7" s="1"/>
  <c r="CAC537" i="7" s="1"/>
  <c r="CAC538" i="7" s="1"/>
  <c r="CAA535" i="7"/>
  <c r="CAA536" i="7" s="1"/>
  <c r="CAA537" i="7" s="1"/>
  <c r="CAA538" i="7" s="1"/>
  <c r="BZY535" i="7"/>
  <c r="BZY536" i="7" s="1"/>
  <c r="BZY537" i="7" s="1"/>
  <c r="BZY538" i="7" s="1"/>
  <c r="BZW535" i="7"/>
  <c r="BZW536" i="7" s="1"/>
  <c r="BZW537" i="7" s="1"/>
  <c r="BZW538" i="7" s="1"/>
  <c r="BZU535" i="7"/>
  <c r="BZU536" i="7" s="1"/>
  <c r="BZU537" i="7" s="1"/>
  <c r="BZU538" i="7" s="1"/>
  <c r="BZS535" i="7"/>
  <c r="BZS536" i="7" s="1"/>
  <c r="BZS537" i="7" s="1"/>
  <c r="BZS538" i="7" s="1"/>
  <c r="BZQ535" i="7"/>
  <c r="BZQ536" i="7" s="1"/>
  <c r="BZQ537" i="7" s="1"/>
  <c r="BZQ538" i="7" s="1"/>
  <c r="BZO535" i="7"/>
  <c r="BZO536" i="7" s="1"/>
  <c r="BZO537" i="7" s="1"/>
  <c r="BZO538" i="7" s="1"/>
  <c r="BZM535" i="7"/>
  <c r="BZM536" i="7" s="1"/>
  <c r="BZM537" i="7" s="1"/>
  <c r="BZM538" i="7" s="1"/>
  <c r="BZK535" i="7"/>
  <c r="BZK536" i="7" s="1"/>
  <c r="BZK537" i="7" s="1"/>
  <c r="BZK538" i="7" s="1"/>
  <c r="BZI535" i="7"/>
  <c r="BZI536" i="7" s="1"/>
  <c r="BZI537" i="7" s="1"/>
  <c r="BZI538" i="7" s="1"/>
  <c r="BZG535" i="7"/>
  <c r="BZG536" i="7" s="1"/>
  <c r="BZG537" i="7" s="1"/>
  <c r="BZG538" i="7" s="1"/>
  <c r="BZE535" i="7"/>
  <c r="BZE536" i="7" s="1"/>
  <c r="BZE537" i="7" s="1"/>
  <c r="BZE538" i="7" s="1"/>
  <c r="BZC535" i="7"/>
  <c r="BZC536" i="7" s="1"/>
  <c r="BZC537" i="7" s="1"/>
  <c r="BZC538" i="7" s="1"/>
  <c r="BZA535" i="7"/>
  <c r="BZA536" i="7" s="1"/>
  <c r="BZA537" i="7" s="1"/>
  <c r="BZA538" i="7" s="1"/>
  <c r="BYY535" i="7"/>
  <c r="BYY536" i="7" s="1"/>
  <c r="BYY537" i="7" s="1"/>
  <c r="BYY538" i="7" s="1"/>
  <c r="BYW535" i="7"/>
  <c r="BYW536" i="7" s="1"/>
  <c r="BYW537" i="7" s="1"/>
  <c r="BYW538" i="7" s="1"/>
  <c r="BYU535" i="7"/>
  <c r="BYU536" i="7" s="1"/>
  <c r="BYU537" i="7" s="1"/>
  <c r="BYU538" i="7" s="1"/>
  <c r="BYS535" i="7"/>
  <c r="BYS536" i="7" s="1"/>
  <c r="BYS537" i="7" s="1"/>
  <c r="BYS538" i="7" s="1"/>
  <c r="BYQ535" i="7"/>
  <c r="BYQ536" i="7" s="1"/>
  <c r="BYQ537" i="7" s="1"/>
  <c r="BYQ538" i="7" s="1"/>
  <c r="BYO535" i="7"/>
  <c r="BYO536" i="7" s="1"/>
  <c r="BYO537" i="7" s="1"/>
  <c r="BYO538" i="7" s="1"/>
  <c r="BYM535" i="7"/>
  <c r="BYM536" i="7" s="1"/>
  <c r="BYM537" i="7" s="1"/>
  <c r="BYM538" i="7" s="1"/>
  <c r="BYK535" i="7"/>
  <c r="BYK536" i="7" s="1"/>
  <c r="BYK537" i="7" s="1"/>
  <c r="BYK538" i="7" s="1"/>
  <c r="BYI535" i="7"/>
  <c r="BYI536" i="7" s="1"/>
  <c r="BYI537" i="7" s="1"/>
  <c r="BYI538" i="7" s="1"/>
  <c r="BYG535" i="7"/>
  <c r="BYG536" i="7" s="1"/>
  <c r="BYG537" i="7" s="1"/>
  <c r="BYG538" i="7" s="1"/>
  <c r="BYE535" i="7"/>
  <c r="BYE536" i="7" s="1"/>
  <c r="BYE537" i="7" s="1"/>
  <c r="BYE538" i="7" s="1"/>
  <c r="BYC535" i="7"/>
  <c r="BYC536" i="7" s="1"/>
  <c r="BYC537" i="7" s="1"/>
  <c r="BYC538" i="7" s="1"/>
  <c r="BYA535" i="7"/>
  <c r="BYA536" i="7" s="1"/>
  <c r="BYA537" i="7" s="1"/>
  <c r="BYA538" i="7" s="1"/>
  <c r="BXY535" i="7"/>
  <c r="BXY536" i="7" s="1"/>
  <c r="BXY537" i="7" s="1"/>
  <c r="BXY538" i="7" s="1"/>
  <c r="BXW535" i="7"/>
  <c r="BXW536" i="7" s="1"/>
  <c r="BXW537" i="7" s="1"/>
  <c r="BXW538" i="7" s="1"/>
  <c r="BXU535" i="7"/>
  <c r="BXU536" i="7" s="1"/>
  <c r="BXU537" i="7" s="1"/>
  <c r="BXU538" i="7" s="1"/>
  <c r="BXS535" i="7"/>
  <c r="BXS536" i="7" s="1"/>
  <c r="BXS537" i="7" s="1"/>
  <c r="BXS538" i="7" s="1"/>
  <c r="BXQ535" i="7"/>
  <c r="BXQ536" i="7" s="1"/>
  <c r="BXQ537" i="7" s="1"/>
  <c r="BXQ538" i="7" s="1"/>
  <c r="BXO535" i="7"/>
  <c r="BXO536" i="7" s="1"/>
  <c r="BXO537" i="7" s="1"/>
  <c r="BXO538" i="7" s="1"/>
  <c r="BXM535" i="7"/>
  <c r="BXM536" i="7" s="1"/>
  <c r="BXM537" i="7" s="1"/>
  <c r="BXM538" i="7" s="1"/>
  <c r="BXK535" i="7"/>
  <c r="BXK536" i="7" s="1"/>
  <c r="BXK537" i="7" s="1"/>
  <c r="BXK538" i="7" s="1"/>
  <c r="BXI535" i="7"/>
  <c r="BXI536" i="7" s="1"/>
  <c r="BXI537" i="7" s="1"/>
  <c r="BXI538" i="7" s="1"/>
  <c r="BXG535" i="7"/>
  <c r="BXG536" i="7" s="1"/>
  <c r="BXG537" i="7" s="1"/>
  <c r="BXG538" i="7" s="1"/>
  <c r="BXE535" i="7"/>
  <c r="BXE536" i="7" s="1"/>
  <c r="BXE537" i="7" s="1"/>
  <c r="BXE538" i="7" s="1"/>
  <c r="BXC535" i="7"/>
  <c r="BXC536" i="7" s="1"/>
  <c r="BXC537" i="7" s="1"/>
  <c r="BXC538" i="7" s="1"/>
  <c r="BXA535" i="7"/>
  <c r="BXA536" i="7" s="1"/>
  <c r="BXA537" i="7" s="1"/>
  <c r="BXA538" i="7" s="1"/>
  <c r="BWY535" i="7"/>
  <c r="BWY536" i="7" s="1"/>
  <c r="BWY537" i="7" s="1"/>
  <c r="BWY538" i="7" s="1"/>
  <c r="BWW535" i="7"/>
  <c r="BWW536" i="7" s="1"/>
  <c r="BWW537" i="7" s="1"/>
  <c r="BWW538" i="7" s="1"/>
  <c r="BWU535" i="7"/>
  <c r="BWU536" i="7" s="1"/>
  <c r="BWU537" i="7" s="1"/>
  <c r="BWU538" i="7" s="1"/>
  <c r="BWS535" i="7"/>
  <c r="BWS536" i="7" s="1"/>
  <c r="BWS537" i="7" s="1"/>
  <c r="BWS538" i="7" s="1"/>
  <c r="BWQ535" i="7"/>
  <c r="BWQ536" i="7" s="1"/>
  <c r="BWQ537" i="7" s="1"/>
  <c r="BWQ538" i="7" s="1"/>
  <c r="BWO535" i="7"/>
  <c r="BWO536" i="7" s="1"/>
  <c r="BWO537" i="7" s="1"/>
  <c r="BWO538" i="7" s="1"/>
  <c r="BWM535" i="7"/>
  <c r="BWM536" i="7" s="1"/>
  <c r="BWM537" i="7" s="1"/>
  <c r="BWM538" i="7" s="1"/>
  <c r="BWK535" i="7"/>
  <c r="BWK536" i="7" s="1"/>
  <c r="BWK537" i="7" s="1"/>
  <c r="BWK538" i="7" s="1"/>
  <c r="BWI535" i="7"/>
  <c r="BWI536" i="7" s="1"/>
  <c r="BWI537" i="7" s="1"/>
  <c r="BWI538" i="7" s="1"/>
  <c r="BWG535" i="7"/>
  <c r="BWG536" i="7" s="1"/>
  <c r="BWG537" i="7" s="1"/>
  <c r="BWG538" i="7" s="1"/>
  <c r="BWE535" i="7"/>
  <c r="BWE536" i="7" s="1"/>
  <c r="BWE537" i="7" s="1"/>
  <c r="BWE538" i="7" s="1"/>
  <c r="BWC535" i="7"/>
  <c r="BWC536" i="7" s="1"/>
  <c r="BWC537" i="7" s="1"/>
  <c r="BWC538" i="7" s="1"/>
  <c r="BWA535" i="7"/>
  <c r="BWA536" i="7" s="1"/>
  <c r="BWA537" i="7" s="1"/>
  <c r="BWA538" i="7" s="1"/>
  <c r="BVY535" i="7"/>
  <c r="BVY536" i="7" s="1"/>
  <c r="BVY537" i="7" s="1"/>
  <c r="BVY538" i="7" s="1"/>
  <c r="BVW535" i="7"/>
  <c r="BVW536" i="7" s="1"/>
  <c r="BVW537" i="7" s="1"/>
  <c r="BVW538" i="7" s="1"/>
  <c r="BVU535" i="7"/>
  <c r="BVU536" i="7" s="1"/>
  <c r="BVU537" i="7" s="1"/>
  <c r="BVU538" i="7" s="1"/>
  <c r="BVS535" i="7"/>
  <c r="BVS536" i="7" s="1"/>
  <c r="BVS537" i="7" s="1"/>
  <c r="BVS538" i="7" s="1"/>
  <c r="BVQ535" i="7"/>
  <c r="BVQ536" i="7" s="1"/>
  <c r="BVQ537" i="7" s="1"/>
  <c r="BVQ538" i="7" s="1"/>
  <c r="BVO535" i="7"/>
  <c r="BVO536" i="7" s="1"/>
  <c r="BVO537" i="7" s="1"/>
  <c r="BVO538" i="7" s="1"/>
  <c r="BVM535" i="7"/>
  <c r="BVM536" i="7" s="1"/>
  <c r="BVM537" i="7" s="1"/>
  <c r="BVM538" i="7" s="1"/>
  <c r="BVK535" i="7"/>
  <c r="BVK536" i="7" s="1"/>
  <c r="BVK537" i="7" s="1"/>
  <c r="BVK538" i="7" s="1"/>
  <c r="BVI535" i="7"/>
  <c r="BVI536" i="7" s="1"/>
  <c r="BVI537" i="7" s="1"/>
  <c r="BVI538" i="7" s="1"/>
  <c r="BVG535" i="7"/>
  <c r="BVG536" i="7" s="1"/>
  <c r="BVG537" i="7" s="1"/>
  <c r="BVG538" i="7" s="1"/>
  <c r="BVE535" i="7"/>
  <c r="BVE536" i="7" s="1"/>
  <c r="BVE537" i="7" s="1"/>
  <c r="BVE538" i="7" s="1"/>
  <c r="BVC535" i="7"/>
  <c r="BVC536" i="7" s="1"/>
  <c r="BVC537" i="7" s="1"/>
  <c r="BVC538" i="7" s="1"/>
  <c r="BVA535" i="7"/>
  <c r="BVA536" i="7" s="1"/>
  <c r="BVA537" i="7" s="1"/>
  <c r="BVA538" i="7" s="1"/>
  <c r="BUY535" i="7"/>
  <c r="BUY536" i="7" s="1"/>
  <c r="BUY537" i="7" s="1"/>
  <c r="BUY538" i="7" s="1"/>
  <c r="BUW535" i="7"/>
  <c r="BUW536" i="7" s="1"/>
  <c r="BUW537" i="7" s="1"/>
  <c r="BUW538" i="7" s="1"/>
  <c r="BUU535" i="7"/>
  <c r="BUU536" i="7" s="1"/>
  <c r="BUU537" i="7" s="1"/>
  <c r="BUU538" i="7" s="1"/>
  <c r="BUS535" i="7"/>
  <c r="BUS536" i="7" s="1"/>
  <c r="BUS537" i="7" s="1"/>
  <c r="BUS538" i="7" s="1"/>
  <c r="BUQ535" i="7"/>
  <c r="BUQ536" i="7" s="1"/>
  <c r="BUQ537" i="7" s="1"/>
  <c r="BUQ538" i="7" s="1"/>
  <c r="BUO535" i="7"/>
  <c r="BUO536" i="7" s="1"/>
  <c r="BUO537" i="7" s="1"/>
  <c r="BUO538" i="7" s="1"/>
  <c r="BUM535" i="7"/>
  <c r="BUM536" i="7" s="1"/>
  <c r="BUM537" i="7" s="1"/>
  <c r="BUM538" i="7" s="1"/>
  <c r="BUK535" i="7"/>
  <c r="BUK536" i="7" s="1"/>
  <c r="BUK537" i="7" s="1"/>
  <c r="BUK538" i="7" s="1"/>
  <c r="BUI535" i="7"/>
  <c r="BUI536" i="7" s="1"/>
  <c r="BUI537" i="7" s="1"/>
  <c r="BUI538" i="7" s="1"/>
  <c r="BUG535" i="7"/>
  <c r="BUG536" i="7" s="1"/>
  <c r="BUG537" i="7" s="1"/>
  <c r="BUG538" i="7" s="1"/>
  <c r="BUE535" i="7"/>
  <c r="BUE536" i="7" s="1"/>
  <c r="BUE537" i="7" s="1"/>
  <c r="BUE538" i="7" s="1"/>
  <c r="BUC535" i="7"/>
  <c r="BUC536" i="7" s="1"/>
  <c r="BUC537" i="7" s="1"/>
  <c r="BUC538" i="7" s="1"/>
  <c r="BUA535" i="7"/>
  <c r="BUA536" i="7" s="1"/>
  <c r="BUA537" i="7" s="1"/>
  <c r="BUA538" i="7" s="1"/>
  <c r="BTY535" i="7"/>
  <c r="BTY536" i="7" s="1"/>
  <c r="BTY537" i="7" s="1"/>
  <c r="BTY538" i="7" s="1"/>
  <c r="BTW535" i="7"/>
  <c r="BTW536" i="7" s="1"/>
  <c r="BTW537" i="7" s="1"/>
  <c r="BTW538" i="7" s="1"/>
  <c r="BTU535" i="7"/>
  <c r="BTU536" i="7" s="1"/>
  <c r="BTU537" i="7" s="1"/>
  <c r="BTU538" i="7" s="1"/>
  <c r="BTS535" i="7"/>
  <c r="BTS536" i="7" s="1"/>
  <c r="BTS537" i="7" s="1"/>
  <c r="BTS538" i="7" s="1"/>
  <c r="BTQ535" i="7"/>
  <c r="BTQ536" i="7" s="1"/>
  <c r="BTQ537" i="7" s="1"/>
  <c r="BTQ538" i="7" s="1"/>
  <c r="BTO535" i="7"/>
  <c r="BTO536" i="7" s="1"/>
  <c r="BTO537" i="7" s="1"/>
  <c r="BTO538" i="7" s="1"/>
  <c r="BTM535" i="7"/>
  <c r="BTM536" i="7" s="1"/>
  <c r="BTM537" i="7" s="1"/>
  <c r="BTM538" i="7" s="1"/>
  <c r="BTK535" i="7"/>
  <c r="BTK536" i="7" s="1"/>
  <c r="BTK537" i="7" s="1"/>
  <c r="BTK538" i="7" s="1"/>
  <c r="BTI535" i="7"/>
  <c r="BTI536" i="7" s="1"/>
  <c r="BTI537" i="7" s="1"/>
  <c r="BTI538" i="7" s="1"/>
  <c r="BTG535" i="7"/>
  <c r="BTG536" i="7" s="1"/>
  <c r="BTG537" i="7" s="1"/>
  <c r="BTG538" i="7" s="1"/>
  <c r="BTE535" i="7"/>
  <c r="BTE536" i="7" s="1"/>
  <c r="BTE537" i="7" s="1"/>
  <c r="BTE538" i="7" s="1"/>
  <c r="BTC535" i="7"/>
  <c r="BTC536" i="7" s="1"/>
  <c r="BTC537" i="7" s="1"/>
  <c r="BTC538" i="7" s="1"/>
  <c r="BTA535" i="7"/>
  <c r="BTA536" i="7" s="1"/>
  <c r="BTA537" i="7" s="1"/>
  <c r="BTA538" i="7" s="1"/>
  <c r="BSY535" i="7"/>
  <c r="BSY536" i="7" s="1"/>
  <c r="BSY537" i="7" s="1"/>
  <c r="BSY538" i="7" s="1"/>
  <c r="BSW535" i="7"/>
  <c r="BSW536" i="7" s="1"/>
  <c r="BSW537" i="7" s="1"/>
  <c r="BSW538" i="7" s="1"/>
  <c r="BSU535" i="7"/>
  <c r="BSU536" i="7" s="1"/>
  <c r="BSU537" i="7" s="1"/>
  <c r="BSU538" i="7" s="1"/>
  <c r="BSS535" i="7"/>
  <c r="BSS536" i="7" s="1"/>
  <c r="BSS537" i="7" s="1"/>
  <c r="BSS538" i="7" s="1"/>
  <c r="BSQ535" i="7"/>
  <c r="BSQ536" i="7" s="1"/>
  <c r="BSQ537" i="7" s="1"/>
  <c r="BSQ538" i="7" s="1"/>
  <c r="BSO535" i="7"/>
  <c r="BSO536" i="7" s="1"/>
  <c r="BSO537" i="7" s="1"/>
  <c r="BSO538" i="7" s="1"/>
  <c r="BSM535" i="7"/>
  <c r="BSM536" i="7" s="1"/>
  <c r="BSM537" i="7" s="1"/>
  <c r="BSM538" i="7" s="1"/>
  <c r="BSK535" i="7"/>
  <c r="BSK536" i="7" s="1"/>
  <c r="BSK537" i="7" s="1"/>
  <c r="BSK538" i="7" s="1"/>
  <c r="BSI535" i="7"/>
  <c r="BSI536" i="7" s="1"/>
  <c r="BSI537" i="7" s="1"/>
  <c r="BSI538" i="7" s="1"/>
  <c r="BSG535" i="7"/>
  <c r="BSG536" i="7" s="1"/>
  <c r="BSG537" i="7" s="1"/>
  <c r="BSG538" i="7" s="1"/>
  <c r="BSE535" i="7"/>
  <c r="BSE536" i="7" s="1"/>
  <c r="BSE537" i="7" s="1"/>
  <c r="BSE538" i="7" s="1"/>
  <c r="BSC535" i="7"/>
  <c r="BSC536" i="7" s="1"/>
  <c r="BSC537" i="7" s="1"/>
  <c r="BSC538" i="7" s="1"/>
  <c r="BSA535" i="7"/>
  <c r="BSA536" i="7" s="1"/>
  <c r="BSA537" i="7" s="1"/>
  <c r="BSA538" i="7" s="1"/>
  <c r="BRY535" i="7"/>
  <c r="BRY536" i="7" s="1"/>
  <c r="BRY537" i="7" s="1"/>
  <c r="BRY538" i="7" s="1"/>
  <c r="BRW535" i="7"/>
  <c r="BRW536" i="7" s="1"/>
  <c r="BRW537" i="7" s="1"/>
  <c r="BRW538" i="7" s="1"/>
  <c r="BRU535" i="7"/>
  <c r="BRU536" i="7" s="1"/>
  <c r="BRU537" i="7" s="1"/>
  <c r="BRU538" i="7" s="1"/>
  <c r="BRS535" i="7"/>
  <c r="BRS536" i="7" s="1"/>
  <c r="BRS537" i="7" s="1"/>
  <c r="BRS538" i="7" s="1"/>
  <c r="BRQ535" i="7"/>
  <c r="BRQ536" i="7" s="1"/>
  <c r="BRQ537" i="7" s="1"/>
  <c r="BRQ538" i="7" s="1"/>
  <c r="BRO535" i="7"/>
  <c r="BRO536" i="7" s="1"/>
  <c r="BRO537" i="7" s="1"/>
  <c r="BRO538" i="7" s="1"/>
  <c r="BRM535" i="7"/>
  <c r="BRM536" i="7" s="1"/>
  <c r="BRM537" i="7" s="1"/>
  <c r="BRM538" i="7" s="1"/>
  <c r="BRK535" i="7"/>
  <c r="BRK536" i="7" s="1"/>
  <c r="BRK537" i="7" s="1"/>
  <c r="BRK538" i="7" s="1"/>
  <c r="BRI535" i="7"/>
  <c r="BRI536" i="7" s="1"/>
  <c r="BRI537" i="7" s="1"/>
  <c r="BRI538" i="7" s="1"/>
  <c r="BRG535" i="7"/>
  <c r="BRG536" i="7" s="1"/>
  <c r="BRG537" i="7" s="1"/>
  <c r="BRG538" i="7" s="1"/>
  <c r="BRE535" i="7"/>
  <c r="BRE536" i="7" s="1"/>
  <c r="BRE537" i="7" s="1"/>
  <c r="BRE538" i="7" s="1"/>
  <c r="BRC535" i="7"/>
  <c r="BRC536" i="7" s="1"/>
  <c r="BRC537" i="7" s="1"/>
  <c r="BRC538" i="7" s="1"/>
  <c r="BRA535" i="7"/>
  <c r="BRA536" i="7" s="1"/>
  <c r="BRA537" i="7" s="1"/>
  <c r="BRA538" i="7" s="1"/>
  <c r="BQY535" i="7"/>
  <c r="BQY536" i="7" s="1"/>
  <c r="BQY537" i="7" s="1"/>
  <c r="BQY538" i="7" s="1"/>
  <c r="BQW535" i="7"/>
  <c r="BQW536" i="7" s="1"/>
  <c r="BQW537" i="7" s="1"/>
  <c r="BQW538" i="7" s="1"/>
  <c r="BQU535" i="7"/>
  <c r="BQU536" i="7" s="1"/>
  <c r="BQU537" i="7" s="1"/>
  <c r="BQU538" i="7" s="1"/>
  <c r="BQS535" i="7"/>
  <c r="BQS536" i="7" s="1"/>
  <c r="BQS537" i="7" s="1"/>
  <c r="BQS538" i="7" s="1"/>
  <c r="BQQ535" i="7"/>
  <c r="BQQ536" i="7" s="1"/>
  <c r="BQQ537" i="7" s="1"/>
  <c r="BQQ538" i="7" s="1"/>
  <c r="BQO535" i="7"/>
  <c r="BQO536" i="7" s="1"/>
  <c r="BQO537" i="7" s="1"/>
  <c r="BQO538" i="7" s="1"/>
  <c r="BQM535" i="7"/>
  <c r="BQM536" i="7" s="1"/>
  <c r="BQM537" i="7" s="1"/>
  <c r="BQM538" i="7" s="1"/>
  <c r="BQK535" i="7"/>
  <c r="BQK536" i="7" s="1"/>
  <c r="BQK537" i="7" s="1"/>
  <c r="BQK538" i="7" s="1"/>
  <c r="BQI535" i="7"/>
  <c r="BQI536" i="7" s="1"/>
  <c r="BQI537" i="7" s="1"/>
  <c r="BQI538" i="7" s="1"/>
  <c r="BQG535" i="7"/>
  <c r="BQG536" i="7" s="1"/>
  <c r="BQG537" i="7" s="1"/>
  <c r="BQG538" i="7" s="1"/>
  <c r="BQE535" i="7"/>
  <c r="BQE536" i="7" s="1"/>
  <c r="BQE537" i="7" s="1"/>
  <c r="BQE538" i="7" s="1"/>
  <c r="BQC535" i="7"/>
  <c r="BQC536" i="7" s="1"/>
  <c r="BQC537" i="7" s="1"/>
  <c r="BQC538" i="7" s="1"/>
  <c r="BQA535" i="7"/>
  <c r="BQA536" i="7" s="1"/>
  <c r="BQA537" i="7" s="1"/>
  <c r="BQA538" i="7" s="1"/>
  <c r="BPY535" i="7"/>
  <c r="BPY536" i="7" s="1"/>
  <c r="BPY537" i="7" s="1"/>
  <c r="BPY538" i="7" s="1"/>
  <c r="BPW535" i="7"/>
  <c r="BPW536" i="7" s="1"/>
  <c r="BPW537" i="7" s="1"/>
  <c r="BPW538" i="7" s="1"/>
  <c r="BPU535" i="7"/>
  <c r="BPU536" i="7" s="1"/>
  <c r="BPU537" i="7" s="1"/>
  <c r="BPU538" i="7" s="1"/>
  <c r="BPS535" i="7"/>
  <c r="BPS536" i="7" s="1"/>
  <c r="BPS537" i="7" s="1"/>
  <c r="BPS538" i="7" s="1"/>
  <c r="BPQ535" i="7"/>
  <c r="BPQ536" i="7" s="1"/>
  <c r="BPQ537" i="7" s="1"/>
  <c r="BPQ538" i="7" s="1"/>
  <c r="BPO535" i="7"/>
  <c r="BPO536" i="7" s="1"/>
  <c r="BPO537" i="7" s="1"/>
  <c r="BPO538" i="7" s="1"/>
  <c r="BPM535" i="7"/>
  <c r="BPM536" i="7" s="1"/>
  <c r="BPM537" i="7" s="1"/>
  <c r="BPM538" i="7" s="1"/>
  <c r="BPK535" i="7"/>
  <c r="BPK536" i="7" s="1"/>
  <c r="BPK537" i="7" s="1"/>
  <c r="BPK538" i="7" s="1"/>
  <c r="BPI535" i="7"/>
  <c r="BPI536" i="7" s="1"/>
  <c r="BPI537" i="7" s="1"/>
  <c r="BPI538" i="7" s="1"/>
  <c r="BPG535" i="7"/>
  <c r="BPG536" i="7" s="1"/>
  <c r="BPG537" i="7" s="1"/>
  <c r="BPG538" i="7" s="1"/>
  <c r="BPE535" i="7"/>
  <c r="BPE536" i="7" s="1"/>
  <c r="BPE537" i="7" s="1"/>
  <c r="BPE538" i="7" s="1"/>
  <c r="BPC535" i="7"/>
  <c r="BPC536" i="7" s="1"/>
  <c r="BPC537" i="7" s="1"/>
  <c r="BPC538" i="7" s="1"/>
  <c r="BPA535" i="7"/>
  <c r="BPA536" i="7" s="1"/>
  <c r="BPA537" i="7" s="1"/>
  <c r="BPA538" i="7" s="1"/>
  <c r="BOY535" i="7"/>
  <c r="BOY536" i="7" s="1"/>
  <c r="BOY537" i="7" s="1"/>
  <c r="BOY538" i="7" s="1"/>
  <c r="BOW535" i="7"/>
  <c r="BOW536" i="7" s="1"/>
  <c r="BOW537" i="7" s="1"/>
  <c r="BOW538" i="7" s="1"/>
  <c r="BOU535" i="7"/>
  <c r="BOU536" i="7" s="1"/>
  <c r="BOU537" i="7" s="1"/>
  <c r="BOU538" i="7" s="1"/>
  <c r="BOS535" i="7"/>
  <c r="BOS536" i="7" s="1"/>
  <c r="BOS537" i="7" s="1"/>
  <c r="BOS538" i="7" s="1"/>
  <c r="BOQ535" i="7"/>
  <c r="BOQ536" i="7" s="1"/>
  <c r="BOQ537" i="7" s="1"/>
  <c r="BOQ538" i="7" s="1"/>
  <c r="BOO535" i="7"/>
  <c r="BOO536" i="7" s="1"/>
  <c r="BOO537" i="7" s="1"/>
  <c r="BOO538" i="7" s="1"/>
  <c r="BOM535" i="7"/>
  <c r="BOM536" i="7" s="1"/>
  <c r="BOM537" i="7" s="1"/>
  <c r="BOM538" i="7" s="1"/>
  <c r="BOK535" i="7"/>
  <c r="BOK536" i="7" s="1"/>
  <c r="BOK537" i="7" s="1"/>
  <c r="BOK538" i="7" s="1"/>
  <c r="BOI535" i="7"/>
  <c r="BOI536" i="7" s="1"/>
  <c r="BOI537" i="7" s="1"/>
  <c r="BOI538" i="7" s="1"/>
  <c r="BOG535" i="7"/>
  <c r="BOG536" i="7" s="1"/>
  <c r="BOG537" i="7" s="1"/>
  <c r="BOG538" i="7" s="1"/>
  <c r="BOE535" i="7"/>
  <c r="BOE536" i="7" s="1"/>
  <c r="BOE537" i="7" s="1"/>
  <c r="BOE538" i="7" s="1"/>
  <c r="BOC535" i="7"/>
  <c r="BOC536" i="7" s="1"/>
  <c r="BOC537" i="7" s="1"/>
  <c r="BOC538" i="7" s="1"/>
  <c r="BOA535" i="7"/>
  <c r="BOA536" i="7" s="1"/>
  <c r="BOA537" i="7" s="1"/>
  <c r="BOA538" i="7" s="1"/>
  <c r="BNY535" i="7"/>
  <c r="BNY536" i="7" s="1"/>
  <c r="BNY537" i="7" s="1"/>
  <c r="BNY538" i="7" s="1"/>
  <c r="BNW535" i="7"/>
  <c r="BNW536" i="7" s="1"/>
  <c r="BNW537" i="7" s="1"/>
  <c r="BNW538" i="7" s="1"/>
  <c r="BNU535" i="7"/>
  <c r="BNU536" i="7" s="1"/>
  <c r="BNU537" i="7" s="1"/>
  <c r="BNU538" i="7" s="1"/>
  <c r="BNS535" i="7"/>
  <c r="BNS536" i="7" s="1"/>
  <c r="BNS537" i="7" s="1"/>
  <c r="BNS538" i="7" s="1"/>
  <c r="BNQ535" i="7"/>
  <c r="BNQ536" i="7" s="1"/>
  <c r="BNQ537" i="7" s="1"/>
  <c r="BNQ538" i="7" s="1"/>
  <c r="BNO535" i="7"/>
  <c r="BNO536" i="7" s="1"/>
  <c r="BNO537" i="7" s="1"/>
  <c r="BNO538" i="7" s="1"/>
  <c r="BNM535" i="7"/>
  <c r="BNM536" i="7" s="1"/>
  <c r="BNM537" i="7" s="1"/>
  <c r="BNM538" i="7" s="1"/>
  <c r="BNK535" i="7"/>
  <c r="BNK536" i="7" s="1"/>
  <c r="BNK537" i="7" s="1"/>
  <c r="BNK538" i="7" s="1"/>
  <c r="BNI535" i="7"/>
  <c r="BNI536" i="7" s="1"/>
  <c r="BNI537" i="7" s="1"/>
  <c r="BNI538" i="7" s="1"/>
  <c r="BNG535" i="7"/>
  <c r="BNG536" i="7" s="1"/>
  <c r="BNG537" i="7" s="1"/>
  <c r="BNG538" i="7" s="1"/>
  <c r="BNE535" i="7"/>
  <c r="BNE536" i="7" s="1"/>
  <c r="BNE537" i="7" s="1"/>
  <c r="BNE538" i="7" s="1"/>
  <c r="BNC535" i="7"/>
  <c r="BNC536" i="7" s="1"/>
  <c r="BNC537" i="7" s="1"/>
  <c r="BNC538" i="7" s="1"/>
  <c r="BNA535" i="7"/>
  <c r="BNA536" i="7" s="1"/>
  <c r="BNA537" i="7" s="1"/>
  <c r="BNA538" i="7" s="1"/>
  <c r="BMY535" i="7"/>
  <c r="BMY536" i="7" s="1"/>
  <c r="BMY537" i="7" s="1"/>
  <c r="BMY538" i="7" s="1"/>
  <c r="D535" i="7"/>
  <c r="C535" i="7" s="1"/>
  <c r="L538" i="5" s="1"/>
  <c r="D534" i="7"/>
  <c r="C534" i="7" s="1"/>
  <c r="L537" i="5" s="1"/>
  <c r="Y532" i="7"/>
  <c r="X532" i="7"/>
  <c r="W532" i="7"/>
  <c r="V532" i="7"/>
  <c r="U532" i="7"/>
  <c r="T532" i="7"/>
  <c r="S532" i="7"/>
  <c r="R532" i="7"/>
  <c r="Q532" i="7"/>
  <c r="P532" i="7"/>
  <c r="O532" i="7"/>
  <c r="N532" i="7"/>
  <c r="M532" i="7"/>
  <c r="K532" i="7"/>
  <c r="J532" i="7"/>
  <c r="I532" i="7"/>
  <c r="H532" i="7"/>
  <c r="G532" i="7"/>
  <c r="F532" i="7"/>
  <c r="E532" i="7"/>
  <c r="D531" i="7"/>
  <c r="C531" i="7" s="1"/>
  <c r="D530" i="7"/>
  <c r="C530" i="7" s="1"/>
  <c r="L533" i="5" s="1"/>
  <c r="Y526" i="7"/>
  <c r="X526" i="7"/>
  <c r="W526" i="7"/>
  <c r="V526" i="7"/>
  <c r="U526" i="7"/>
  <c r="T526" i="7"/>
  <c r="S526" i="7"/>
  <c r="R526" i="7"/>
  <c r="Q526" i="7"/>
  <c r="P526" i="7"/>
  <c r="O526" i="7"/>
  <c r="N526" i="7"/>
  <c r="M526" i="7"/>
  <c r="K526" i="7"/>
  <c r="J526" i="7"/>
  <c r="I526" i="7"/>
  <c r="H526" i="7"/>
  <c r="G526" i="7"/>
  <c r="F526" i="7"/>
  <c r="E526" i="7"/>
  <c r="D525" i="7"/>
  <c r="Y523" i="7"/>
  <c r="X523" i="7"/>
  <c r="W523" i="7"/>
  <c r="V523" i="7"/>
  <c r="U523" i="7"/>
  <c r="T523" i="7"/>
  <c r="S523" i="7"/>
  <c r="R523" i="7"/>
  <c r="Q523" i="7"/>
  <c r="P523" i="7"/>
  <c r="O523" i="7"/>
  <c r="N523" i="7"/>
  <c r="M523" i="7"/>
  <c r="K523" i="7"/>
  <c r="J523" i="7"/>
  <c r="I523" i="7"/>
  <c r="H523" i="7"/>
  <c r="G523" i="7"/>
  <c r="F523" i="7"/>
  <c r="E523" i="7"/>
  <c r="D522" i="7"/>
  <c r="D521" i="7"/>
  <c r="C521" i="7" s="1"/>
  <c r="Y519" i="7"/>
  <c r="X519" i="7"/>
  <c r="W519" i="7"/>
  <c r="V519" i="7"/>
  <c r="U519" i="7"/>
  <c r="T519" i="7"/>
  <c r="S519" i="7"/>
  <c r="R519" i="7"/>
  <c r="Q519" i="7"/>
  <c r="P519" i="7"/>
  <c r="O519" i="7"/>
  <c r="N519" i="7"/>
  <c r="M519" i="7"/>
  <c r="K519" i="7"/>
  <c r="J519" i="7"/>
  <c r="I519" i="7"/>
  <c r="H519" i="7"/>
  <c r="G519" i="7"/>
  <c r="F519" i="7"/>
  <c r="E519" i="7"/>
  <c r="D518" i="7"/>
  <c r="C518" i="7" s="1"/>
  <c r="D517" i="7"/>
  <c r="C517" i="7" s="1"/>
  <c r="D516" i="7"/>
  <c r="Y514" i="7"/>
  <c r="X514" i="7"/>
  <c r="W514" i="7"/>
  <c r="V514" i="7"/>
  <c r="U514" i="7"/>
  <c r="T514" i="7"/>
  <c r="S514" i="7"/>
  <c r="R514" i="7"/>
  <c r="Q514" i="7"/>
  <c r="P514" i="7"/>
  <c r="O514" i="7"/>
  <c r="N514" i="7"/>
  <c r="M514" i="7"/>
  <c r="K514" i="7"/>
  <c r="J514" i="7"/>
  <c r="I514" i="7"/>
  <c r="H514" i="7"/>
  <c r="G514" i="7"/>
  <c r="F514" i="7"/>
  <c r="E514" i="7"/>
  <c r="D513" i="7"/>
  <c r="Y511" i="7"/>
  <c r="X511" i="7"/>
  <c r="W511" i="7"/>
  <c r="V511" i="7"/>
  <c r="U511" i="7"/>
  <c r="T511" i="7"/>
  <c r="S511" i="7"/>
  <c r="R511" i="7"/>
  <c r="Q511" i="7"/>
  <c r="P511" i="7"/>
  <c r="O511" i="7"/>
  <c r="N511" i="7"/>
  <c r="M511" i="7"/>
  <c r="K511" i="7"/>
  <c r="J511" i="7"/>
  <c r="I511" i="7"/>
  <c r="H511" i="7"/>
  <c r="G511" i="7"/>
  <c r="F511" i="7"/>
  <c r="E511" i="7"/>
  <c r="D511" i="7"/>
  <c r="C510" i="7"/>
  <c r="C511" i="7" s="1"/>
  <c r="Y508" i="7"/>
  <c r="X508" i="7"/>
  <c r="W508" i="7"/>
  <c r="V508" i="7"/>
  <c r="U508" i="7"/>
  <c r="T508" i="7"/>
  <c r="S508" i="7"/>
  <c r="R508" i="7"/>
  <c r="Q508" i="7"/>
  <c r="P508" i="7"/>
  <c r="O508" i="7"/>
  <c r="N508" i="7"/>
  <c r="M508" i="7"/>
  <c r="K508" i="7"/>
  <c r="J508" i="7"/>
  <c r="I508" i="7"/>
  <c r="H508" i="7"/>
  <c r="G508" i="7"/>
  <c r="F508" i="7"/>
  <c r="E508" i="7"/>
  <c r="D507" i="7"/>
  <c r="C507" i="7" s="1"/>
  <c r="D506" i="7"/>
  <c r="C506" i="7" s="1"/>
  <c r="L509" i="5" s="1"/>
  <c r="D505" i="7"/>
  <c r="D504" i="7"/>
  <c r="C504" i="7" s="1"/>
  <c r="Y502" i="7"/>
  <c r="X502" i="7"/>
  <c r="W502" i="7"/>
  <c r="V502" i="7"/>
  <c r="U502" i="7"/>
  <c r="T502" i="7"/>
  <c r="S502" i="7"/>
  <c r="R502" i="7"/>
  <c r="Q502" i="7"/>
  <c r="P502" i="7"/>
  <c r="O502" i="7"/>
  <c r="N502" i="7"/>
  <c r="M502" i="7"/>
  <c r="K502" i="7"/>
  <c r="J502" i="7"/>
  <c r="I502" i="7"/>
  <c r="H502" i="7"/>
  <c r="G502" i="7"/>
  <c r="F502" i="7"/>
  <c r="E502" i="7"/>
  <c r="D501" i="7"/>
  <c r="Y499" i="7"/>
  <c r="X499" i="7"/>
  <c r="W499" i="7"/>
  <c r="V499" i="7"/>
  <c r="U499" i="7"/>
  <c r="T499" i="7"/>
  <c r="S499" i="7"/>
  <c r="R499" i="7"/>
  <c r="Q499" i="7"/>
  <c r="P499" i="7"/>
  <c r="O499" i="7"/>
  <c r="N499" i="7"/>
  <c r="M499" i="7"/>
  <c r="K499" i="7"/>
  <c r="J499" i="7"/>
  <c r="I499" i="7"/>
  <c r="H499" i="7"/>
  <c r="G499" i="7"/>
  <c r="F499" i="7"/>
  <c r="E499" i="7"/>
  <c r="D498" i="7"/>
  <c r="C498" i="7" s="1"/>
  <c r="D497" i="7"/>
  <c r="C497" i="7" s="1"/>
  <c r="L500" i="5" s="1"/>
  <c r="D496" i="7"/>
  <c r="C496" i="7" s="1"/>
  <c r="L499" i="5" s="1"/>
  <c r="D495" i="7"/>
  <c r="C495" i="7" s="1"/>
  <c r="L498" i="5" s="1"/>
  <c r="D494" i="7"/>
  <c r="C494" i="7" s="1"/>
  <c r="L497" i="5" s="1"/>
  <c r="D493" i="7"/>
  <c r="D490" i="7"/>
  <c r="D489" i="7"/>
  <c r="D488" i="7"/>
  <c r="D487" i="7"/>
  <c r="D486" i="7"/>
  <c r="C486" i="7" s="1"/>
  <c r="D485" i="7"/>
  <c r="D484" i="7"/>
  <c r="D483" i="7"/>
  <c r="D482" i="7"/>
  <c r="D481" i="7"/>
  <c r="D480" i="7"/>
  <c r="D479" i="7"/>
  <c r="D478" i="7"/>
  <c r="D477" i="7"/>
  <c r="D476" i="7"/>
  <c r="D475" i="7"/>
  <c r="D474" i="7"/>
  <c r="D473" i="7"/>
  <c r="D472" i="7"/>
  <c r="D471" i="7"/>
  <c r="D470" i="7"/>
  <c r="D469" i="7"/>
  <c r="D468" i="7"/>
  <c r="D467" i="7"/>
  <c r="D466" i="7"/>
  <c r="D465" i="7"/>
  <c r="D464" i="7"/>
  <c r="D463" i="7"/>
  <c r="D462" i="7"/>
  <c r="D461" i="7"/>
  <c r="D460" i="7"/>
  <c r="C460" i="7" s="1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C443" i="7" s="1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C424" i="7" s="1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L401" i="5"/>
  <c r="L400" i="5"/>
  <c r="D396" i="7"/>
  <c r="D395" i="7"/>
  <c r="D394" i="7"/>
  <c r="D393" i="7"/>
  <c r="C393" i="7" s="1"/>
  <c r="D392" i="7"/>
  <c r="C392" i="7" s="1"/>
  <c r="D391" i="7"/>
  <c r="C391" i="7" s="1"/>
  <c r="D390" i="7"/>
  <c r="D389" i="7"/>
  <c r="C389" i="7" s="1"/>
  <c r="D388" i="7"/>
  <c r="C388" i="7" s="1"/>
  <c r="D387" i="7"/>
  <c r="C387" i="7" s="1"/>
  <c r="D386" i="7"/>
  <c r="C386" i="7" s="1"/>
  <c r="Y384" i="7"/>
  <c r="X384" i="7"/>
  <c r="W384" i="7"/>
  <c r="V384" i="7"/>
  <c r="U384" i="7"/>
  <c r="T384" i="7"/>
  <c r="S384" i="7"/>
  <c r="R384" i="7"/>
  <c r="Q384" i="7"/>
  <c r="P384" i="7"/>
  <c r="O384" i="7"/>
  <c r="N384" i="7"/>
  <c r="M384" i="7"/>
  <c r="K384" i="7"/>
  <c r="J384" i="7"/>
  <c r="I384" i="7"/>
  <c r="H384" i="7"/>
  <c r="G384" i="7"/>
  <c r="F384" i="7"/>
  <c r="E384" i="7"/>
  <c r="D383" i="7"/>
  <c r="C383" i="7" s="1"/>
  <c r="Y381" i="7"/>
  <c r="X381" i="7"/>
  <c r="W381" i="7"/>
  <c r="V381" i="7"/>
  <c r="U381" i="7"/>
  <c r="T381" i="7"/>
  <c r="S381" i="7"/>
  <c r="R381" i="7"/>
  <c r="Q381" i="7"/>
  <c r="P381" i="7"/>
  <c r="O381" i="7"/>
  <c r="N381" i="7"/>
  <c r="M381" i="7"/>
  <c r="K381" i="7"/>
  <c r="J381" i="7"/>
  <c r="I381" i="7"/>
  <c r="H381" i="7"/>
  <c r="G381" i="7"/>
  <c r="F381" i="7"/>
  <c r="E381" i="7"/>
  <c r="D380" i="7"/>
  <c r="C380" i="7" s="1"/>
  <c r="Y378" i="7"/>
  <c r="X378" i="7"/>
  <c r="W378" i="7"/>
  <c r="V378" i="7"/>
  <c r="U378" i="7"/>
  <c r="T378" i="7"/>
  <c r="S378" i="7"/>
  <c r="R378" i="7"/>
  <c r="Q378" i="7"/>
  <c r="P378" i="7"/>
  <c r="O378" i="7"/>
  <c r="N378" i="7"/>
  <c r="M378" i="7"/>
  <c r="K378" i="7"/>
  <c r="J378" i="7"/>
  <c r="I378" i="7"/>
  <c r="H378" i="7"/>
  <c r="G378" i="7"/>
  <c r="F378" i="7"/>
  <c r="E378" i="7"/>
  <c r="D377" i="7"/>
  <c r="C377" i="7" s="1"/>
  <c r="Y373" i="7"/>
  <c r="X373" i="7"/>
  <c r="W373" i="7"/>
  <c r="V373" i="7"/>
  <c r="U373" i="7"/>
  <c r="T373" i="7"/>
  <c r="S373" i="7"/>
  <c r="R373" i="7"/>
  <c r="Q373" i="7"/>
  <c r="P373" i="7"/>
  <c r="O373" i="7"/>
  <c r="N373" i="7"/>
  <c r="M373" i="7"/>
  <c r="K373" i="7"/>
  <c r="J373" i="7"/>
  <c r="I373" i="7"/>
  <c r="H373" i="7"/>
  <c r="G373" i="7"/>
  <c r="F373" i="7"/>
  <c r="E373" i="7"/>
  <c r="D372" i="7"/>
  <c r="C372" i="7" s="1"/>
  <c r="L375" i="5" s="1"/>
  <c r="D371" i="7"/>
  <c r="C371" i="7" s="1"/>
  <c r="L374" i="5" s="1"/>
  <c r="D370" i="7"/>
  <c r="C370" i="7" s="1"/>
  <c r="L373" i="5" s="1"/>
  <c r="D369" i="7"/>
  <c r="C369" i="7" s="1"/>
  <c r="L372" i="5" s="1"/>
  <c r="D368" i="7"/>
  <c r="C368" i="7" s="1"/>
  <c r="L371" i="5" s="1"/>
  <c r="AB366" i="7"/>
  <c r="AA366" i="7"/>
  <c r="Z366" i="7"/>
  <c r="X365" i="7"/>
  <c r="X366" i="7" s="1"/>
  <c r="D365" i="7"/>
  <c r="D364" i="7"/>
  <c r="L366" i="5"/>
  <c r="L365" i="5"/>
  <c r="L364" i="5"/>
  <c r="L363" i="5"/>
  <c r="D359" i="7"/>
  <c r="L361" i="5"/>
  <c r="D357" i="7"/>
  <c r="D356" i="7"/>
  <c r="C356" i="7" s="1"/>
  <c r="L358" i="5"/>
  <c r="AA353" i="7"/>
  <c r="L355" i="5"/>
  <c r="L354" i="5"/>
  <c r="L353" i="5"/>
  <c r="L352" i="5"/>
  <c r="L351" i="5"/>
  <c r="L350" i="5"/>
  <c r="L349" i="5"/>
  <c r="D345" i="7"/>
  <c r="D342" i="7"/>
  <c r="C342" i="7" s="1"/>
  <c r="F341" i="7"/>
  <c r="F343" i="7" s="1"/>
  <c r="D338" i="7"/>
  <c r="D337" i="7"/>
  <c r="D336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C312" i="7" s="1"/>
  <c r="L312" i="5"/>
  <c r="L311" i="5"/>
  <c r="Y307" i="7"/>
  <c r="C307" i="7" s="1"/>
  <c r="L309" i="5"/>
  <c r="L308" i="5"/>
  <c r="L307" i="5"/>
  <c r="Y303" i="7"/>
  <c r="C303" i="7" s="1"/>
  <c r="L304" i="5"/>
  <c r="Y300" i="7"/>
  <c r="AC298" i="7"/>
  <c r="AC310" i="7" s="1"/>
  <c r="L299" i="5"/>
  <c r="L298" i="5"/>
  <c r="L297" i="5"/>
  <c r="L296" i="5"/>
  <c r="Y291" i="7"/>
  <c r="C291" i="7" s="1"/>
  <c r="Y287" i="7"/>
  <c r="X287" i="7"/>
  <c r="W287" i="7"/>
  <c r="V287" i="7"/>
  <c r="U287" i="7"/>
  <c r="T287" i="7"/>
  <c r="S287" i="7"/>
  <c r="R287" i="7"/>
  <c r="Q287" i="7"/>
  <c r="P287" i="7"/>
  <c r="O287" i="7"/>
  <c r="N287" i="7"/>
  <c r="M287" i="7"/>
  <c r="K287" i="7"/>
  <c r="J287" i="7"/>
  <c r="I287" i="7"/>
  <c r="H287" i="7"/>
  <c r="G287" i="7"/>
  <c r="F287" i="7"/>
  <c r="E287" i="7"/>
  <c r="D286" i="7"/>
  <c r="D285" i="7"/>
  <c r="D284" i="7"/>
  <c r="D283" i="7"/>
  <c r="D282" i="7"/>
  <c r="D281" i="7"/>
  <c r="D280" i="7"/>
  <c r="D279" i="7"/>
  <c r="D278" i="7"/>
  <c r="D277" i="7"/>
  <c r="D276" i="7"/>
  <c r="Y274" i="7"/>
  <c r="X274" i="7"/>
  <c r="W274" i="7"/>
  <c r="V274" i="7"/>
  <c r="U274" i="7"/>
  <c r="T274" i="7"/>
  <c r="S274" i="7"/>
  <c r="R274" i="7"/>
  <c r="Q274" i="7"/>
  <c r="P274" i="7"/>
  <c r="O274" i="7"/>
  <c r="N274" i="7"/>
  <c r="M274" i="7"/>
  <c r="K274" i="7"/>
  <c r="J274" i="7"/>
  <c r="I274" i="7"/>
  <c r="H274" i="7"/>
  <c r="G274" i="7"/>
  <c r="F274" i="7"/>
  <c r="E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AA255" i="7"/>
  <c r="Y255" i="7"/>
  <c r="X255" i="7"/>
  <c r="W255" i="7"/>
  <c r="V255" i="7"/>
  <c r="U255" i="7"/>
  <c r="T255" i="7"/>
  <c r="S255" i="7"/>
  <c r="R255" i="7"/>
  <c r="Q255" i="7"/>
  <c r="P255" i="7"/>
  <c r="O255" i="7"/>
  <c r="N255" i="7"/>
  <c r="M255" i="7"/>
  <c r="K255" i="7"/>
  <c r="J255" i="7"/>
  <c r="I255" i="7"/>
  <c r="H255" i="7"/>
  <c r="G255" i="7"/>
  <c r="F255" i="7"/>
  <c r="E255" i="7"/>
  <c r="D254" i="7"/>
  <c r="D253" i="7"/>
  <c r="C253" i="7" s="1"/>
  <c r="Y251" i="7"/>
  <c r="X251" i="7"/>
  <c r="W251" i="7"/>
  <c r="V251" i="7"/>
  <c r="U251" i="7"/>
  <c r="T251" i="7"/>
  <c r="S251" i="7"/>
  <c r="R251" i="7"/>
  <c r="Q251" i="7"/>
  <c r="P251" i="7"/>
  <c r="O251" i="7"/>
  <c r="N251" i="7"/>
  <c r="M251" i="7"/>
  <c r="K251" i="7"/>
  <c r="J251" i="7"/>
  <c r="I251" i="7"/>
  <c r="H251" i="7"/>
  <c r="G251" i="7"/>
  <c r="F251" i="7"/>
  <c r="E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C232" i="7" s="1"/>
  <c r="D231" i="7"/>
  <c r="C231" i="7" s="1"/>
  <c r="Y229" i="7"/>
  <c r="X229" i="7"/>
  <c r="W229" i="7"/>
  <c r="V229" i="7"/>
  <c r="U229" i="7"/>
  <c r="T229" i="7"/>
  <c r="S229" i="7"/>
  <c r="R229" i="7"/>
  <c r="Q229" i="7"/>
  <c r="P229" i="7"/>
  <c r="O229" i="7"/>
  <c r="N229" i="7"/>
  <c r="M229" i="7"/>
  <c r="K229" i="7"/>
  <c r="J229" i="7"/>
  <c r="I229" i="7"/>
  <c r="H229" i="7"/>
  <c r="G229" i="7"/>
  <c r="F229" i="7"/>
  <c r="E229" i="7"/>
  <c r="D228" i="7"/>
  <c r="D227" i="7"/>
  <c r="D226" i="7"/>
  <c r="Y224" i="7"/>
  <c r="X224" i="7"/>
  <c r="W224" i="7"/>
  <c r="V224" i="7"/>
  <c r="U224" i="7"/>
  <c r="T224" i="7"/>
  <c r="S224" i="7"/>
  <c r="R224" i="7"/>
  <c r="Q224" i="7"/>
  <c r="P224" i="7"/>
  <c r="O224" i="7"/>
  <c r="N224" i="7"/>
  <c r="K224" i="7"/>
  <c r="J224" i="7"/>
  <c r="I224" i="7"/>
  <c r="H224" i="7"/>
  <c r="G224" i="7"/>
  <c r="F224" i="7"/>
  <c r="E224" i="7"/>
  <c r="D223" i="7"/>
  <c r="D222" i="7"/>
  <c r="D221" i="7"/>
  <c r="D220" i="7"/>
  <c r="D219" i="7"/>
  <c r="D218" i="7"/>
  <c r="D217" i="7"/>
  <c r="C217" i="7" s="1"/>
  <c r="Y213" i="7"/>
  <c r="X213" i="7"/>
  <c r="W213" i="7"/>
  <c r="V213" i="7"/>
  <c r="U213" i="7"/>
  <c r="T213" i="7"/>
  <c r="S213" i="7"/>
  <c r="R213" i="7"/>
  <c r="Q213" i="7"/>
  <c r="P213" i="7"/>
  <c r="O213" i="7"/>
  <c r="N213" i="7"/>
  <c r="M213" i="7"/>
  <c r="K213" i="7"/>
  <c r="J213" i="7"/>
  <c r="I213" i="7"/>
  <c r="H213" i="7"/>
  <c r="G213" i="7"/>
  <c r="F213" i="7"/>
  <c r="E213" i="7"/>
  <c r="D212" i="7"/>
  <c r="D211" i="7"/>
  <c r="D210" i="7"/>
  <c r="D209" i="7"/>
  <c r="D208" i="7"/>
  <c r="D207" i="7"/>
  <c r="C207" i="7" s="1"/>
  <c r="Y205" i="7"/>
  <c r="X205" i="7"/>
  <c r="W205" i="7"/>
  <c r="V205" i="7"/>
  <c r="U205" i="7"/>
  <c r="T205" i="7"/>
  <c r="S205" i="7"/>
  <c r="R205" i="7"/>
  <c r="Q205" i="7"/>
  <c r="P205" i="7"/>
  <c r="O205" i="7"/>
  <c r="N205" i="7"/>
  <c r="M205" i="7"/>
  <c r="K205" i="7"/>
  <c r="J205" i="7"/>
  <c r="I205" i="7"/>
  <c r="H205" i="7"/>
  <c r="G205" i="7"/>
  <c r="F205" i="7"/>
  <c r="E205" i="7"/>
  <c r="D204" i="7"/>
  <c r="C204" i="7" s="1"/>
  <c r="Y202" i="7"/>
  <c r="X202" i="7"/>
  <c r="W202" i="7"/>
  <c r="V202" i="7"/>
  <c r="U202" i="7"/>
  <c r="T202" i="7"/>
  <c r="S202" i="7"/>
  <c r="R202" i="7"/>
  <c r="Q202" i="7"/>
  <c r="P202" i="7"/>
  <c r="O202" i="7"/>
  <c r="N202" i="7"/>
  <c r="M202" i="7"/>
  <c r="K202" i="7"/>
  <c r="J202" i="7"/>
  <c r="I202" i="7"/>
  <c r="H202" i="7"/>
  <c r="G202" i="7"/>
  <c r="F202" i="7"/>
  <c r="E202" i="7"/>
  <c r="D201" i="7"/>
  <c r="C201" i="7" s="1"/>
  <c r="AA199" i="7"/>
  <c r="Y199" i="7"/>
  <c r="X199" i="7"/>
  <c r="W199" i="7"/>
  <c r="V199" i="7"/>
  <c r="U199" i="7"/>
  <c r="T199" i="7"/>
  <c r="S199" i="7"/>
  <c r="R199" i="7"/>
  <c r="Q199" i="7"/>
  <c r="P199" i="7"/>
  <c r="O199" i="7"/>
  <c r="N199" i="7"/>
  <c r="M199" i="7"/>
  <c r="K199" i="7"/>
  <c r="J199" i="7"/>
  <c r="I199" i="7"/>
  <c r="H199" i="7"/>
  <c r="G199" i="7"/>
  <c r="F199" i="7"/>
  <c r="E199" i="7"/>
  <c r="D198" i="7"/>
  <c r="C198" i="7" s="1"/>
  <c r="D197" i="7"/>
  <c r="C197" i="7" s="1"/>
  <c r="AA195" i="7"/>
  <c r="Y195" i="7"/>
  <c r="W195" i="7"/>
  <c r="V195" i="7"/>
  <c r="U195" i="7"/>
  <c r="T195" i="7"/>
  <c r="S195" i="7"/>
  <c r="R195" i="7"/>
  <c r="Q195" i="7"/>
  <c r="P195" i="7"/>
  <c r="O195" i="7"/>
  <c r="N195" i="7"/>
  <c r="M195" i="7"/>
  <c r="K195" i="7"/>
  <c r="J195" i="7"/>
  <c r="I195" i="7"/>
  <c r="H195" i="7"/>
  <c r="G195" i="7"/>
  <c r="F195" i="7"/>
  <c r="E195" i="7"/>
  <c r="D194" i="7"/>
  <c r="X193" i="7"/>
  <c r="D193" i="7"/>
  <c r="X192" i="7"/>
  <c r="D192" i="7"/>
  <c r="D191" i="7"/>
  <c r="C191" i="7" s="1"/>
  <c r="D190" i="7"/>
  <c r="D189" i="7"/>
  <c r="C189" i="7" s="1"/>
  <c r="D188" i="7"/>
  <c r="C188" i="7" s="1"/>
  <c r="D187" i="7"/>
  <c r="C187" i="7" s="1"/>
  <c r="AA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K185" i="7"/>
  <c r="J185" i="7"/>
  <c r="I185" i="7"/>
  <c r="H185" i="7"/>
  <c r="G185" i="7"/>
  <c r="F185" i="7"/>
  <c r="E185" i="7"/>
  <c r="D184" i="7"/>
  <c r="C184" i="7" s="1"/>
  <c r="D183" i="7"/>
  <c r="C183" i="7" s="1"/>
  <c r="D182" i="7"/>
  <c r="C182" i="7" s="1"/>
  <c r="D181" i="7"/>
  <c r="C181" i="7" s="1"/>
  <c r="D180" i="7"/>
  <c r="C180" i="7" s="1"/>
  <c r="D179" i="7"/>
  <c r="C179" i="7" s="1"/>
  <c r="D178" i="7"/>
  <c r="C178" i="7" s="1"/>
  <c r="D177" i="7"/>
  <c r="C177" i="7" s="1"/>
  <c r="D176" i="7"/>
  <c r="C176" i="7" s="1"/>
  <c r="D175" i="7"/>
  <c r="C175" i="7" s="1"/>
  <c r="D174" i="7"/>
  <c r="C174" i="7" s="1"/>
  <c r="D173" i="7"/>
  <c r="C173" i="7" s="1"/>
  <c r="AA171" i="7"/>
  <c r="Y171" i="7"/>
  <c r="X171" i="7"/>
  <c r="W171" i="7"/>
  <c r="V171" i="7"/>
  <c r="U171" i="7"/>
  <c r="T171" i="7"/>
  <c r="S171" i="7"/>
  <c r="R171" i="7"/>
  <c r="Q171" i="7"/>
  <c r="P171" i="7"/>
  <c r="O171" i="7"/>
  <c r="N171" i="7"/>
  <c r="M171" i="7"/>
  <c r="K171" i="7"/>
  <c r="J171" i="7"/>
  <c r="I171" i="7"/>
  <c r="H171" i="7"/>
  <c r="G171" i="7"/>
  <c r="F171" i="7"/>
  <c r="E171" i="7"/>
  <c r="D170" i="7"/>
  <c r="C170" i="7" s="1"/>
  <c r="AA168" i="7"/>
  <c r="Y168" i="7"/>
  <c r="W168" i="7"/>
  <c r="V168" i="7"/>
  <c r="U168" i="7"/>
  <c r="T168" i="7"/>
  <c r="S168" i="7"/>
  <c r="R168" i="7"/>
  <c r="Q168" i="7"/>
  <c r="P168" i="7"/>
  <c r="O168" i="7"/>
  <c r="N168" i="7"/>
  <c r="M168" i="7"/>
  <c r="K168" i="7"/>
  <c r="J168" i="7"/>
  <c r="I168" i="7"/>
  <c r="H168" i="7"/>
  <c r="G168" i="7"/>
  <c r="F168" i="7"/>
  <c r="E168" i="7"/>
  <c r="X167" i="7"/>
  <c r="X168" i="7" s="1"/>
  <c r="D167" i="7"/>
  <c r="D166" i="7"/>
  <c r="C166" i="7" s="1"/>
  <c r="L169" i="5" s="1"/>
  <c r="AA164" i="7"/>
  <c r="Y164" i="7"/>
  <c r="X164" i="7"/>
  <c r="W164" i="7"/>
  <c r="V164" i="7"/>
  <c r="U164" i="7"/>
  <c r="T164" i="7"/>
  <c r="S164" i="7"/>
  <c r="R164" i="7"/>
  <c r="Q164" i="7"/>
  <c r="P164" i="7"/>
  <c r="O164" i="7"/>
  <c r="N164" i="7"/>
  <c r="M164" i="7"/>
  <c r="K164" i="7"/>
  <c r="J164" i="7"/>
  <c r="I164" i="7"/>
  <c r="H164" i="7"/>
  <c r="G164" i="7"/>
  <c r="F164" i="7"/>
  <c r="E164" i="7"/>
  <c r="D163" i="7"/>
  <c r="D162" i="7"/>
  <c r="D161" i="7"/>
  <c r="D160" i="7"/>
  <c r="D159" i="7"/>
  <c r="D158" i="7"/>
  <c r="C158" i="7" s="1"/>
  <c r="AA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K156" i="7"/>
  <c r="J156" i="7"/>
  <c r="I156" i="7"/>
  <c r="H156" i="7"/>
  <c r="G156" i="7"/>
  <c r="F156" i="7"/>
  <c r="E156" i="7"/>
  <c r="D155" i="7"/>
  <c r="C155" i="7" s="1"/>
  <c r="L158" i="5" s="1"/>
  <c r="D154" i="7"/>
  <c r="C154" i="7" s="1"/>
  <c r="L157" i="5" s="1"/>
  <c r="D153" i="7"/>
  <c r="C153" i="7" s="1"/>
  <c r="L156" i="5" s="1"/>
  <c r="Q156" i="5" s="1"/>
  <c r="D152" i="7"/>
  <c r="C152" i="7" s="1"/>
  <c r="L155" i="5" s="1"/>
  <c r="Q155" i="5" s="1"/>
  <c r="W155" i="5" s="1"/>
  <c r="AA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K148" i="7"/>
  <c r="J148" i="7"/>
  <c r="I148" i="7"/>
  <c r="H148" i="7"/>
  <c r="G148" i="7"/>
  <c r="F148" i="7"/>
  <c r="E148" i="7"/>
  <c r="D147" i="7"/>
  <c r="AA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K145" i="7"/>
  <c r="J145" i="7"/>
  <c r="I145" i="7"/>
  <c r="H145" i="7"/>
  <c r="G145" i="7"/>
  <c r="F145" i="7"/>
  <c r="E145" i="7"/>
  <c r="D144" i="7"/>
  <c r="D143" i="7"/>
  <c r="C143" i="7" s="1"/>
  <c r="AA141" i="7"/>
  <c r="Y141" i="7"/>
  <c r="X141" i="7"/>
  <c r="W141" i="7"/>
  <c r="V141" i="7"/>
  <c r="U141" i="7"/>
  <c r="T141" i="7"/>
  <c r="S141" i="7"/>
  <c r="R141" i="7"/>
  <c r="Q141" i="7"/>
  <c r="P141" i="7"/>
  <c r="O141" i="7"/>
  <c r="N141" i="7"/>
  <c r="M141" i="7"/>
  <c r="K141" i="7"/>
  <c r="J141" i="7"/>
  <c r="I141" i="7"/>
  <c r="H141" i="7"/>
  <c r="G141" i="7"/>
  <c r="F141" i="7"/>
  <c r="E141" i="7"/>
  <c r="D140" i="7"/>
  <c r="D139" i="7"/>
  <c r="D138" i="7"/>
  <c r="C138" i="7" s="1"/>
  <c r="AA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K136" i="7"/>
  <c r="J136" i="7"/>
  <c r="I136" i="7"/>
  <c r="H136" i="7"/>
  <c r="G136" i="7"/>
  <c r="F136" i="7"/>
  <c r="E136" i="7"/>
  <c r="D135" i="7"/>
  <c r="C135" i="7" s="1"/>
  <c r="D134" i="7"/>
  <c r="C134" i="7" s="1"/>
  <c r="D133" i="7"/>
  <c r="C133" i="7" s="1"/>
  <c r="AA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K131" i="7"/>
  <c r="J131" i="7"/>
  <c r="I131" i="7"/>
  <c r="H131" i="7"/>
  <c r="G131" i="7"/>
  <c r="F131" i="7"/>
  <c r="E131" i="7"/>
  <c r="D130" i="7"/>
  <c r="C130" i="7" s="1"/>
  <c r="AA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K128" i="7"/>
  <c r="J128" i="7"/>
  <c r="I128" i="7"/>
  <c r="H128" i="7"/>
  <c r="G128" i="7"/>
  <c r="F128" i="7"/>
  <c r="E128" i="7"/>
  <c r="D127" i="7"/>
  <c r="C127" i="7" s="1"/>
  <c r="AA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K125" i="7"/>
  <c r="J125" i="7"/>
  <c r="I125" i="7"/>
  <c r="H125" i="7"/>
  <c r="G125" i="7"/>
  <c r="F125" i="7"/>
  <c r="E125" i="7"/>
  <c r="L127" i="5"/>
  <c r="U127" i="5" s="1"/>
  <c r="L126" i="5"/>
  <c r="Q126" i="5" s="1"/>
  <c r="D122" i="7"/>
  <c r="C122" i="7" s="1"/>
  <c r="AA120" i="7"/>
  <c r="Y120" i="7"/>
  <c r="X120" i="7"/>
  <c r="W120" i="7"/>
  <c r="V120" i="7"/>
  <c r="U120" i="7"/>
  <c r="T120" i="7"/>
  <c r="S120" i="7"/>
  <c r="Q120" i="7"/>
  <c r="P120" i="7"/>
  <c r="O120" i="7"/>
  <c r="N120" i="7"/>
  <c r="M120" i="7"/>
  <c r="K120" i="7"/>
  <c r="J120" i="7"/>
  <c r="I120" i="7"/>
  <c r="H120" i="7"/>
  <c r="G120" i="7"/>
  <c r="F120" i="7"/>
  <c r="E120" i="7"/>
  <c r="D119" i="7"/>
  <c r="D118" i="7"/>
  <c r="C118" i="7" s="1"/>
  <c r="D117" i="7"/>
  <c r="C117" i="7" s="1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K115" i="7"/>
  <c r="J115" i="7"/>
  <c r="I115" i="7"/>
  <c r="H115" i="7"/>
  <c r="G115" i="7"/>
  <c r="F115" i="7"/>
  <c r="E115" i="7"/>
  <c r="D114" i="7"/>
  <c r="C114" i="7" s="1"/>
  <c r="D113" i="7"/>
  <c r="C113" i="7" s="1"/>
  <c r="AA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K111" i="7"/>
  <c r="J111" i="7"/>
  <c r="I111" i="7"/>
  <c r="H111" i="7"/>
  <c r="G111" i="7"/>
  <c r="F111" i="7"/>
  <c r="E111" i="7"/>
  <c r="D110" i="7"/>
  <c r="C110" i="7" s="1"/>
  <c r="AA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K108" i="7"/>
  <c r="J108" i="7"/>
  <c r="I108" i="7"/>
  <c r="H108" i="7"/>
  <c r="G108" i="7"/>
  <c r="F108" i="7"/>
  <c r="E108" i="7"/>
  <c r="D107" i="7"/>
  <c r="C107" i="7" s="1"/>
  <c r="AA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K105" i="7"/>
  <c r="J105" i="7"/>
  <c r="I105" i="7"/>
  <c r="H105" i="7"/>
  <c r="G105" i="7"/>
  <c r="F105" i="7"/>
  <c r="E105" i="7"/>
  <c r="D104" i="7"/>
  <c r="D103" i="7"/>
  <c r="C103" i="7" s="1"/>
  <c r="AA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K101" i="7"/>
  <c r="J101" i="7"/>
  <c r="I101" i="7"/>
  <c r="H101" i="7"/>
  <c r="G101" i="7"/>
  <c r="F101" i="7"/>
  <c r="E101" i="7"/>
  <c r="D100" i="7"/>
  <c r="D99" i="7"/>
  <c r="D98" i="7"/>
  <c r="D97" i="7"/>
  <c r="D96" i="7"/>
  <c r="C96" i="7" s="1"/>
  <c r="AA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K94" i="7"/>
  <c r="J94" i="7"/>
  <c r="I94" i="7"/>
  <c r="H94" i="7"/>
  <c r="G94" i="7"/>
  <c r="F94" i="7"/>
  <c r="E94" i="7"/>
  <c r="D93" i="7"/>
  <c r="C93" i="7" s="1"/>
  <c r="AA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K91" i="7"/>
  <c r="J91" i="7"/>
  <c r="I91" i="7"/>
  <c r="H91" i="7"/>
  <c r="G91" i="7"/>
  <c r="F91" i="7"/>
  <c r="E91" i="7"/>
  <c r="D90" i="7"/>
  <c r="D89" i="7"/>
  <c r="C89" i="7" s="1"/>
  <c r="AA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K85" i="7"/>
  <c r="J85" i="7"/>
  <c r="I85" i="7"/>
  <c r="H85" i="7"/>
  <c r="G85" i="7"/>
  <c r="F85" i="7"/>
  <c r="E85" i="7"/>
  <c r="D84" i="7"/>
  <c r="C84" i="7" s="1"/>
  <c r="L87" i="5" s="1"/>
  <c r="D83" i="7"/>
  <c r="C83" i="7" s="1"/>
  <c r="L85" i="5"/>
  <c r="D81" i="7"/>
  <c r="C81" i="7" s="1"/>
  <c r="D80" i="7"/>
  <c r="C80" i="7" s="1"/>
  <c r="D79" i="7"/>
  <c r="C79" i="7" s="1"/>
  <c r="L82" i="5" s="1"/>
  <c r="D78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K76" i="7"/>
  <c r="J76" i="7"/>
  <c r="I76" i="7"/>
  <c r="H76" i="7"/>
  <c r="G76" i="7"/>
  <c r="F76" i="7"/>
  <c r="E76" i="7"/>
  <c r="D75" i="7"/>
  <c r="D74" i="7"/>
  <c r="D73" i="7"/>
  <c r="D72" i="7"/>
  <c r="D71" i="7"/>
  <c r="D70" i="7"/>
  <c r="D69" i="7"/>
  <c r="D68" i="7"/>
  <c r="D67" i="7"/>
  <c r="D66" i="7"/>
  <c r="AA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K64" i="7"/>
  <c r="J64" i="7"/>
  <c r="I64" i="7"/>
  <c r="H64" i="7"/>
  <c r="G64" i="7"/>
  <c r="F64" i="7"/>
  <c r="E64" i="7"/>
  <c r="D63" i="7"/>
  <c r="D62" i="7"/>
  <c r="C62" i="7" s="1"/>
  <c r="AB60" i="7"/>
  <c r="AA60" i="7"/>
  <c r="X60" i="7"/>
  <c r="W60" i="7"/>
  <c r="V60" i="7"/>
  <c r="U60" i="7"/>
  <c r="T60" i="7"/>
  <c r="S60" i="7"/>
  <c r="R60" i="7"/>
  <c r="Q60" i="7"/>
  <c r="P60" i="7"/>
  <c r="O60" i="7"/>
  <c r="N60" i="7"/>
  <c r="M60" i="7"/>
  <c r="K60" i="7"/>
  <c r="J60" i="7"/>
  <c r="I60" i="7"/>
  <c r="H60" i="7"/>
  <c r="G60" i="7"/>
  <c r="F60" i="7"/>
  <c r="E60" i="7"/>
  <c r="D59" i="7"/>
  <c r="L61" i="5"/>
  <c r="U61" i="5" s="1"/>
  <c r="L60" i="5"/>
  <c r="U60" i="5" s="1"/>
  <c r="L59" i="5"/>
  <c r="U59" i="5" s="1"/>
  <c r="D55" i="7"/>
  <c r="D54" i="7"/>
  <c r="D53" i="7"/>
  <c r="L55" i="5"/>
  <c r="U55" i="5" s="1"/>
  <c r="L54" i="5"/>
  <c r="U54" i="5" s="1"/>
  <c r="L53" i="5"/>
  <c r="U53" i="5" s="1"/>
  <c r="L52" i="5"/>
  <c r="U52" i="5" s="1"/>
  <c r="L51" i="5"/>
  <c r="U51" i="5" s="1"/>
  <c r="L50" i="5"/>
  <c r="U50" i="5" s="1"/>
  <c r="L49" i="5"/>
  <c r="U49" i="5" s="1"/>
  <c r="D45" i="7"/>
  <c r="D44" i="7"/>
  <c r="D43" i="7"/>
  <c r="D42" i="7"/>
  <c r="D41" i="7"/>
  <c r="D40" i="7"/>
  <c r="D39" i="7"/>
  <c r="L41" i="5"/>
  <c r="U41" i="5" s="1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Y20" i="7"/>
  <c r="Y60" i="7" s="1"/>
  <c r="D20" i="7"/>
  <c r="D19" i="7"/>
  <c r="D18" i="7"/>
  <c r="D17" i="7"/>
  <c r="D16" i="7"/>
  <c r="D15" i="7"/>
  <c r="D14" i="7"/>
  <c r="D13" i="7"/>
  <c r="C13" i="7" s="1"/>
  <c r="A13" i="7"/>
  <c r="A14" i="7" s="1"/>
  <c r="D12" i="7"/>
  <c r="W1290" i="5"/>
  <c r="W1289" i="5"/>
  <c r="O1289" i="5"/>
  <c r="N1289" i="5"/>
  <c r="M1289" i="5"/>
  <c r="K1289" i="5"/>
  <c r="J1289" i="5"/>
  <c r="I1289" i="5"/>
  <c r="H1289" i="5"/>
  <c r="W1281" i="5"/>
  <c r="U1281" i="5"/>
  <c r="O1280" i="5"/>
  <c r="N1280" i="5"/>
  <c r="M1280" i="5"/>
  <c r="K1280" i="5"/>
  <c r="J1280" i="5"/>
  <c r="I1280" i="5"/>
  <c r="H1280" i="5"/>
  <c r="W1222" i="5"/>
  <c r="U1222" i="5"/>
  <c r="O1221" i="5"/>
  <c r="N1221" i="5"/>
  <c r="M1221" i="5"/>
  <c r="W1213" i="5"/>
  <c r="U1213" i="5"/>
  <c r="O1212" i="5"/>
  <c r="N1212" i="5"/>
  <c r="M1212" i="5"/>
  <c r="W1210" i="5"/>
  <c r="W1209" i="5"/>
  <c r="U1209" i="5"/>
  <c r="O1208" i="5"/>
  <c r="N1208" i="5"/>
  <c r="M1208" i="5"/>
  <c r="K1208" i="5"/>
  <c r="J1208" i="5"/>
  <c r="I1208" i="5"/>
  <c r="H1208" i="5"/>
  <c r="W1206" i="5"/>
  <c r="U1206" i="5"/>
  <c r="W1205" i="5"/>
  <c r="U1205" i="5"/>
  <c r="O1203" i="5"/>
  <c r="N1203" i="5"/>
  <c r="M1203" i="5"/>
  <c r="K1203" i="5"/>
  <c r="J1203" i="5"/>
  <c r="I1203" i="5"/>
  <c r="H1203" i="5"/>
  <c r="L1202" i="5"/>
  <c r="W1169" i="5"/>
  <c r="L1122" i="5"/>
  <c r="W1119" i="5"/>
  <c r="U1119" i="5"/>
  <c r="W1116" i="5"/>
  <c r="U1116" i="5"/>
  <c r="O1115" i="5"/>
  <c r="N1115" i="5"/>
  <c r="M1115" i="5"/>
  <c r="W1109" i="5"/>
  <c r="O1105" i="5"/>
  <c r="N1105" i="5"/>
  <c r="M1105" i="5"/>
  <c r="K1105" i="5"/>
  <c r="J1105" i="5"/>
  <c r="I1105" i="5"/>
  <c r="H1105" i="5"/>
  <c r="W1101" i="5"/>
  <c r="U1101" i="5"/>
  <c r="W1100" i="5"/>
  <c r="U1100" i="5"/>
  <c r="O1099" i="5"/>
  <c r="N1099" i="5"/>
  <c r="M1099" i="5"/>
  <c r="K1099" i="5"/>
  <c r="J1099" i="5"/>
  <c r="I1099" i="5"/>
  <c r="H1099" i="5"/>
  <c r="W1092" i="5"/>
  <c r="W1054" i="5"/>
  <c r="U1054" i="5"/>
  <c r="O1052" i="5"/>
  <c r="N1052" i="5"/>
  <c r="M1052" i="5"/>
  <c r="K1052" i="5"/>
  <c r="J1052" i="5"/>
  <c r="I1052" i="5"/>
  <c r="H1052" i="5"/>
  <c r="W1034" i="5"/>
  <c r="U1034" i="5"/>
  <c r="O1033" i="5"/>
  <c r="N1033" i="5"/>
  <c r="M1033" i="5"/>
  <c r="K1033" i="5"/>
  <c r="J1033" i="5"/>
  <c r="I1033" i="5"/>
  <c r="H1033" i="5"/>
  <c r="W1028" i="5"/>
  <c r="U1028" i="5"/>
  <c r="O1027" i="5"/>
  <c r="N1027" i="5"/>
  <c r="M1027" i="5"/>
  <c r="K1027" i="5"/>
  <c r="J1027" i="5"/>
  <c r="I1027" i="5"/>
  <c r="H1027" i="5"/>
  <c r="W1025" i="5"/>
  <c r="U1025" i="5"/>
  <c r="W1024" i="5"/>
  <c r="U1024" i="5"/>
  <c r="K1023" i="5"/>
  <c r="J1023" i="5"/>
  <c r="I1023" i="5"/>
  <c r="H1023" i="5"/>
  <c r="Q1022" i="5"/>
  <c r="Q1021" i="5"/>
  <c r="P1021" i="5"/>
  <c r="V1021" i="5" s="1"/>
  <c r="Q1020" i="5"/>
  <c r="W1020" i="5" s="1"/>
  <c r="P1020" i="5"/>
  <c r="V1020" i="5" s="1"/>
  <c r="W1019" i="5"/>
  <c r="U1019" i="5"/>
  <c r="W1013" i="5"/>
  <c r="O1013" i="5"/>
  <c r="N1013" i="5"/>
  <c r="M1013" i="5"/>
  <c r="W999" i="5"/>
  <c r="U999" i="5"/>
  <c r="W998" i="5"/>
  <c r="Q997" i="5"/>
  <c r="W997" i="5" s="1"/>
  <c r="P997" i="5"/>
  <c r="V997" i="5" s="1"/>
  <c r="Q996" i="5"/>
  <c r="P996" i="5"/>
  <c r="V996" i="5" s="1"/>
  <c r="Q995" i="5"/>
  <c r="W995" i="5" s="1"/>
  <c r="P995" i="5"/>
  <c r="V995" i="5" s="1"/>
  <c r="Q994" i="5"/>
  <c r="W994" i="5" s="1"/>
  <c r="P994" i="5"/>
  <c r="V994" i="5" s="1"/>
  <c r="Q993" i="5"/>
  <c r="W993" i="5" s="1"/>
  <c r="P993" i="5"/>
  <c r="V993" i="5" s="1"/>
  <c r="W991" i="5"/>
  <c r="U991" i="5"/>
  <c r="W987" i="5"/>
  <c r="O987" i="5"/>
  <c r="N987" i="5"/>
  <c r="M987" i="5"/>
  <c r="W986" i="5"/>
  <c r="W985" i="5"/>
  <c r="W984" i="5"/>
  <c r="W980" i="5"/>
  <c r="W979" i="5"/>
  <c r="U979" i="5"/>
  <c r="W978" i="5"/>
  <c r="W976" i="5"/>
  <c r="U976" i="5"/>
  <c r="W975" i="5"/>
  <c r="O975" i="5"/>
  <c r="N975" i="5"/>
  <c r="M975" i="5"/>
  <c r="W971" i="5"/>
  <c r="U971" i="5"/>
  <c r="W970" i="5"/>
  <c r="U970" i="5"/>
  <c r="O968" i="5"/>
  <c r="N968" i="5"/>
  <c r="M968" i="5"/>
  <c r="W961" i="5"/>
  <c r="U961" i="5"/>
  <c r="O960" i="5"/>
  <c r="N960" i="5"/>
  <c r="M960" i="5"/>
  <c r="W957" i="5"/>
  <c r="U957" i="5"/>
  <c r="O956" i="5"/>
  <c r="N956" i="5"/>
  <c r="M956" i="5"/>
  <c r="W953" i="5"/>
  <c r="O952" i="5"/>
  <c r="N952" i="5"/>
  <c r="M952" i="5"/>
  <c r="K952" i="5"/>
  <c r="J952" i="5"/>
  <c r="I952" i="5"/>
  <c r="H952" i="5"/>
  <c r="W946" i="5"/>
  <c r="W945" i="5"/>
  <c r="O943" i="5"/>
  <c r="N943" i="5"/>
  <c r="M943" i="5"/>
  <c r="W940" i="5"/>
  <c r="U940" i="5"/>
  <c r="O939" i="5"/>
  <c r="N939" i="5"/>
  <c r="M939" i="5"/>
  <c r="W931" i="5"/>
  <c r="W926" i="5"/>
  <c r="O926" i="5"/>
  <c r="N926" i="5"/>
  <c r="M926" i="5"/>
  <c r="W918" i="5"/>
  <c r="U918" i="5"/>
  <c r="O917" i="5"/>
  <c r="N917" i="5"/>
  <c r="M917" i="5"/>
  <c r="W901" i="5"/>
  <c r="U901" i="5"/>
  <c r="O900" i="5"/>
  <c r="N900" i="5"/>
  <c r="M900" i="5"/>
  <c r="K900" i="5"/>
  <c r="J900" i="5"/>
  <c r="I900" i="5"/>
  <c r="H900" i="5"/>
  <c r="W898" i="5"/>
  <c r="U898" i="5"/>
  <c r="O897" i="5"/>
  <c r="N897" i="5"/>
  <c r="M897" i="5"/>
  <c r="W892" i="5"/>
  <c r="U892" i="5"/>
  <c r="O891" i="5"/>
  <c r="N891" i="5"/>
  <c r="M891" i="5"/>
  <c r="K891" i="5"/>
  <c r="J891" i="5"/>
  <c r="I891" i="5"/>
  <c r="H891" i="5"/>
  <c r="W876" i="5"/>
  <c r="U876" i="5"/>
  <c r="O875" i="5"/>
  <c r="N875" i="5"/>
  <c r="M875" i="5"/>
  <c r="W864" i="5"/>
  <c r="U864" i="5"/>
  <c r="O863" i="5"/>
  <c r="N863" i="5"/>
  <c r="M863" i="5"/>
  <c r="W855" i="5"/>
  <c r="W854" i="5"/>
  <c r="W852" i="5"/>
  <c r="Q851" i="5"/>
  <c r="P851" i="5"/>
  <c r="V851" i="5" s="1"/>
  <c r="W850" i="5"/>
  <c r="U850" i="5"/>
  <c r="W849" i="5"/>
  <c r="O849" i="5"/>
  <c r="N849" i="5"/>
  <c r="M849" i="5"/>
  <c r="K849" i="5"/>
  <c r="J849" i="5"/>
  <c r="I849" i="5"/>
  <c r="H849" i="5"/>
  <c r="W844" i="5"/>
  <c r="U844" i="5"/>
  <c r="W843" i="5"/>
  <c r="O843" i="5"/>
  <c r="N843" i="5"/>
  <c r="M843" i="5"/>
  <c r="W841" i="5"/>
  <c r="U841" i="5"/>
  <c r="O840" i="5"/>
  <c r="N840" i="5"/>
  <c r="M840" i="5"/>
  <c r="K840" i="5"/>
  <c r="J840" i="5"/>
  <c r="I840" i="5"/>
  <c r="H840" i="5"/>
  <c r="W831" i="5"/>
  <c r="O830" i="5"/>
  <c r="N830" i="5"/>
  <c r="M830" i="5"/>
  <c r="K830" i="5"/>
  <c r="J830" i="5"/>
  <c r="I830" i="5"/>
  <c r="H830" i="5"/>
  <c r="K826" i="5"/>
  <c r="J826" i="5"/>
  <c r="I826" i="5"/>
  <c r="H826" i="5"/>
  <c r="W822" i="5"/>
  <c r="U822" i="5"/>
  <c r="K821" i="5"/>
  <c r="J821" i="5"/>
  <c r="I821" i="5"/>
  <c r="H821" i="5"/>
  <c r="W815" i="5"/>
  <c r="W810" i="5"/>
  <c r="Q809" i="5"/>
  <c r="Q814" i="5" s="1"/>
  <c r="P809" i="5"/>
  <c r="V809" i="5" s="1"/>
  <c r="W808" i="5"/>
  <c r="U808" i="5"/>
  <c r="O807" i="5"/>
  <c r="N807" i="5"/>
  <c r="M807" i="5"/>
  <c r="K807" i="5"/>
  <c r="J807" i="5"/>
  <c r="I807" i="5"/>
  <c r="H807" i="5"/>
  <c r="W801" i="5"/>
  <c r="U801" i="5"/>
  <c r="W800" i="5"/>
  <c r="U800" i="5"/>
  <c r="O798" i="5"/>
  <c r="O799" i="5" s="1"/>
  <c r="N798" i="5"/>
  <c r="N799" i="5" s="1"/>
  <c r="M798" i="5"/>
  <c r="M799" i="5" s="1"/>
  <c r="K798" i="5"/>
  <c r="K799" i="5" s="1"/>
  <c r="J798" i="5"/>
  <c r="J799" i="5" s="1"/>
  <c r="I798" i="5"/>
  <c r="I799" i="5" s="1"/>
  <c r="H798" i="5"/>
  <c r="H799" i="5" s="1"/>
  <c r="W753" i="5"/>
  <c r="U753" i="5"/>
  <c r="O751" i="5"/>
  <c r="N751" i="5"/>
  <c r="M751" i="5"/>
  <c r="K751" i="5"/>
  <c r="I751" i="5"/>
  <c r="H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W706" i="5"/>
  <c r="U706" i="5"/>
  <c r="W705" i="5"/>
  <c r="K705" i="5"/>
  <c r="J705" i="5"/>
  <c r="I705" i="5"/>
  <c r="H705" i="5"/>
  <c r="W704" i="5"/>
  <c r="W703" i="5"/>
  <c r="W702" i="5"/>
  <c r="W701" i="5"/>
  <c r="O701" i="5"/>
  <c r="O705" i="5" s="1"/>
  <c r="N701" i="5"/>
  <c r="N705" i="5" s="1"/>
  <c r="M701" i="5"/>
  <c r="M705" i="5" s="1"/>
  <c r="W700" i="5"/>
  <c r="W698" i="5"/>
  <c r="U698" i="5"/>
  <c r="O697" i="5"/>
  <c r="N697" i="5"/>
  <c r="M697" i="5"/>
  <c r="K697" i="5"/>
  <c r="J697" i="5"/>
  <c r="I697" i="5"/>
  <c r="H697" i="5"/>
  <c r="W695" i="5"/>
  <c r="U695" i="5"/>
  <c r="O694" i="5"/>
  <c r="N694" i="5"/>
  <c r="M694" i="5"/>
  <c r="K694" i="5"/>
  <c r="J694" i="5"/>
  <c r="I694" i="5"/>
  <c r="H694" i="5"/>
  <c r="W692" i="5"/>
  <c r="U692" i="5"/>
  <c r="O691" i="5"/>
  <c r="N691" i="5"/>
  <c r="M691" i="5"/>
  <c r="K691" i="5"/>
  <c r="J691" i="5"/>
  <c r="I691" i="5"/>
  <c r="H691" i="5"/>
  <c r="W683" i="5"/>
  <c r="U683" i="5"/>
  <c r="O682" i="5"/>
  <c r="N682" i="5"/>
  <c r="M682" i="5"/>
  <c r="K682" i="5"/>
  <c r="J682" i="5"/>
  <c r="I682" i="5"/>
  <c r="H682" i="5"/>
  <c r="W667" i="5"/>
  <c r="U667" i="5"/>
  <c r="O666" i="5"/>
  <c r="N666" i="5"/>
  <c r="M666" i="5"/>
  <c r="K666" i="5"/>
  <c r="J666" i="5"/>
  <c r="I666" i="5"/>
  <c r="H666" i="5"/>
  <c r="W610" i="5"/>
  <c r="U610" i="5"/>
  <c r="W609" i="5"/>
  <c r="U609" i="5"/>
  <c r="O607" i="5"/>
  <c r="N607" i="5"/>
  <c r="M607" i="5"/>
  <c r="K607" i="5"/>
  <c r="J607" i="5"/>
  <c r="I607" i="5"/>
  <c r="H607" i="5"/>
  <c r="L606" i="5"/>
  <c r="L605" i="5"/>
  <c r="L604" i="5"/>
  <c r="L603" i="5"/>
  <c r="W602" i="5"/>
  <c r="U602" i="5"/>
  <c r="O601" i="5"/>
  <c r="N601" i="5"/>
  <c r="M601" i="5"/>
  <c r="K601" i="5"/>
  <c r="J601" i="5"/>
  <c r="I601" i="5"/>
  <c r="H601" i="5"/>
  <c r="W598" i="5"/>
  <c r="U598" i="5"/>
  <c r="O597" i="5"/>
  <c r="N597" i="5"/>
  <c r="M597" i="5"/>
  <c r="K597" i="5"/>
  <c r="J597" i="5"/>
  <c r="I597" i="5"/>
  <c r="H597" i="5"/>
  <c r="W562" i="5"/>
  <c r="U562" i="5"/>
  <c r="O561" i="5"/>
  <c r="N561" i="5"/>
  <c r="M561" i="5"/>
  <c r="K561" i="5"/>
  <c r="J561" i="5"/>
  <c r="I561" i="5"/>
  <c r="H561" i="5"/>
  <c r="W556" i="5"/>
  <c r="U556" i="5"/>
  <c r="W555" i="5"/>
  <c r="U555" i="5"/>
  <c r="O553" i="5"/>
  <c r="N553" i="5"/>
  <c r="M553" i="5"/>
  <c r="K553" i="5"/>
  <c r="J553" i="5"/>
  <c r="I553" i="5"/>
  <c r="H553" i="5"/>
  <c r="L552" i="5"/>
  <c r="L551" i="5"/>
  <c r="L550" i="5"/>
  <c r="L549" i="5"/>
  <c r="W546" i="5"/>
  <c r="U546" i="5"/>
  <c r="O545" i="5"/>
  <c r="N545" i="5"/>
  <c r="M545" i="5"/>
  <c r="K545" i="5"/>
  <c r="J545" i="5"/>
  <c r="I545" i="5"/>
  <c r="H545" i="5"/>
  <c r="L544" i="5"/>
  <c r="W543" i="5"/>
  <c r="U543" i="5"/>
  <c r="O542" i="5"/>
  <c r="N542" i="5"/>
  <c r="M542" i="5"/>
  <c r="K542" i="5"/>
  <c r="J542" i="5"/>
  <c r="I542" i="5"/>
  <c r="H542" i="5"/>
  <c r="W536" i="5"/>
  <c r="U536" i="5"/>
  <c r="O535" i="5"/>
  <c r="N535" i="5"/>
  <c r="M535" i="5"/>
  <c r="K535" i="5"/>
  <c r="J535" i="5"/>
  <c r="I535" i="5"/>
  <c r="H535" i="5"/>
  <c r="L534" i="5"/>
  <c r="W532" i="5"/>
  <c r="U532" i="5"/>
  <c r="W531" i="5"/>
  <c r="U531" i="5"/>
  <c r="O529" i="5"/>
  <c r="N529" i="5"/>
  <c r="M529" i="5"/>
  <c r="K529" i="5"/>
  <c r="J529" i="5"/>
  <c r="I529" i="5"/>
  <c r="H529" i="5"/>
  <c r="L528" i="5"/>
  <c r="W527" i="5"/>
  <c r="U527" i="5"/>
  <c r="O526" i="5"/>
  <c r="N526" i="5"/>
  <c r="M526" i="5"/>
  <c r="K526" i="5"/>
  <c r="J526" i="5"/>
  <c r="I526" i="5"/>
  <c r="H526" i="5"/>
  <c r="L525" i="5"/>
  <c r="L524" i="5"/>
  <c r="W523" i="5"/>
  <c r="U523" i="5"/>
  <c r="O522" i="5"/>
  <c r="N522" i="5"/>
  <c r="M522" i="5"/>
  <c r="K522" i="5"/>
  <c r="J522" i="5"/>
  <c r="I522" i="5"/>
  <c r="H522" i="5"/>
  <c r="L521" i="5"/>
  <c r="L520" i="5"/>
  <c r="L519" i="5"/>
  <c r="W518" i="5"/>
  <c r="U518" i="5"/>
  <c r="O517" i="5"/>
  <c r="N517" i="5"/>
  <c r="M517" i="5"/>
  <c r="K517" i="5"/>
  <c r="J517" i="5"/>
  <c r="I517" i="5"/>
  <c r="H517" i="5"/>
  <c r="L516" i="5"/>
  <c r="W515" i="5"/>
  <c r="U515" i="5"/>
  <c r="O514" i="5"/>
  <c r="N514" i="5"/>
  <c r="M514" i="5"/>
  <c r="K514" i="5"/>
  <c r="J514" i="5"/>
  <c r="I514" i="5"/>
  <c r="H514" i="5"/>
  <c r="L513" i="5"/>
  <c r="W512" i="5"/>
  <c r="U512" i="5"/>
  <c r="O511" i="5"/>
  <c r="N511" i="5"/>
  <c r="K511" i="5"/>
  <c r="J511" i="5"/>
  <c r="I511" i="5"/>
  <c r="H511" i="5"/>
  <c r="L510" i="5"/>
  <c r="L507" i="5"/>
  <c r="W506" i="5"/>
  <c r="U506" i="5"/>
  <c r="O505" i="5"/>
  <c r="N505" i="5"/>
  <c r="M505" i="5"/>
  <c r="K505" i="5"/>
  <c r="J505" i="5"/>
  <c r="I505" i="5"/>
  <c r="H505" i="5"/>
  <c r="L504" i="5"/>
  <c r="W503" i="5"/>
  <c r="U503" i="5"/>
  <c r="O502" i="5"/>
  <c r="N502" i="5"/>
  <c r="M502" i="5"/>
  <c r="K502" i="5"/>
  <c r="J502" i="5"/>
  <c r="I502" i="5"/>
  <c r="H502" i="5"/>
  <c r="W495" i="5"/>
  <c r="U495" i="5"/>
  <c r="O494" i="5"/>
  <c r="N494" i="5"/>
  <c r="M494" i="5"/>
  <c r="K494" i="5"/>
  <c r="J494" i="5"/>
  <c r="I494" i="5"/>
  <c r="H494" i="5"/>
  <c r="L396" i="5"/>
  <c r="L395" i="5"/>
  <c r="L394" i="5"/>
  <c r="L392" i="5"/>
  <c r="L391" i="5"/>
  <c r="L390" i="5"/>
  <c r="L389" i="5"/>
  <c r="W388" i="5"/>
  <c r="U388" i="5"/>
  <c r="O387" i="5"/>
  <c r="N387" i="5"/>
  <c r="M387" i="5"/>
  <c r="K387" i="5"/>
  <c r="J387" i="5"/>
  <c r="I387" i="5"/>
  <c r="H387" i="5"/>
  <c r="L386" i="5"/>
  <c r="W385" i="5"/>
  <c r="U385" i="5"/>
  <c r="O384" i="5"/>
  <c r="N384" i="5"/>
  <c r="M384" i="5"/>
  <c r="K384" i="5"/>
  <c r="J384" i="5"/>
  <c r="I384" i="5"/>
  <c r="H384" i="5"/>
  <c r="L383" i="5"/>
  <c r="W382" i="5"/>
  <c r="U382" i="5"/>
  <c r="K381" i="5"/>
  <c r="J381" i="5"/>
  <c r="I381" i="5"/>
  <c r="H381" i="5"/>
  <c r="L380" i="5"/>
  <c r="W379" i="5"/>
  <c r="U379" i="5"/>
  <c r="W378" i="5"/>
  <c r="U378" i="5"/>
  <c r="O376" i="5"/>
  <c r="N376" i="5"/>
  <c r="M376" i="5"/>
  <c r="K376" i="5"/>
  <c r="J376" i="5"/>
  <c r="I376" i="5"/>
  <c r="H376" i="5"/>
  <c r="W370" i="5"/>
  <c r="U370" i="5"/>
  <c r="O369" i="5"/>
  <c r="N369" i="5"/>
  <c r="M369" i="5"/>
  <c r="K369" i="5"/>
  <c r="J369" i="5"/>
  <c r="I369" i="5"/>
  <c r="H369" i="5"/>
  <c r="W357" i="5"/>
  <c r="U357" i="5"/>
  <c r="O356" i="5"/>
  <c r="N356" i="5"/>
  <c r="M356" i="5"/>
  <c r="K356" i="5"/>
  <c r="J356" i="5"/>
  <c r="I356" i="5"/>
  <c r="H356" i="5"/>
  <c r="W347" i="5"/>
  <c r="U347" i="5"/>
  <c r="O346" i="5"/>
  <c r="N346" i="5"/>
  <c r="M346" i="5"/>
  <c r="K346" i="5"/>
  <c r="J346" i="5"/>
  <c r="I346" i="5"/>
  <c r="H346" i="5"/>
  <c r="L345" i="5"/>
  <c r="L344" i="5"/>
  <c r="W343" i="5"/>
  <c r="U343" i="5"/>
  <c r="O342" i="5"/>
  <c r="N342" i="5"/>
  <c r="M342" i="5"/>
  <c r="K342" i="5"/>
  <c r="J342" i="5"/>
  <c r="I342" i="5"/>
  <c r="H342" i="5"/>
  <c r="W338" i="5"/>
  <c r="U338" i="5"/>
  <c r="K337" i="5"/>
  <c r="J337" i="5"/>
  <c r="I337" i="5"/>
  <c r="H337" i="5"/>
  <c r="O319" i="5"/>
  <c r="O337" i="5" s="1"/>
  <c r="N319" i="5"/>
  <c r="N337" i="5" s="1"/>
  <c r="M319" i="5"/>
  <c r="W314" i="5"/>
  <c r="U314" i="5"/>
  <c r="O310" i="5"/>
  <c r="O312" i="5" s="1"/>
  <c r="N310" i="5"/>
  <c r="N312" i="5" s="1"/>
  <c r="M310" i="5"/>
  <c r="M312" i="5" s="1"/>
  <c r="B305" i="5"/>
  <c r="B304" i="5"/>
  <c r="B303" i="5"/>
  <c r="B302" i="5"/>
  <c r="O301" i="5"/>
  <c r="N301" i="5"/>
  <c r="N302" i="5" s="1"/>
  <c r="N303" i="5" s="1"/>
  <c r="N305" i="5" s="1"/>
  <c r="N306" i="5" s="1"/>
  <c r="M301" i="5"/>
  <c r="B301" i="5"/>
  <c r="B299" i="5"/>
  <c r="B298" i="5"/>
  <c r="B297" i="5"/>
  <c r="B296" i="5"/>
  <c r="B295" i="5"/>
  <c r="B294" i="5"/>
  <c r="W293" i="5"/>
  <c r="U293" i="5"/>
  <c r="W292" i="5"/>
  <c r="U292" i="5"/>
  <c r="O290" i="5"/>
  <c r="N290" i="5"/>
  <c r="M290" i="5"/>
  <c r="K290" i="5"/>
  <c r="J290" i="5"/>
  <c r="I290" i="5"/>
  <c r="H290" i="5"/>
  <c r="W278" i="5"/>
  <c r="V278" i="5"/>
  <c r="O277" i="5"/>
  <c r="N277" i="5"/>
  <c r="M277" i="5"/>
  <c r="K277" i="5"/>
  <c r="J277" i="5"/>
  <c r="I277" i="5"/>
  <c r="H277" i="5"/>
  <c r="W259" i="5"/>
  <c r="V259" i="5"/>
  <c r="U259" i="5"/>
  <c r="M258" i="5"/>
  <c r="K258" i="5"/>
  <c r="J258" i="5"/>
  <c r="I258" i="5"/>
  <c r="H258" i="5"/>
  <c r="O256" i="5"/>
  <c r="W255" i="5"/>
  <c r="V255" i="5"/>
  <c r="U255" i="5"/>
  <c r="M254" i="5"/>
  <c r="K254" i="5"/>
  <c r="J254" i="5"/>
  <c r="I254" i="5"/>
  <c r="H254" i="5"/>
  <c r="O234" i="5"/>
  <c r="O235" i="5" s="1"/>
  <c r="O236" i="5" s="1"/>
  <c r="O237" i="5" s="1"/>
  <c r="O238" i="5" s="1"/>
  <c r="O239" i="5" s="1"/>
  <c r="O240" i="5" s="1"/>
  <c r="O241" i="5" s="1"/>
  <c r="O242" i="5" s="1"/>
  <c r="O243" i="5" s="1"/>
  <c r="O244" i="5" s="1"/>
  <c r="O245" i="5" s="1"/>
  <c r="O246" i="5" s="1"/>
  <c r="O247" i="5" s="1"/>
  <c r="O248" i="5" s="1"/>
  <c r="O249" i="5" s="1"/>
  <c r="O250" i="5" s="1"/>
  <c r="O251" i="5" s="1"/>
  <c r="O252" i="5" s="1"/>
  <c r="O253" i="5" s="1"/>
  <c r="W233" i="5"/>
  <c r="V233" i="5"/>
  <c r="U233" i="5"/>
  <c r="O232" i="5"/>
  <c r="N232" i="5"/>
  <c r="M232" i="5"/>
  <c r="K232" i="5"/>
  <c r="J232" i="5"/>
  <c r="I232" i="5"/>
  <c r="H232" i="5"/>
  <c r="W228" i="5"/>
  <c r="V228" i="5"/>
  <c r="U228" i="5"/>
  <c r="M227" i="5"/>
  <c r="K227" i="5"/>
  <c r="J227" i="5"/>
  <c r="I227" i="5"/>
  <c r="H227" i="5"/>
  <c r="O222" i="5"/>
  <c r="W219" i="5"/>
  <c r="V219" i="5"/>
  <c r="U219" i="5"/>
  <c r="W218" i="5"/>
  <c r="V218" i="5"/>
  <c r="U218" i="5"/>
  <c r="O216" i="5"/>
  <c r="N216" i="5"/>
  <c r="M216" i="5"/>
  <c r="K216" i="5"/>
  <c r="J216" i="5"/>
  <c r="I216" i="5"/>
  <c r="H216" i="5"/>
  <c r="W209" i="5"/>
  <c r="V209" i="5"/>
  <c r="U209" i="5"/>
  <c r="O208" i="5"/>
  <c r="N208" i="5"/>
  <c r="M208" i="5"/>
  <c r="K208" i="5"/>
  <c r="J208" i="5"/>
  <c r="I208" i="5"/>
  <c r="H208" i="5"/>
  <c r="W206" i="5"/>
  <c r="V206" i="5"/>
  <c r="U206" i="5"/>
  <c r="O205" i="5"/>
  <c r="N205" i="5"/>
  <c r="M205" i="5"/>
  <c r="K205" i="5"/>
  <c r="J205" i="5"/>
  <c r="I205" i="5"/>
  <c r="H205" i="5"/>
  <c r="W203" i="5"/>
  <c r="V203" i="5"/>
  <c r="U203" i="5"/>
  <c r="O202" i="5"/>
  <c r="N202" i="5"/>
  <c r="M202" i="5"/>
  <c r="K202" i="5"/>
  <c r="J202" i="5"/>
  <c r="I202" i="5"/>
  <c r="H202" i="5"/>
  <c r="L201" i="5"/>
  <c r="L200" i="5"/>
  <c r="W199" i="5"/>
  <c r="V199" i="5"/>
  <c r="U199" i="5"/>
  <c r="O198" i="5"/>
  <c r="N198" i="5"/>
  <c r="M198" i="5"/>
  <c r="K198" i="5"/>
  <c r="J198" i="5"/>
  <c r="I198" i="5"/>
  <c r="H198" i="5"/>
  <c r="W189" i="5"/>
  <c r="V189" i="5"/>
  <c r="U189" i="5"/>
  <c r="O188" i="5"/>
  <c r="N188" i="5"/>
  <c r="M188" i="5"/>
  <c r="K188" i="5"/>
  <c r="J188" i="5"/>
  <c r="I188" i="5"/>
  <c r="H188" i="5"/>
  <c r="L187" i="5"/>
  <c r="L186" i="5"/>
  <c r="L185" i="5"/>
  <c r="W175" i="5"/>
  <c r="V175" i="5"/>
  <c r="U175" i="5"/>
  <c r="O174" i="5"/>
  <c r="N174" i="5"/>
  <c r="M174" i="5"/>
  <c r="K174" i="5"/>
  <c r="J174" i="5"/>
  <c r="I174" i="5"/>
  <c r="H174" i="5"/>
  <c r="W172" i="5"/>
  <c r="V172" i="5"/>
  <c r="U172" i="5"/>
  <c r="O171" i="5"/>
  <c r="N171" i="5"/>
  <c r="M171" i="5"/>
  <c r="K171" i="5"/>
  <c r="J171" i="5"/>
  <c r="I171" i="5"/>
  <c r="H171" i="5"/>
  <c r="W168" i="5"/>
  <c r="V168" i="5"/>
  <c r="U168" i="5"/>
  <c r="O167" i="5"/>
  <c r="N167" i="5"/>
  <c r="M167" i="5"/>
  <c r="K167" i="5"/>
  <c r="J167" i="5"/>
  <c r="I167" i="5"/>
  <c r="H167" i="5"/>
  <c r="W160" i="5"/>
  <c r="V160" i="5"/>
  <c r="U160" i="5"/>
  <c r="O159" i="5"/>
  <c r="N159" i="5"/>
  <c r="M159" i="5"/>
  <c r="K159" i="5"/>
  <c r="J159" i="5"/>
  <c r="I159" i="5"/>
  <c r="H159" i="5"/>
  <c r="W154" i="5"/>
  <c r="V154" i="5"/>
  <c r="U154" i="5"/>
  <c r="W153" i="5"/>
  <c r="V153" i="5"/>
  <c r="U153" i="5"/>
  <c r="O151" i="5"/>
  <c r="N151" i="5"/>
  <c r="M151" i="5"/>
  <c r="K151" i="5"/>
  <c r="J151" i="5"/>
  <c r="I151" i="5"/>
  <c r="H151" i="5"/>
  <c r="L150" i="5"/>
  <c r="L151" i="5" s="1"/>
  <c r="W149" i="5"/>
  <c r="V149" i="5"/>
  <c r="U149" i="5"/>
  <c r="W148" i="5"/>
  <c r="O148" i="5"/>
  <c r="N148" i="5"/>
  <c r="M148" i="5"/>
  <c r="K148" i="5"/>
  <c r="J148" i="5"/>
  <c r="I148" i="5"/>
  <c r="H148" i="5"/>
  <c r="W147" i="5"/>
  <c r="W146" i="5"/>
  <c r="W145" i="5"/>
  <c r="V145" i="5"/>
  <c r="U145" i="5"/>
  <c r="O144" i="5"/>
  <c r="N144" i="5"/>
  <c r="M144" i="5"/>
  <c r="K144" i="5"/>
  <c r="J144" i="5"/>
  <c r="I144" i="5"/>
  <c r="H144" i="5"/>
  <c r="W140" i="5"/>
  <c r="V140" i="5"/>
  <c r="U140" i="5"/>
  <c r="K139" i="5"/>
  <c r="J139" i="5"/>
  <c r="I139" i="5"/>
  <c r="H139" i="5"/>
  <c r="L138" i="5"/>
  <c r="Q138" i="5" s="1"/>
  <c r="L137" i="5"/>
  <c r="Q137" i="5" s="1"/>
  <c r="L136" i="5"/>
  <c r="W135" i="5"/>
  <c r="V135" i="5"/>
  <c r="U135" i="5"/>
  <c r="O134" i="5"/>
  <c r="O138" i="5" s="1"/>
  <c r="O139" i="5" s="1"/>
  <c r="N134" i="5"/>
  <c r="N138" i="5" s="1"/>
  <c r="N139" i="5" s="1"/>
  <c r="M134" i="5"/>
  <c r="M138" i="5" s="1"/>
  <c r="M139" i="5" s="1"/>
  <c r="K134" i="5"/>
  <c r="J134" i="5"/>
  <c r="I134" i="5"/>
  <c r="H134" i="5"/>
  <c r="L133" i="5"/>
  <c r="Q133" i="5" s="1"/>
  <c r="W132" i="5"/>
  <c r="V132" i="5"/>
  <c r="U132" i="5"/>
  <c r="O131" i="5"/>
  <c r="N131" i="5"/>
  <c r="M131" i="5"/>
  <c r="K131" i="5"/>
  <c r="J131" i="5"/>
  <c r="I131" i="5"/>
  <c r="H131" i="5"/>
  <c r="L130" i="5"/>
  <c r="Q130" i="5" s="1"/>
  <c r="W129" i="5"/>
  <c r="V129" i="5"/>
  <c r="U129" i="5"/>
  <c r="O128" i="5"/>
  <c r="N128" i="5"/>
  <c r="M128" i="5"/>
  <c r="K128" i="5"/>
  <c r="J128" i="5"/>
  <c r="I128" i="5"/>
  <c r="H128" i="5"/>
  <c r="W124" i="5"/>
  <c r="V124" i="5"/>
  <c r="U124" i="5"/>
  <c r="O123" i="5"/>
  <c r="N123" i="5"/>
  <c r="M123" i="5"/>
  <c r="K123" i="5"/>
  <c r="J123" i="5"/>
  <c r="I123" i="5"/>
  <c r="H123" i="5"/>
  <c r="W121" i="5"/>
  <c r="L120" i="5"/>
  <c r="W119" i="5"/>
  <c r="V119" i="5"/>
  <c r="U119" i="5"/>
  <c r="O118" i="5"/>
  <c r="N118" i="5"/>
  <c r="M118" i="5"/>
  <c r="K118" i="5"/>
  <c r="J118" i="5"/>
  <c r="I118" i="5"/>
  <c r="H118" i="5"/>
  <c r="L117" i="5"/>
  <c r="L116" i="5"/>
  <c r="W115" i="5"/>
  <c r="V115" i="5"/>
  <c r="U115" i="5"/>
  <c r="O114" i="5"/>
  <c r="N114" i="5"/>
  <c r="M114" i="5"/>
  <c r="K114" i="5"/>
  <c r="J114" i="5"/>
  <c r="I114" i="5"/>
  <c r="H114" i="5"/>
  <c r="L113" i="5"/>
  <c r="L114" i="5" s="1"/>
  <c r="W112" i="5"/>
  <c r="V112" i="5"/>
  <c r="U112" i="5"/>
  <c r="O111" i="5"/>
  <c r="N111" i="5"/>
  <c r="M111" i="5"/>
  <c r="K111" i="5"/>
  <c r="J111" i="5"/>
  <c r="I111" i="5"/>
  <c r="H111" i="5"/>
  <c r="L110" i="5"/>
  <c r="W109" i="5"/>
  <c r="V109" i="5"/>
  <c r="U109" i="5"/>
  <c r="N108" i="5"/>
  <c r="M108" i="5"/>
  <c r="K108" i="5"/>
  <c r="J108" i="5"/>
  <c r="I108" i="5"/>
  <c r="H108" i="5"/>
  <c r="W105" i="5"/>
  <c r="V105" i="5"/>
  <c r="U105" i="5"/>
  <c r="O104" i="5"/>
  <c r="O106" i="5" s="1"/>
  <c r="O107" i="5" s="1"/>
  <c r="N104" i="5"/>
  <c r="M104" i="5"/>
  <c r="K104" i="5"/>
  <c r="J104" i="5"/>
  <c r="I104" i="5"/>
  <c r="H104" i="5"/>
  <c r="W98" i="5"/>
  <c r="V98" i="5"/>
  <c r="U98" i="5"/>
  <c r="O97" i="5"/>
  <c r="N97" i="5"/>
  <c r="M97" i="5"/>
  <c r="K97" i="5"/>
  <c r="J97" i="5"/>
  <c r="I97" i="5"/>
  <c r="H97" i="5"/>
  <c r="W95" i="5"/>
  <c r="V95" i="5"/>
  <c r="U95" i="5"/>
  <c r="O94" i="5"/>
  <c r="N94" i="5"/>
  <c r="M94" i="5"/>
  <c r="K94" i="5"/>
  <c r="J94" i="5"/>
  <c r="I94" i="5"/>
  <c r="H94" i="5"/>
  <c r="W91" i="5"/>
  <c r="V91" i="5"/>
  <c r="U91" i="5"/>
  <c r="W90" i="5"/>
  <c r="V90" i="5"/>
  <c r="O88" i="5"/>
  <c r="N88" i="5"/>
  <c r="M88" i="5"/>
  <c r="K88" i="5"/>
  <c r="J88" i="5"/>
  <c r="I88" i="5"/>
  <c r="H88" i="5"/>
  <c r="W80" i="5"/>
  <c r="V80" i="5"/>
  <c r="U80" i="5"/>
  <c r="O79" i="5"/>
  <c r="N79" i="5"/>
  <c r="M79" i="5"/>
  <c r="K79" i="5"/>
  <c r="J79" i="5"/>
  <c r="I79" i="5"/>
  <c r="H79" i="5"/>
  <c r="W68" i="5"/>
  <c r="V68" i="5"/>
  <c r="U68" i="5"/>
  <c r="O67" i="5"/>
  <c r="N67" i="5"/>
  <c r="M67" i="5"/>
  <c r="K67" i="5"/>
  <c r="J67" i="5"/>
  <c r="I67" i="5"/>
  <c r="H67" i="5"/>
  <c r="W64" i="5"/>
  <c r="V64" i="5"/>
  <c r="O63" i="5"/>
  <c r="N63" i="5"/>
  <c r="M63" i="5"/>
  <c r="K63" i="5"/>
  <c r="J63" i="5"/>
  <c r="I63" i="5"/>
  <c r="H63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M1023" i="5" l="1"/>
  <c r="D824" i="7"/>
  <c r="L751" i="5"/>
  <c r="O527" i="7"/>
  <c r="H527" i="7"/>
  <c r="M527" i="7"/>
  <c r="Q527" i="7"/>
  <c r="U527" i="7"/>
  <c r="Y527" i="7"/>
  <c r="E527" i="7"/>
  <c r="I527" i="7"/>
  <c r="N527" i="7"/>
  <c r="R527" i="7"/>
  <c r="V527" i="7"/>
  <c r="F527" i="7"/>
  <c r="J527" i="7"/>
  <c r="S527" i="7"/>
  <c r="W527" i="7"/>
  <c r="G527" i="7"/>
  <c r="K527" i="7"/>
  <c r="P527" i="7"/>
  <c r="T527" i="7"/>
  <c r="X527" i="7"/>
  <c r="K530" i="5"/>
  <c r="I530" i="5"/>
  <c r="H530" i="5"/>
  <c r="J530" i="5"/>
  <c r="N1023" i="5"/>
  <c r="M853" i="5"/>
  <c r="O853" i="5"/>
  <c r="O1023" i="5"/>
  <c r="N853" i="5"/>
  <c r="F663" i="7"/>
  <c r="Y967" i="7"/>
  <c r="C147" i="7"/>
  <c r="C148" i="7" s="1"/>
  <c r="Z148" i="7" s="1"/>
  <c r="C364" i="7"/>
  <c r="L367" i="5" s="1"/>
  <c r="C505" i="7"/>
  <c r="L508" i="5" s="1"/>
  <c r="Q508" i="5" s="1"/>
  <c r="W508" i="5" s="1"/>
  <c r="M508" i="5"/>
  <c r="C33" i="7"/>
  <c r="L36" i="5" s="1"/>
  <c r="C53" i="7"/>
  <c r="L56" i="5" s="1"/>
  <c r="U56" i="5" s="1"/>
  <c r="C98" i="7"/>
  <c r="C192" i="7"/>
  <c r="L195" i="5" s="1"/>
  <c r="C228" i="7"/>
  <c r="L231" i="5" s="1"/>
  <c r="D339" i="7"/>
  <c r="C336" i="7"/>
  <c r="C357" i="7"/>
  <c r="L360" i="5" s="1"/>
  <c r="P360" i="5" s="1"/>
  <c r="V360" i="5" s="1"/>
  <c r="C365" i="7"/>
  <c r="L368" i="5" s="1"/>
  <c r="U509" i="5"/>
  <c r="M509" i="5"/>
  <c r="C63" i="7"/>
  <c r="L66" i="5" s="1"/>
  <c r="C104" i="7"/>
  <c r="L107" i="5" s="1"/>
  <c r="C139" i="7"/>
  <c r="L142" i="5" s="1"/>
  <c r="C144" i="7"/>
  <c r="L147" i="5" s="1"/>
  <c r="U147" i="5" s="1"/>
  <c r="C32" i="7"/>
  <c r="L35" i="5" s="1"/>
  <c r="C97" i="7"/>
  <c r="L100" i="5" s="1"/>
  <c r="Q100" i="5" s="1"/>
  <c r="C119" i="7"/>
  <c r="C120" i="7" s="1"/>
  <c r="Z120" i="7" s="1"/>
  <c r="C227" i="7"/>
  <c r="L230" i="5" s="1"/>
  <c r="P230" i="5" s="1"/>
  <c r="V230" i="5" s="1"/>
  <c r="C30" i="7"/>
  <c r="L33" i="5" s="1"/>
  <c r="C54" i="7"/>
  <c r="L57" i="5" s="1"/>
  <c r="P57" i="5" s="1"/>
  <c r="V57" i="5" s="1"/>
  <c r="C99" i="7"/>
  <c r="L102" i="5" s="1"/>
  <c r="C337" i="7"/>
  <c r="L340" i="5" s="1"/>
  <c r="P340" i="5" s="1"/>
  <c r="V340" i="5" s="1"/>
  <c r="D353" i="7"/>
  <c r="C345" i="7"/>
  <c r="C478" i="7"/>
  <c r="L481" i="5" s="1"/>
  <c r="Q481" i="5" s="1"/>
  <c r="W481" i="5" s="1"/>
  <c r="C20" i="7"/>
  <c r="L23" i="5" s="1"/>
  <c r="U23" i="5" s="1"/>
  <c r="C31" i="7"/>
  <c r="L34" i="5" s="1"/>
  <c r="Q34" i="5" s="1"/>
  <c r="C55" i="7"/>
  <c r="L58" i="5" s="1"/>
  <c r="C59" i="7"/>
  <c r="L62" i="5" s="1"/>
  <c r="P62" i="5" s="1"/>
  <c r="V62" i="5" s="1"/>
  <c r="C90" i="7"/>
  <c r="L93" i="5" s="1"/>
  <c r="Q93" i="5" s="1"/>
  <c r="W93" i="5" s="1"/>
  <c r="C100" i="7"/>
  <c r="L103" i="5" s="1"/>
  <c r="C140" i="7"/>
  <c r="L143" i="5" s="1"/>
  <c r="Q143" i="5" s="1"/>
  <c r="C167" i="7"/>
  <c r="C193" i="7"/>
  <c r="L196" i="5" s="1"/>
  <c r="Q196" i="5" s="1"/>
  <c r="W196" i="5" s="1"/>
  <c r="C226" i="7"/>
  <c r="L229" i="5" s="1"/>
  <c r="P229" i="5" s="1"/>
  <c r="C254" i="7"/>
  <c r="L257" i="5" s="1"/>
  <c r="C300" i="7"/>
  <c r="L303" i="5" s="1"/>
  <c r="P303" i="5" s="1"/>
  <c r="V303" i="5" s="1"/>
  <c r="C338" i="7"/>
  <c r="L341" i="5" s="1"/>
  <c r="U341" i="5" s="1"/>
  <c r="C359" i="7"/>
  <c r="L362" i="5" s="1"/>
  <c r="Q362" i="5" s="1"/>
  <c r="C14" i="7"/>
  <c r="L17" i="5" s="1"/>
  <c r="U17" i="5" s="1"/>
  <c r="C18" i="7"/>
  <c r="L21" i="5" s="1"/>
  <c r="U21" i="5" s="1"/>
  <c r="C21" i="7"/>
  <c r="L24" i="5" s="1"/>
  <c r="U24" i="5" s="1"/>
  <c r="C25" i="7"/>
  <c r="L28" i="5" s="1"/>
  <c r="C29" i="7"/>
  <c r="L32" i="5" s="1"/>
  <c r="P32" i="5" s="1"/>
  <c r="V32" i="5" s="1"/>
  <c r="C37" i="7"/>
  <c r="L40" i="5" s="1"/>
  <c r="U40" i="5" s="1"/>
  <c r="C41" i="7"/>
  <c r="L44" i="5" s="1"/>
  <c r="U44" i="5" s="1"/>
  <c r="C45" i="7"/>
  <c r="L48" i="5" s="1"/>
  <c r="U48" i="5" s="1"/>
  <c r="C67" i="7"/>
  <c r="L70" i="5" s="1"/>
  <c r="U70" i="5" s="1"/>
  <c r="C71" i="7"/>
  <c r="L74" i="5" s="1"/>
  <c r="P74" i="5" s="1"/>
  <c r="C75" i="7"/>
  <c r="L78" i="5" s="1"/>
  <c r="P78" i="5" s="1"/>
  <c r="C160" i="7"/>
  <c r="L163" i="5" s="1"/>
  <c r="C194" i="7"/>
  <c r="L197" i="5" s="1"/>
  <c r="C209" i="7"/>
  <c r="L212" i="5" s="1"/>
  <c r="U212" i="5" s="1"/>
  <c r="C221" i="7"/>
  <c r="L224" i="5" s="1"/>
  <c r="P224" i="5" s="1"/>
  <c r="V224" i="5" s="1"/>
  <c r="C234" i="7"/>
  <c r="L237" i="5" s="1"/>
  <c r="Q237" i="5" s="1"/>
  <c r="W237" i="5" s="1"/>
  <c r="C238" i="7"/>
  <c r="L241" i="5" s="1"/>
  <c r="Q241" i="5" s="1"/>
  <c r="C242" i="7"/>
  <c r="L245" i="5" s="1"/>
  <c r="Q245" i="5" s="1"/>
  <c r="W245" i="5" s="1"/>
  <c r="C246" i="7"/>
  <c r="L249" i="5" s="1"/>
  <c r="U249" i="5" s="1"/>
  <c r="C250" i="7"/>
  <c r="L253" i="5" s="1"/>
  <c r="Q253" i="5" s="1"/>
  <c r="W253" i="5" s="1"/>
  <c r="C257" i="7"/>
  <c r="L260" i="5" s="1"/>
  <c r="Q260" i="5" s="1"/>
  <c r="W260" i="5" s="1"/>
  <c r="C261" i="7"/>
  <c r="L264" i="5" s="1"/>
  <c r="Q264" i="5" s="1"/>
  <c r="W264" i="5" s="1"/>
  <c r="C265" i="7"/>
  <c r="L268" i="5" s="1"/>
  <c r="Q268" i="5" s="1"/>
  <c r="W268" i="5" s="1"/>
  <c r="C269" i="7"/>
  <c r="L272" i="5" s="1"/>
  <c r="P272" i="5" s="1"/>
  <c r="C273" i="7"/>
  <c r="L276" i="5" s="1"/>
  <c r="C279" i="7"/>
  <c r="L282" i="5" s="1"/>
  <c r="Q282" i="5" s="1"/>
  <c r="W282" i="5" s="1"/>
  <c r="C283" i="7"/>
  <c r="L286" i="5" s="1"/>
  <c r="Q286" i="5" s="1"/>
  <c r="W286" i="5" s="1"/>
  <c r="C313" i="7"/>
  <c r="L316" i="5" s="1"/>
  <c r="C317" i="7"/>
  <c r="C321" i="7"/>
  <c r="C329" i="7"/>
  <c r="C333" i="7"/>
  <c r="L336" i="5" s="1"/>
  <c r="U336" i="5" s="1"/>
  <c r="C395" i="7"/>
  <c r="L398" i="5" s="1"/>
  <c r="Q398" i="5" s="1"/>
  <c r="W398" i="5" s="1"/>
  <c r="C399" i="7"/>
  <c r="L402" i="5" s="1"/>
  <c r="Q402" i="5" s="1"/>
  <c r="C403" i="7"/>
  <c r="C407" i="7"/>
  <c r="L410" i="5" s="1"/>
  <c r="P410" i="5" s="1"/>
  <c r="V410" i="5" s="1"/>
  <c r="C414" i="7"/>
  <c r="L417" i="5" s="1"/>
  <c r="Q417" i="5" s="1"/>
  <c r="W417" i="5" s="1"/>
  <c r="C418" i="7"/>
  <c r="C422" i="7"/>
  <c r="L425" i="5" s="1"/>
  <c r="Q425" i="5" s="1"/>
  <c r="W425" i="5" s="1"/>
  <c r="C428" i="7"/>
  <c r="C432" i="7"/>
  <c r="L435" i="5" s="1"/>
  <c r="Q435" i="5" s="1"/>
  <c r="C436" i="7"/>
  <c r="L439" i="5" s="1"/>
  <c r="P439" i="5" s="1"/>
  <c r="V439" i="5" s="1"/>
  <c r="C440" i="7"/>
  <c r="L443" i="5" s="1"/>
  <c r="P443" i="5" s="1"/>
  <c r="V443" i="5" s="1"/>
  <c r="C444" i="7"/>
  <c r="C448" i="7"/>
  <c r="C452" i="7"/>
  <c r="L455" i="5" s="1"/>
  <c r="Q455" i="5" s="1"/>
  <c r="W455" i="5" s="1"/>
  <c r="C456" i="7"/>
  <c r="L459" i="5" s="1"/>
  <c r="Q459" i="5" s="1"/>
  <c r="C464" i="7"/>
  <c r="C468" i="7"/>
  <c r="L471" i="5" s="1"/>
  <c r="P471" i="5" s="1"/>
  <c r="V471" i="5" s="1"/>
  <c r="C472" i="7"/>
  <c r="L475" i="5" s="1"/>
  <c r="Q475" i="5" s="1"/>
  <c r="C476" i="7"/>
  <c r="L479" i="5" s="1"/>
  <c r="Q479" i="5" s="1"/>
  <c r="W479" i="5" s="1"/>
  <c r="C480" i="7"/>
  <c r="C484" i="7"/>
  <c r="L487" i="5" s="1"/>
  <c r="Q487" i="5" s="1"/>
  <c r="W487" i="5" s="1"/>
  <c r="C487" i="7"/>
  <c r="L490" i="5" s="1"/>
  <c r="Q490" i="5" s="1"/>
  <c r="C12" i="7"/>
  <c r="L15" i="5" s="1"/>
  <c r="U15" i="5" s="1"/>
  <c r="C15" i="7"/>
  <c r="L18" i="5" s="1"/>
  <c r="P18" i="5" s="1"/>
  <c r="V18" i="5" s="1"/>
  <c r="C19" i="7"/>
  <c r="L22" i="5" s="1"/>
  <c r="Q22" i="5" s="1"/>
  <c r="C22" i="7"/>
  <c r="L25" i="5" s="1"/>
  <c r="U25" i="5" s="1"/>
  <c r="C26" i="7"/>
  <c r="L29" i="5" s="1"/>
  <c r="U29" i="5" s="1"/>
  <c r="C34" i="7"/>
  <c r="L37" i="5" s="1"/>
  <c r="U37" i="5" s="1"/>
  <c r="C42" i="7"/>
  <c r="L45" i="5" s="1"/>
  <c r="U45" i="5" s="1"/>
  <c r="C68" i="7"/>
  <c r="L71" i="5" s="1"/>
  <c r="U71" i="5" s="1"/>
  <c r="C72" i="7"/>
  <c r="L75" i="5" s="1"/>
  <c r="U75" i="5" s="1"/>
  <c r="C161" i="7"/>
  <c r="L164" i="5" s="1"/>
  <c r="U164" i="5" s="1"/>
  <c r="C210" i="7"/>
  <c r="L213" i="5" s="1"/>
  <c r="C218" i="7"/>
  <c r="L221" i="5" s="1"/>
  <c r="P221" i="5" s="1"/>
  <c r="C222" i="7"/>
  <c r="L225" i="5" s="1"/>
  <c r="P225" i="5" s="1"/>
  <c r="V225" i="5" s="1"/>
  <c r="C235" i="7"/>
  <c r="L238" i="5" s="1"/>
  <c r="U238" i="5" s="1"/>
  <c r="C239" i="7"/>
  <c r="L242" i="5" s="1"/>
  <c r="U242" i="5" s="1"/>
  <c r="C243" i="7"/>
  <c r="L246" i="5" s="1"/>
  <c r="P246" i="5" s="1"/>
  <c r="V246" i="5" s="1"/>
  <c r="C247" i="7"/>
  <c r="L250" i="5" s="1"/>
  <c r="P250" i="5" s="1"/>
  <c r="V250" i="5" s="1"/>
  <c r="C258" i="7"/>
  <c r="L261" i="5" s="1"/>
  <c r="C262" i="7"/>
  <c r="L265" i="5" s="1"/>
  <c r="C266" i="7"/>
  <c r="L269" i="5" s="1"/>
  <c r="P269" i="5" s="1"/>
  <c r="V269" i="5" s="1"/>
  <c r="C270" i="7"/>
  <c r="L273" i="5" s="1"/>
  <c r="P273" i="5" s="1"/>
  <c r="C276" i="7"/>
  <c r="C280" i="7"/>
  <c r="L283" i="5" s="1"/>
  <c r="P283" i="5" s="1"/>
  <c r="V283" i="5" s="1"/>
  <c r="C284" i="7"/>
  <c r="L287" i="5" s="1"/>
  <c r="U287" i="5" s="1"/>
  <c r="C314" i="7"/>
  <c r="L317" i="5" s="1"/>
  <c r="Q317" i="5" s="1"/>
  <c r="C318" i="7"/>
  <c r="C322" i="7"/>
  <c r="C323" i="7"/>
  <c r="C326" i="7"/>
  <c r="C330" i="7"/>
  <c r="C396" i="7"/>
  <c r="L399" i="5" s="1"/>
  <c r="P399" i="5" s="1"/>
  <c r="V399" i="5" s="1"/>
  <c r="C400" i="7"/>
  <c r="L403" i="5" s="1"/>
  <c r="Q403" i="5" s="1"/>
  <c r="C404" i="7"/>
  <c r="L407" i="5" s="1"/>
  <c r="P407" i="5" s="1"/>
  <c r="V407" i="5" s="1"/>
  <c r="C408" i="7"/>
  <c r="L411" i="5" s="1"/>
  <c r="C411" i="7"/>
  <c r="L414" i="5" s="1"/>
  <c r="C415" i="7"/>
  <c r="L418" i="5" s="1"/>
  <c r="P418" i="5" s="1"/>
  <c r="V418" i="5" s="1"/>
  <c r="C419" i="7"/>
  <c r="L422" i="5" s="1"/>
  <c r="Q422" i="5" s="1"/>
  <c r="C423" i="7"/>
  <c r="C426" i="7"/>
  <c r="L429" i="5" s="1"/>
  <c r="C429" i="7"/>
  <c r="L432" i="5" s="1"/>
  <c r="P432" i="5" s="1"/>
  <c r="V432" i="5" s="1"/>
  <c r="C433" i="7"/>
  <c r="L436" i="5" s="1"/>
  <c r="C437" i="7"/>
  <c r="L440" i="5" s="1"/>
  <c r="P440" i="5" s="1"/>
  <c r="V440" i="5" s="1"/>
  <c r="C441" i="7"/>
  <c r="L444" i="5" s="1"/>
  <c r="Q444" i="5" s="1"/>
  <c r="C445" i="7"/>
  <c r="C449" i="7"/>
  <c r="L452" i="5" s="1"/>
  <c r="P452" i="5" s="1"/>
  <c r="V452" i="5" s="1"/>
  <c r="C453" i="7"/>
  <c r="C457" i="7"/>
  <c r="C461" i="7"/>
  <c r="L464" i="5" s="1"/>
  <c r="Q464" i="5" s="1"/>
  <c r="C465" i="7"/>
  <c r="L468" i="5" s="1"/>
  <c r="Q468" i="5" s="1"/>
  <c r="W468" i="5" s="1"/>
  <c r="C469" i="7"/>
  <c r="C473" i="7"/>
  <c r="C477" i="7"/>
  <c r="L480" i="5" s="1"/>
  <c r="Q480" i="5" s="1"/>
  <c r="W480" i="5" s="1"/>
  <c r="C481" i="7"/>
  <c r="L484" i="5" s="1"/>
  <c r="Q484" i="5" s="1"/>
  <c r="C485" i="7"/>
  <c r="L488" i="5" s="1"/>
  <c r="Q488" i="5" s="1"/>
  <c r="W488" i="5" s="1"/>
  <c r="C488" i="7"/>
  <c r="L491" i="5" s="1"/>
  <c r="Q491" i="5" s="1"/>
  <c r="W491" i="5" s="1"/>
  <c r="C16" i="7"/>
  <c r="L19" i="5" s="1"/>
  <c r="U19" i="5" s="1"/>
  <c r="C23" i="7"/>
  <c r="L26" i="5" s="1"/>
  <c r="U26" i="5" s="1"/>
  <c r="C27" i="7"/>
  <c r="L30" i="5" s="1"/>
  <c r="U30" i="5" s="1"/>
  <c r="C35" i="7"/>
  <c r="L38" i="5" s="1"/>
  <c r="U38" i="5" s="1"/>
  <c r="C39" i="7"/>
  <c r="L42" i="5" s="1"/>
  <c r="U42" i="5" s="1"/>
  <c r="C43" i="7"/>
  <c r="L46" i="5" s="1"/>
  <c r="P46" i="5" s="1"/>
  <c r="V46" i="5" s="1"/>
  <c r="C69" i="7"/>
  <c r="L72" i="5" s="1"/>
  <c r="P72" i="5" s="1"/>
  <c r="V72" i="5" s="1"/>
  <c r="C73" i="7"/>
  <c r="L76" i="5" s="1"/>
  <c r="U76" i="5" s="1"/>
  <c r="C162" i="7"/>
  <c r="L165" i="5" s="1"/>
  <c r="U165" i="5" s="1"/>
  <c r="C190" i="7"/>
  <c r="L193" i="5" s="1"/>
  <c r="P193" i="5" s="1"/>
  <c r="V193" i="5" s="1"/>
  <c r="C211" i="7"/>
  <c r="L214" i="5" s="1"/>
  <c r="C219" i="7"/>
  <c r="L222" i="5" s="1"/>
  <c r="U222" i="5" s="1"/>
  <c r="C223" i="7"/>
  <c r="L226" i="5" s="1"/>
  <c r="U226" i="5" s="1"/>
  <c r="C236" i="7"/>
  <c r="L239" i="5" s="1"/>
  <c r="Q239" i="5" s="1"/>
  <c r="W239" i="5" s="1"/>
  <c r="C240" i="7"/>
  <c r="L243" i="5" s="1"/>
  <c r="U243" i="5" s="1"/>
  <c r="C244" i="7"/>
  <c r="L247" i="5" s="1"/>
  <c r="C248" i="7"/>
  <c r="L251" i="5" s="1"/>
  <c r="Q251" i="5" s="1"/>
  <c r="W251" i="5" s="1"/>
  <c r="C259" i="7"/>
  <c r="L262" i="5" s="1"/>
  <c r="C263" i="7"/>
  <c r="L266" i="5" s="1"/>
  <c r="Q266" i="5" s="1"/>
  <c r="W266" i="5" s="1"/>
  <c r="C267" i="7"/>
  <c r="L270" i="5" s="1"/>
  <c r="Q270" i="5" s="1"/>
  <c r="W270" i="5" s="1"/>
  <c r="C271" i="7"/>
  <c r="L274" i="5" s="1"/>
  <c r="P274" i="5" s="1"/>
  <c r="V274" i="5" s="1"/>
  <c r="C277" i="7"/>
  <c r="L280" i="5" s="1"/>
  <c r="P280" i="5" s="1"/>
  <c r="V280" i="5" s="1"/>
  <c r="C281" i="7"/>
  <c r="L284" i="5" s="1"/>
  <c r="Q284" i="5" s="1"/>
  <c r="W284" i="5" s="1"/>
  <c r="C285" i="7"/>
  <c r="L288" i="5" s="1"/>
  <c r="P288" i="5" s="1"/>
  <c r="V288" i="5" s="1"/>
  <c r="C315" i="7"/>
  <c r="L318" i="5" s="1"/>
  <c r="U318" i="5" s="1"/>
  <c r="C319" i="7"/>
  <c r="C324" i="7"/>
  <c r="C327" i="7"/>
  <c r="C331" i="7"/>
  <c r="C401" i="7"/>
  <c r="C405" i="7"/>
  <c r="L408" i="5" s="1"/>
  <c r="C409" i="7"/>
  <c r="L412" i="5" s="1"/>
  <c r="Q412" i="5" s="1"/>
  <c r="C412" i="7"/>
  <c r="L415" i="5" s="1"/>
  <c r="U415" i="5" s="1"/>
  <c r="C416" i="7"/>
  <c r="L419" i="5" s="1"/>
  <c r="P419" i="5" s="1"/>
  <c r="V419" i="5" s="1"/>
  <c r="C420" i="7"/>
  <c r="L423" i="5" s="1"/>
  <c r="Q423" i="5" s="1"/>
  <c r="W423" i="5" s="1"/>
  <c r="C427" i="7"/>
  <c r="C430" i="7"/>
  <c r="L433" i="5" s="1"/>
  <c r="P433" i="5" s="1"/>
  <c r="V433" i="5" s="1"/>
  <c r="C434" i="7"/>
  <c r="C438" i="7"/>
  <c r="C442" i="7"/>
  <c r="C446" i="7"/>
  <c r="L449" i="5" s="1"/>
  <c r="P449" i="5" s="1"/>
  <c r="V449" i="5" s="1"/>
  <c r="C450" i="7"/>
  <c r="C454" i="7"/>
  <c r="C458" i="7"/>
  <c r="L461" i="5" s="1"/>
  <c r="P461" i="5" s="1"/>
  <c r="V461" i="5" s="1"/>
  <c r="C462" i="7"/>
  <c r="L465" i="5" s="1"/>
  <c r="P465" i="5" s="1"/>
  <c r="V465" i="5" s="1"/>
  <c r="C466" i="7"/>
  <c r="L469" i="5" s="1"/>
  <c r="Q469" i="5" s="1"/>
  <c r="C470" i="7"/>
  <c r="L473" i="5" s="1"/>
  <c r="P473" i="5" s="1"/>
  <c r="V473" i="5" s="1"/>
  <c r="C474" i="7"/>
  <c r="L477" i="5" s="1"/>
  <c r="Q477" i="5" s="1"/>
  <c r="W477" i="5" s="1"/>
  <c r="C482" i="7"/>
  <c r="L485" i="5" s="1"/>
  <c r="C489" i="7"/>
  <c r="C17" i="7"/>
  <c r="L20" i="5" s="1"/>
  <c r="P20" i="5" s="1"/>
  <c r="V20" i="5" s="1"/>
  <c r="C24" i="7"/>
  <c r="L27" i="5" s="1"/>
  <c r="C28" i="7"/>
  <c r="L31" i="5" s="1"/>
  <c r="U31" i="5" s="1"/>
  <c r="C36" i="7"/>
  <c r="L39" i="5" s="1"/>
  <c r="C40" i="7"/>
  <c r="L43" i="5" s="1"/>
  <c r="C44" i="7"/>
  <c r="L47" i="5" s="1"/>
  <c r="Q47" i="5" s="1"/>
  <c r="C66" i="7"/>
  <c r="L69" i="5" s="1"/>
  <c r="P69" i="5" s="1"/>
  <c r="C70" i="7"/>
  <c r="L73" i="5" s="1"/>
  <c r="C74" i="7"/>
  <c r="L77" i="5" s="1"/>
  <c r="P77" i="5" s="1"/>
  <c r="V77" i="5" s="1"/>
  <c r="C159" i="7"/>
  <c r="L162" i="5" s="1"/>
  <c r="C163" i="7"/>
  <c r="L166" i="5" s="1"/>
  <c r="C208" i="7"/>
  <c r="L211" i="5" s="1"/>
  <c r="Q211" i="5" s="1"/>
  <c r="C212" i="7"/>
  <c r="L215" i="5" s="1"/>
  <c r="C220" i="7"/>
  <c r="L223" i="5" s="1"/>
  <c r="P223" i="5" s="1"/>
  <c r="V223" i="5" s="1"/>
  <c r="C233" i="7"/>
  <c r="L236" i="5" s="1"/>
  <c r="C237" i="7"/>
  <c r="L240" i="5" s="1"/>
  <c r="C241" i="7"/>
  <c r="L244" i="5" s="1"/>
  <c r="C245" i="7"/>
  <c r="L248" i="5" s="1"/>
  <c r="C249" i="7"/>
  <c r="L252" i="5" s="1"/>
  <c r="C260" i="7"/>
  <c r="L263" i="5" s="1"/>
  <c r="P263" i="5" s="1"/>
  <c r="V263" i="5" s="1"/>
  <c r="C264" i="7"/>
  <c r="L267" i="5" s="1"/>
  <c r="C268" i="7"/>
  <c r="L271" i="5" s="1"/>
  <c r="P271" i="5" s="1"/>
  <c r="V271" i="5" s="1"/>
  <c r="C272" i="7"/>
  <c r="L275" i="5" s="1"/>
  <c r="U275" i="5" s="1"/>
  <c r="C278" i="7"/>
  <c r="L281" i="5" s="1"/>
  <c r="P281" i="5" s="1"/>
  <c r="V281" i="5" s="1"/>
  <c r="C282" i="7"/>
  <c r="L285" i="5" s="1"/>
  <c r="P285" i="5" s="1"/>
  <c r="V285" i="5" s="1"/>
  <c r="C286" i="7"/>
  <c r="L289" i="5" s="1"/>
  <c r="P289" i="5" s="1"/>
  <c r="V289" i="5" s="1"/>
  <c r="C316" i="7"/>
  <c r="C320" i="7"/>
  <c r="C325" i="7"/>
  <c r="C328" i="7"/>
  <c r="C332" i="7"/>
  <c r="L335" i="5" s="1"/>
  <c r="C390" i="7"/>
  <c r="L393" i="5" s="1"/>
  <c r="U393" i="5" s="1"/>
  <c r="C394" i="7"/>
  <c r="L397" i="5" s="1"/>
  <c r="C402" i="7"/>
  <c r="L405" i="5" s="1"/>
  <c r="U405" i="5" s="1"/>
  <c r="C406" i="7"/>
  <c r="L409" i="5" s="1"/>
  <c r="C410" i="7"/>
  <c r="L413" i="5" s="1"/>
  <c r="U413" i="5" s="1"/>
  <c r="C413" i="7"/>
  <c r="L416" i="5" s="1"/>
  <c r="U416" i="5" s="1"/>
  <c r="C417" i="7"/>
  <c r="L420" i="5" s="1"/>
  <c r="P420" i="5" s="1"/>
  <c r="V420" i="5" s="1"/>
  <c r="C421" i="7"/>
  <c r="L424" i="5" s="1"/>
  <c r="U424" i="5" s="1"/>
  <c r="C425" i="7"/>
  <c r="L428" i="5" s="1"/>
  <c r="P428" i="5" s="1"/>
  <c r="V428" i="5" s="1"/>
  <c r="C431" i="7"/>
  <c r="L434" i="5" s="1"/>
  <c r="U434" i="5" s="1"/>
  <c r="C435" i="7"/>
  <c r="L438" i="5" s="1"/>
  <c r="C439" i="7"/>
  <c r="L442" i="5" s="1"/>
  <c r="P442" i="5" s="1"/>
  <c r="V442" i="5" s="1"/>
  <c r="C447" i="7"/>
  <c r="L450" i="5" s="1"/>
  <c r="C451" i="7"/>
  <c r="L454" i="5" s="1"/>
  <c r="U454" i="5" s="1"/>
  <c r="C455" i="7"/>
  <c r="L458" i="5" s="1"/>
  <c r="C459" i="7"/>
  <c r="L462" i="5" s="1"/>
  <c r="P462" i="5" s="1"/>
  <c r="V462" i="5" s="1"/>
  <c r="C463" i="7"/>
  <c r="L466" i="5" s="1"/>
  <c r="C467" i="7"/>
  <c r="L470" i="5" s="1"/>
  <c r="U470" i="5" s="1"/>
  <c r="C471" i="7"/>
  <c r="L474" i="5" s="1"/>
  <c r="C475" i="7"/>
  <c r="L478" i="5" s="1"/>
  <c r="P478" i="5" s="1"/>
  <c r="V478" i="5" s="1"/>
  <c r="C479" i="7"/>
  <c r="L482" i="5" s="1"/>
  <c r="C483" i="7"/>
  <c r="L486" i="5" s="1"/>
  <c r="Q486" i="5" s="1"/>
  <c r="W486" i="5" s="1"/>
  <c r="C490" i="7"/>
  <c r="L493" i="5" s="1"/>
  <c r="P493" i="5" s="1"/>
  <c r="V493" i="5" s="1"/>
  <c r="L1246" i="5"/>
  <c r="U1246" i="5" s="1"/>
  <c r="L1254" i="5"/>
  <c r="L1262" i="5"/>
  <c r="U1262" i="5" s="1"/>
  <c r="L1270" i="5"/>
  <c r="U1270" i="5" s="1"/>
  <c r="L1278" i="5"/>
  <c r="U1278" i="5" s="1"/>
  <c r="D985" i="7"/>
  <c r="L1231" i="5"/>
  <c r="L1239" i="5"/>
  <c r="U1239" i="5" s="1"/>
  <c r="L1247" i="5"/>
  <c r="U1247" i="5" s="1"/>
  <c r="L1251" i="5"/>
  <c r="U1251" i="5" s="1"/>
  <c r="L1255" i="5"/>
  <c r="U1255" i="5" s="1"/>
  <c r="L1259" i="5"/>
  <c r="U1259" i="5" s="1"/>
  <c r="L1263" i="5"/>
  <c r="U1263" i="5" s="1"/>
  <c r="L1267" i="5"/>
  <c r="U1267" i="5" s="1"/>
  <c r="L1271" i="5"/>
  <c r="U1271" i="5" s="1"/>
  <c r="L1275" i="5"/>
  <c r="U1275" i="5" s="1"/>
  <c r="L1279" i="5"/>
  <c r="U1279" i="5" s="1"/>
  <c r="Y838" i="7"/>
  <c r="AB838" i="7" s="1"/>
  <c r="L1244" i="5"/>
  <c r="L1248" i="5"/>
  <c r="L1252" i="5"/>
  <c r="L1256" i="5"/>
  <c r="L1260" i="5"/>
  <c r="L1264" i="5"/>
  <c r="L1268" i="5"/>
  <c r="L1272" i="5"/>
  <c r="L1276" i="5"/>
  <c r="L1250" i="5"/>
  <c r="L1258" i="5"/>
  <c r="L1266" i="5"/>
  <c r="L1274" i="5"/>
  <c r="D828" i="7"/>
  <c r="L1225" i="5"/>
  <c r="P1225" i="5" s="1"/>
  <c r="L1245" i="5"/>
  <c r="U1245" i="5" s="1"/>
  <c r="L1249" i="5"/>
  <c r="U1249" i="5" s="1"/>
  <c r="L1253" i="5"/>
  <c r="U1253" i="5" s="1"/>
  <c r="L1257" i="5"/>
  <c r="U1257" i="5" s="1"/>
  <c r="L1261" i="5"/>
  <c r="U1261" i="5" s="1"/>
  <c r="L1265" i="5"/>
  <c r="U1265" i="5" s="1"/>
  <c r="L1269" i="5"/>
  <c r="U1269" i="5" s="1"/>
  <c r="L1273" i="5"/>
  <c r="U1273" i="5" s="1"/>
  <c r="L1277" i="5"/>
  <c r="U1277" i="5" s="1"/>
  <c r="G551" i="7"/>
  <c r="E1202" i="7"/>
  <c r="N1202" i="7"/>
  <c r="V1202" i="7"/>
  <c r="K551" i="7"/>
  <c r="I1202" i="7"/>
  <c r="R1202" i="7"/>
  <c r="F551" i="7"/>
  <c r="J551" i="7"/>
  <c r="P551" i="7"/>
  <c r="T551" i="7"/>
  <c r="X551" i="7"/>
  <c r="D679" i="7"/>
  <c r="F749" i="7"/>
  <c r="J749" i="7"/>
  <c r="O749" i="7"/>
  <c r="S749" i="7"/>
  <c r="W749" i="7"/>
  <c r="H942" i="7"/>
  <c r="M942" i="7"/>
  <c r="Q942" i="7"/>
  <c r="U942" i="7"/>
  <c r="Y942" i="7"/>
  <c r="D941" i="7"/>
  <c r="X967" i="7"/>
  <c r="H1021" i="7"/>
  <c r="M1021" i="7"/>
  <c r="Q1021" i="7"/>
  <c r="U1021" i="7"/>
  <c r="Y1021" i="7"/>
  <c r="C1100" i="7"/>
  <c r="D1103" i="7"/>
  <c r="H1202" i="7"/>
  <c r="M1202" i="7"/>
  <c r="Q1202" i="7"/>
  <c r="U1202" i="7"/>
  <c r="Y1202" i="7"/>
  <c r="U551" i="7"/>
  <c r="K749" i="7"/>
  <c r="T749" i="7"/>
  <c r="E942" i="7"/>
  <c r="N942" i="7"/>
  <c r="V942" i="7"/>
  <c r="C930" i="7"/>
  <c r="D937" i="7"/>
  <c r="C998" i="7"/>
  <c r="D1011" i="7"/>
  <c r="E1021" i="7"/>
  <c r="N1021" i="7"/>
  <c r="N551" i="7"/>
  <c r="H551" i="7"/>
  <c r="M551" i="7"/>
  <c r="R551" i="7"/>
  <c r="V551" i="7"/>
  <c r="H749" i="7"/>
  <c r="M749" i="7"/>
  <c r="Q749" i="7"/>
  <c r="U749" i="7"/>
  <c r="Y749" i="7"/>
  <c r="C814" i="7"/>
  <c r="D819" i="7"/>
  <c r="X838" i="7"/>
  <c r="X851" i="7" s="1"/>
  <c r="C843" i="7"/>
  <c r="D847" i="7"/>
  <c r="C850" i="7"/>
  <c r="U852" i="5" s="1"/>
  <c r="F942" i="7"/>
  <c r="J942" i="7"/>
  <c r="O942" i="7"/>
  <c r="S942" i="7"/>
  <c r="W942" i="7"/>
  <c r="C945" i="7"/>
  <c r="C950" i="7" s="1"/>
  <c r="D950" i="7"/>
  <c r="L972" i="5"/>
  <c r="L975" i="5" s="1"/>
  <c r="C973" i="7"/>
  <c r="Z973" i="7" s="1"/>
  <c r="F1021" i="7"/>
  <c r="J1021" i="7"/>
  <c r="O1021" i="7"/>
  <c r="S1021" i="7"/>
  <c r="W1021" i="7"/>
  <c r="C1027" i="7"/>
  <c r="D1031" i="7"/>
  <c r="C1033" i="7"/>
  <c r="D1050" i="7"/>
  <c r="F1202" i="7"/>
  <c r="J1202" i="7"/>
  <c r="O1202" i="7"/>
  <c r="S1202" i="7"/>
  <c r="W1202" i="7"/>
  <c r="Q551" i="7"/>
  <c r="Y551" i="7"/>
  <c r="G749" i="7"/>
  <c r="P749" i="7"/>
  <c r="X749" i="7"/>
  <c r="I942" i="7"/>
  <c r="R942" i="7"/>
  <c r="I1021" i="7"/>
  <c r="R1021" i="7"/>
  <c r="V1021" i="7"/>
  <c r="C1118" i="7"/>
  <c r="D1201" i="7"/>
  <c r="Y310" i="7"/>
  <c r="Y374" i="7" s="1"/>
  <c r="D366" i="7"/>
  <c r="E551" i="7"/>
  <c r="I551" i="7"/>
  <c r="O551" i="7"/>
  <c r="S551" i="7"/>
  <c r="W551" i="7"/>
  <c r="E749" i="7"/>
  <c r="I749" i="7"/>
  <c r="N749" i="7"/>
  <c r="R749" i="7"/>
  <c r="V749" i="7"/>
  <c r="G942" i="7"/>
  <c r="K942" i="7"/>
  <c r="P942" i="7"/>
  <c r="T942" i="7"/>
  <c r="X942" i="7"/>
  <c r="C952" i="7"/>
  <c r="D954" i="7"/>
  <c r="D966" i="7"/>
  <c r="D996" i="7"/>
  <c r="U1020" i="5"/>
  <c r="G1021" i="7"/>
  <c r="K1021" i="7"/>
  <c r="P1021" i="7"/>
  <c r="T1021" i="7"/>
  <c r="X1021" i="7"/>
  <c r="D1097" i="7"/>
  <c r="G1202" i="7"/>
  <c r="K1202" i="7"/>
  <c r="P1202" i="7"/>
  <c r="T1202" i="7"/>
  <c r="X1202" i="7"/>
  <c r="L563" i="5"/>
  <c r="U563" i="5" s="1"/>
  <c r="C594" i="7"/>
  <c r="D334" i="7"/>
  <c r="D491" i="7"/>
  <c r="L446" i="5"/>
  <c r="C696" i="7"/>
  <c r="D702" i="7"/>
  <c r="L803" i="5"/>
  <c r="U803" i="5" s="1"/>
  <c r="D838" i="7"/>
  <c r="C681" i="7"/>
  <c r="D688" i="7"/>
  <c r="C748" i="7"/>
  <c r="L754" i="5"/>
  <c r="Q754" i="5" s="1"/>
  <c r="L902" i="5"/>
  <c r="C915" i="7"/>
  <c r="N944" i="5"/>
  <c r="O944" i="5"/>
  <c r="M944" i="5"/>
  <c r="P985" i="5"/>
  <c r="V985" i="5" s="1"/>
  <c r="Q1097" i="5"/>
  <c r="Q1112" i="5"/>
  <c r="W1112" i="5" s="1"/>
  <c r="Q1192" i="5"/>
  <c r="W1192" i="5" s="1"/>
  <c r="Q297" i="5"/>
  <c r="W297" i="5" s="1"/>
  <c r="U308" i="5"/>
  <c r="U312" i="5"/>
  <c r="U358" i="5"/>
  <c r="U570" i="5"/>
  <c r="U574" i="5"/>
  <c r="U582" i="5"/>
  <c r="U590" i="5"/>
  <c r="Q633" i="5"/>
  <c r="W633" i="5" s="1"/>
  <c r="Q637" i="5"/>
  <c r="W637" i="5" s="1"/>
  <c r="Q645" i="5"/>
  <c r="W645" i="5" s="1"/>
  <c r="P661" i="5"/>
  <c r="V661" i="5" s="1"/>
  <c r="P713" i="5"/>
  <c r="V713" i="5" s="1"/>
  <c r="Q760" i="5"/>
  <c r="W760" i="5" s="1"/>
  <c r="U775" i="5"/>
  <c r="Q783" i="5"/>
  <c r="W783" i="5" s="1"/>
  <c r="Q791" i="5"/>
  <c r="W791" i="5" s="1"/>
  <c r="P818" i="5"/>
  <c r="V818" i="5" s="1"/>
  <c r="Q883" i="5"/>
  <c r="W883" i="5" s="1"/>
  <c r="U894" i="5"/>
  <c r="P938" i="5"/>
  <c r="V938" i="5" s="1"/>
  <c r="Q1004" i="5"/>
  <c r="W1004" i="5" s="1"/>
  <c r="Q1008" i="5"/>
  <c r="W1008" i="5" s="1"/>
  <c r="Q1111" i="5"/>
  <c r="W1111" i="5" s="1"/>
  <c r="P1127" i="5"/>
  <c r="V1127" i="5" s="1"/>
  <c r="U1139" i="5"/>
  <c r="Q1143" i="5"/>
  <c r="W1143" i="5" s="1"/>
  <c r="U1155" i="5"/>
  <c r="Q1171" i="5"/>
  <c r="W1171" i="5" s="1"/>
  <c r="Q1175" i="5"/>
  <c r="W1175" i="5" s="1"/>
  <c r="Q1183" i="5"/>
  <c r="W1183" i="5" s="1"/>
  <c r="Q1199" i="5"/>
  <c r="W1199" i="5" s="1"/>
  <c r="Q1216" i="5"/>
  <c r="W1216" i="5" s="1"/>
  <c r="Q635" i="5"/>
  <c r="W635" i="5" s="1"/>
  <c r="Q1141" i="5"/>
  <c r="W1141" i="5" s="1"/>
  <c r="U87" i="5"/>
  <c r="Q349" i="5"/>
  <c r="W349" i="5" s="1"/>
  <c r="P548" i="5"/>
  <c r="V548" i="5" s="1"/>
  <c r="U566" i="5"/>
  <c r="U578" i="5"/>
  <c r="U586" i="5"/>
  <c r="U594" i="5"/>
  <c r="P613" i="5"/>
  <c r="V613" i="5" s="1"/>
  <c r="P621" i="5"/>
  <c r="V621" i="5" s="1"/>
  <c r="P657" i="5"/>
  <c r="V657" i="5" s="1"/>
  <c r="U704" i="5"/>
  <c r="Q741" i="5"/>
  <c r="W741" i="5" s="1"/>
  <c r="P768" i="5"/>
  <c r="V768" i="5" s="1"/>
  <c r="P779" i="5"/>
  <c r="V779" i="5" s="1"/>
  <c r="U846" i="5"/>
  <c r="Q888" i="5"/>
  <c r="W888" i="5" s="1"/>
  <c r="U914" i="5"/>
  <c r="Q920" i="5"/>
  <c r="W920" i="5" s="1"/>
  <c r="P934" i="5"/>
  <c r="V934" i="5" s="1"/>
  <c r="L965" i="5"/>
  <c r="U965" i="5" s="1"/>
  <c r="U593" i="5"/>
  <c r="Q723" i="5"/>
  <c r="W723" i="5" s="1"/>
  <c r="Q890" i="5"/>
  <c r="W890" i="5" s="1"/>
  <c r="U984" i="5"/>
  <c r="P659" i="5"/>
  <c r="V659" i="5" s="1"/>
  <c r="U847" i="5"/>
  <c r="U1128" i="5"/>
  <c r="U298" i="5"/>
  <c r="U304" i="5"/>
  <c r="U350" i="5"/>
  <c r="U363" i="5"/>
  <c r="Q497" i="5"/>
  <c r="W497" i="5" s="1"/>
  <c r="U567" i="5"/>
  <c r="U571" i="5"/>
  <c r="U575" i="5"/>
  <c r="U579" i="5"/>
  <c r="U583" i="5"/>
  <c r="U587" i="5"/>
  <c r="U591" i="5"/>
  <c r="U595" i="5"/>
  <c r="P626" i="5"/>
  <c r="V626" i="5" s="1"/>
  <c r="Q646" i="5"/>
  <c r="W646" i="5" s="1"/>
  <c r="Q650" i="5"/>
  <c r="W650" i="5" s="1"/>
  <c r="P658" i="5"/>
  <c r="V658" i="5" s="1"/>
  <c r="U672" i="5"/>
  <c r="U676" i="5"/>
  <c r="P710" i="5"/>
  <c r="V710" i="5" s="1"/>
  <c r="P714" i="5"/>
  <c r="V714" i="5" s="1"/>
  <c r="P721" i="5"/>
  <c r="V721" i="5" s="1"/>
  <c r="P725" i="5"/>
  <c r="V725" i="5" s="1"/>
  <c r="P729" i="5"/>
  <c r="V729" i="5" s="1"/>
  <c r="P731" i="5"/>
  <c r="V731" i="5" s="1"/>
  <c r="P742" i="5"/>
  <c r="V742" i="5" s="1"/>
  <c r="P750" i="5"/>
  <c r="V750" i="5" s="1"/>
  <c r="Q757" i="5"/>
  <c r="W757" i="5" s="1"/>
  <c r="U769" i="5"/>
  <c r="U780" i="5"/>
  <c r="Q784" i="5"/>
  <c r="W784" i="5" s="1"/>
  <c r="P788" i="5"/>
  <c r="V788" i="5" s="1"/>
  <c r="Q792" i="5"/>
  <c r="W792" i="5" s="1"/>
  <c r="Q796" i="5"/>
  <c r="W796" i="5" s="1"/>
  <c r="Q880" i="5"/>
  <c r="W880" i="5" s="1"/>
  <c r="Q885" i="5"/>
  <c r="W885" i="5" s="1"/>
  <c r="Q889" i="5"/>
  <c r="W889" i="5" s="1"/>
  <c r="P935" i="5"/>
  <c r="V935" i="5" s="1"/>
  <c r="P955" i="5"/>
  <c r="V955" i="5" s="1"/>
  <c r="L966" i="5"/>
  <c r="U966" i="5" s="1"/>
  <c r="U1001" i="5"/>
  <c r="U1144" i="5"/>
  <c r="U1152" i="5"/>
  <c r="Q1160" i="5"/>
  <c r="W1160" i="5" s="1"/>
  <c r="U85" i="5"/>
  <c r="Q355" i="5"/>
  <c r="W355" i="5" s="1"/>
  <c r="U564" i="5"/>
  <c r="U568" i="5"/>
  <c r="U572" i="5"/>
  <c r="U576" i="5"/>
  <c r="U580" i="5"/>
  <c r="U584" i="5"/>
  <c r="U588" i="5"/>
  <c r="U592" i="5"/>
  <c r="U596" i="5"/>
  <c r="Q623" i="5"/>
  <c r="W623" i="5" s="1"/>
  <c r="Q647" i="5"/>
  <c r="W647" i="5" s="1"/>
  <c r="Q651" i="5"/>
  <c r="W651" i="5" s="1"/>
  <c r="Q655" i="5"/>
  <c r="W655" i="5" s="1"/>
  <c r="P663" i="5"/>
  <c r="V663" i="5" s="1"/>
  <c r="U673" i="5"/>
  <c r="P688" i="5"/>
  <c r="V688" i="5" s="1"/>
  <c r="Q696" i="5"/>
  <c r="W696" i="5" s="1"/>
  <c r="U722" i="5"/>
  <c r="U739" i="5"/>
  <c r="U747" i="5"/>
  <c r="Q758" i="5"/>
  <c r="W758" i="5" s="1"/>
  <c r="U766" i="5"/>
  <c r="P781" i="5"/>
  <c r="V781" i="5" s="1"/>
  <c r="Q785" i="5"/>
  <c r="W785" i="5" s="1"/>
  <c r="Q789" i="5"/>
  <c r="W789" i="5" s="1"/>
  <c r="U797" i="5"/>
  <c r="P820" i="5"/>
  <c r="V820" i="5" s="1"/>
  <c r="P837" i="5"/>
  <c r="V837" i="5" s="1"/>
  <c r="U848" i="5"/>
  <c r="U877" i="5"/>
  <c r="Q886" i="5"/>
  <c r="W886" i="5" s="1"/>
  <c r="U904" i="5"/>
  <c r="U912" i="5"/>
  <c r="P936" i="5"/>
  <c r="V936" i="5" s="1"/>
  <c r="Q950" i="5"/>
  <c r="W950" i="5" s="1"/>
  <c r="L967" i="5"/>
  <c r="Q967" i="5" s="1"/>
  <c r="Q1010" i="5"/>
  <c r="W1010" i="5" s="1"/>
  <c r="U1091" i="5"/>
  <c r="Q1098" i="5"/>
  <c r="W1098" i="5" s="1"/>
  <c r="Q1113" i="5"/>
  <c r="W1113" i="5" s="1"/>
  <c r="Q1125" i="5"/>
  <c r="W1125" i="5" s="1"/>
  <c r="Q1133" i="5"/>
  <c r="W1133" i="5" s="1"/>
  <c r="Q1149" i="5"/>
  <c r="W1149" i="5" s="1"/>
  <c r="Q1157" i="5"/>
  <c r="W1157" i="5" s="1"/>
  <c r="Q1165" i="5"/>
  <c r="W1165" i="5" s="1"/>
  <c r="U1189" i="5"/>
  <c r="Q1201" i="5"/>
  <c r="W1201" i="5" s="1"/>
  <c r="P299" i="5"/>
  <c r="V299" i="5" s="1"/>
  <c r="U351" i="5"/>
  <c r="Q498" i="5"/>
  <c r="W498" i="5" s="1"/>
  <c r="P857" i="5"/>
  <c r="V857" i="5" s="1"/>
  <c r="P923" i="5"/>
  <c r="V923" i="5" s="1"/>
  <c r="U1136" i="5"/>
  <c r="U296" i="5"/>
  <c r="U307" i="5"/>
  <c r="U352" i="5"/>
  <c r="U361" i="5"/>
  <c r="U365" i="5"/>
  <c r="U401" i="5"/>
  <c r="U565" i="5"/>
  <c r="U569" i="5"/>
  <c r="U577" i="5"/>
  <c r="U581" i="5"/>
  <c r="U589" i="5"/>
  <c r="Q628" i="5"/>
  <c r="W628" i="5" s="1"/>
  <c r="Q644" i="5"/>
  <c r="W644" i="5" s="1"/>
  <c r="Q648" i="5"/>
  <c r="W648" i="5" s="1"/>
  <c r="Q652" i="5"/>
  <c r="W652" i="5" s="1"/>
  <c r="U670" i="5"/>
  <c r="U674" i="5"/>
  <c r="U678" i="5"/>
  <c r="P685" i="5"/>
  <c r="V685" i="5" s="1"/>
  <c r="Q733" i="5"/>
  <c r="W733" i="5" s="1"/>
  <c r="P763" i="5"/>
  <c r="V763" i="5" s="1"/>
  <c r="Q771" i="5"/>
  <c r="W771" i="5" s="1"/>
  <c r="U786" i="5"/>
  <c r="P794" i="5"/>
  <c r="V794" i="5" s="1"/>
  <c r="P817" i="5"/>
  <c r="V817" i="5" s="1"/>
  <c r="Q859" i="5"/>
  <c r="W859" i="5" s="1"/>
  <c r="Q882" i="5"/>
  <c r="W882" i="5" s="1"/>
  <c r="Q887" i="5"/>
  <c r="W887" i="5" s="1"/>
  <c r="U905" i="5"/>
  <c r="U913" i="5"/>
  <c r="Q919" i="5"/>
  <c r="W919" i="5" s="1"/>
  <c r="L964" i="5"/>
  <c r="U964" i="5" s="1"/>
  <c r="Q1003" i="5"/>
  <c r="W1003" i="5" s="1"/>
  <c r="Q1007" i="5"/>
  <c r="W1007" i="5" s="1"/>
  <c r="Q1011" i="5"/>
  <c r="W1011" i="5" s="1"/>
  <c r="Q1031" i="5"/>
  <c r="W1031" i="5" s="1"/>
  <c r="L1110" i="5"/>
  <c r="U1110" i="5" s="1"/>
  <c r="U1134" i="5"/>
  <c r="U1138" i="5"/>
  <c r="U1146" i="5"/>
  <c r="U1154" i="5"/>
  <c r="Q1166" i="5"/>
  <c r="W1166" i="5" s="1"/>
  <c r="U1170" i="5"/>
  <c r="U1182" i="5"/>
  <c r="U1190" i="5"/>
  <c r="U1198" i="5"/>
  <c r="Q642" i="5"/>
  <c r="W642" i="5" s="1"/>
  <c r="U354" i="5"/>
  <c r="P389" i="5"/>
  <c r="V389" i="5" s="1"/>
  <c r="Q520" i="5"/>
  <c r="W520" i="5" s="1"/>
  <c r="P390" i="5"/>
  <c r="V390" i="5" s="1"/>
  <c r="Q395" i="5"/>
  <c r="W395" i="5" s="1"/>
  <c r="Q504" i="5"/>
  <c r="W504" i="5" s="1"/>
  <c r="Q510" i="5"/>
  <c r="W510" i="5" s="1"/>
  <c r="Q516" i="5"/>
  <c r="Q517" i="5" s="1"/>
  <c r="W517" i="5" s="1"/>
  <c r="Q521" i="5"/>
  <c r="W521" i="5" s="1"/>
  <c r="P537" i="5"/>
  <c r="V537" i="5" s="1"/>
  <c r="Q541" i="5"/>
  <c r="W541" i="5" s="1"/>
  <c r="Q604" i="5"/>
  <c r="W604" i="5" s="1"/>
  <c r="Q383" i="5"/>
  <c r="W383" i="5" s="1"/>
  <c r="P394" i="5"/>
  <c r="Q552" i="5"/>
  <c r="W552" i="5" s="1"/>
  <c r="Q344" i="5"/>
  <c r="W344" i="5" s="1"/>
  <c r="Q374" i="5"/>
  <c r="W374" i="5" s="1"/>
  <c r="U386" i="5"/>
  <c r="Q391" i="5"/>
  <c r="W391" i="5" s="1"/>
  <c r="Q528" i="5"/>
  <c r="W528" i="5" s="1"/>
  <c r="Q533" i="5"/>
  <c r="W533" i="5" s="1"/>
  <c r="P538" i="5"/>
  <c r="V538" i="5" s="1"/>
  <c r="P550" i="5"/>
  <c r="V550" i="5" s="1"/>
  <c r="Q605" i="5"/>
  <c r="W605" i="5" s="1"/>
  <c r="Q509" i="5"/>
  <c r="W509" i="5" s="1"/>
  <c r="P525" i="5"/>
  <c r="V525" i="5" s="1"/>
  <c r="Q603" i="5"/>
  <c r="W603" i="5" s="1"/>
  <c r="Q345" i="5"/>
  <c r="W345" i="5" s="1"/>
  <c r="Q371" i="5"/>
  <c r="W371" i="5" s="1"/>
  <c r="Q375" i="5"/>
  <c r="W375" i="5" s="1"/>
  <c r="Q392" i="5"/>
  <c r="W392" i="5" s="1"/>
  <c r="Q513" i="5"/>
  <c r="Q514" i="5" s="1"/>
  <c r="Q519" i="5"/>
  <c r="W519" i="5" s="1"/>
  <c r="Q539" i="5"/>
  <c r="W539" i="5" s="1"/>
  <c r="Q544" i="5"/>
  <c r="Q545" i="5" s="1"/>
  <c r="Q551" i="5"/>
  <c r="W551" i="5" s="1"/>
  <c r="Q606" i="5"/>
  <c r="W606" i="5" s="1"/>
  <c r="N1204" i="5"/>
  <c r="O1204" i="5"/>
  <c r="M1204" i="5"/>
  <c r="L295" i="5"/>
  <c r="Q295" i="5" s="1"/>
  <c r="W295" i="5" s="1"/>
  <c r="L1223" i="5"/>
  <c r="L306" i="5"/>
  <c r="M608" i="5"/>
  <c r="C690" i="7"/>
  <c r="C691" i="7" s="1"/>
  <c r="Z691" i="7" s="1"/>
  <c r="L1026" i="5"/>
  <c r="U547" i="5"/>
  <c r="P350" i="5"/>
  <c r="V350" i="5" s="1"/>
  <c r="U640" i="5"/>
  <c r="P309" i="5"/>
  <c r="V309" i="5" s="1"/>
  <c r="U309" i="5"/>
  <c r="Q311" i="5"/>
  <c r="U311" i="5"/>
  <c r="N307" i="5"/>
  <c r="L86" i="5"/>
  <c r="C171" i="7"/>
  <c r="L173" i="5"/>
  <c r="L174" i="5" s="1"/>
  <c r="U851" i="5"/>
  <c r="L83" i="5"/>
  <c r="Q83" i="5" s="1"/>
  <c r="L191" i="5"/>
  <c r="P686" i="5"/>
  <c r="V686" i="5" s="1"/>
  <c r="Q686" i="5"/>
  <c r="Z827" i="7"/>
  <c r="L194" i="5"/>
  <c r="L829" i="5"/>
  <c r="L84" i="5"/>
  <c r="U84" i="5" s="1"/>
  <c r="L192" i="5"/>
  <c r="L687" i="5"/>
  <c r="Q85" i="5"/>
  <c r="P85" i="5"/>
  <c r="V85" i="5" s="1"/>
  <c r="U1143" i="5"/>
  <c r="M554" i="5"/>
  <c r="H291" i="5"/>
  <c r="M291" i="5"/>
  <c r="P623" i="5"/>
  <c r="V623" i="5" s="1"/>
  <c r="U655" i="5"/>
  <c r="Q1127" i="5"/>
  <c r="P354" i="5"/>
  <c r="V354" i="5" s="1"/>
  <c r="Q1001" i="5"/>
  <c r="P1143" i="5"/>
  <c r="V1143" i="5" s="1"/>
  <c r="O89" i="5"/>
  <c r="H853" i="5"/>
  <c r="J89" i="5"/>
  <c r="A33" i="5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5" i="5" s="1"/>
  <c r="A66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81" i="5" s="1"/>
  <c r="A82" i="5" s="1"/>
  <c r="A83" i="5" s="1"/>
  <c r="A84" i="5" s="1"/>
  <c r="P552" i="5"/>
  <c r="V552" i="5" s="1"/>
  <c r="U919" i="5"/>
  <c r="K217" i="5"/>
  <c r="N313" i="5"/>
  <c r="N377" i="5" s="1"/>
  <c r="N380" i="5" s="1"/>
  <c r="N381" i="5" s="1"/>
  <c r="N530" i="5" s="1"/>
  <c r="H608" i="5"/>
  <c r="I608" i="5"/>
  <c r="N608" i="5"/>
  <c r="J1053" i="5"/>
  <c r="O1053" i="5"/>
  <c r="I152" i="5"/>
  <c r="N152" i="5"/>
  <c r="Q354" i="5"/>
  <c r="W354" i="5" s="1"/>
  <c r="U395" i="5"/>
  <c r="L529" i="5"/>
  <c r="H554" i="5"/>
  <c r="U623" i="5"/>
  <c r="P655" i="5"/>
  <c r="V655" i="5" s="1"/>
  <c r="H752" i="5"/>
  <c r="M752" i="5"/>
  <c r="U789" i="5"/>
  <c r="Q951" i="5"/>
  <c r="M969" i="5"/>
  <c r="I1053" i="5"/>
  <c r="N1053" i="5"/>
  <c r="N1290" i="5"/>
  <c r="M1290" i="5"/>
  <c r="N217" i="5"/>
  <c r="K608" i="5"/>
  <c r="H1053" i="5"/>
  <c r="M1053" i="5"/>
  <c r="H89" i="5"/>
  <c r="M89" i="5"/>
  <c r="K152" i="5"/>
  <c r="I217" i="5"/>
  <c r="O223" i="5"/>
  <c r="O224" i="5" s="1"/>
  <c r="J291" i="5"/>
  <c r="N234" i="5"/>
  <c r="N235" i="5" s="1"/>
  <c r="Q350" i="5"/>
  <c r="I377" i="5"/>
  <c r="J554" i="5"/>
  <c r="O554" i="5"/>
  <c r="O969" i="5"/>
  <c r="K1053" i="5"/>
  <c r="U1127" i="5"/>
  <c r="O1290" i="5"/>
  <c r="U392" i="5"/>
  <c r="U552" i="5"/>
  <c r="J152" i="5"/>
  <c r="O217" i="5"/>
  <c r="Q534" i="5"/>
  <c r="U534" i="5"/>
  <c r="K752" i="5"/>
  <c r="Q761" i="5"/>
  <c r="W761" i="5" s="1"/>
  <c r="P761" i="5"/>
  <c r="V761" i="5" s="1"/>
  <c r="Q776" i="5"/>
  <c r="P776" i="5"/>
  <c r="V776" i="5" s="1"/>
  <c r="U776" i="5"/>
  <c r="I89" i="5"/>
  <c r="N89" i="5"/>
  <c r="J217" i="5"/>
  <c r="K291" i="5"/>
  <c r="M302" i="5"/>
  <c r="M303" i="5" s="1"/>
  <c r="M305" i="5" s="1"/>
  <c r="M306" i="5" s="1"/>
  <c r="K377" i="5"/>
  <c r="K554" i="5"/>
  <c r="J608" i="5"/>
  <c r="O608" i="5"/>
  <c r="O752" i="5"/>
  <c r="U1004" i="5"/>
  <c r="H152" i="5"/>
  <c r="M152" i="5"/>
  <c r="H217" i="5"/>
  <c r="M217" i="5"/>
  <c r="N222" i="5"/>
  <c r="N223" i="5" s="1"/>
  <c r="O257" i="5"/>
  <c r="O258" i="5" s="1"/>
  <c r="N752" i="5"/>
  <c r="Q640" i="5"/>
  <c r="P640" i="5"/>
  <c r="V640" i="5" s="1"/>
  <c r="Q1220" i="5"/>
  <c r="W1220" i="5" s="1"/>
  <c r="U1220" i="5"/>
  <c r="K89" i="5"/>
  <c r="O108" i="5"/>
  <c r="O152" i="5" s="1"/>
  <c r="O254" i="5"/>
  <c r="I291" i="5"/>
  <c r="O302" i="5"/>
  <c r="O303" i="5" s="1"/>
  <c r="O305" i="5" s="1"/>
  <c r="O306" i="5" s="1"/>
  <c r="I554" i="5"/>
  <c r="N554" i="5"/>
  <c r="J377" i="5"/>
  <c r="I752" i="5"/>
  <c r="W809" i="5"/>
  <c r="H377" i="5"/>
  <c r="J751" i="5"/>
  <c r="J752" i="5" s="1"/>
  <c r="K853" i="5"/>
  <c r="Q860" i="5"/>
  <c r="P860" i="5"/>
  <c r="V860" i="5" s="1"/>
  <c r="W996" i="5"/>
  <c r="J853" i="5"/>
  <c r="N969" i="5"/>
  <c r="W1022" i="5"/>
  <c r="W1021" i="5"/>
  <c r="W851" i="5"/>
  <c r="U551" i="5"/>
  <c r="L427" i="5"/>
  <c r="Q309" i="5"/>
  <c r="Y805" i="7"/>
  <c r="P352" i="5"/>
  <c r="V352" i="5" s="1"/>
  <c r="P797" i="5"/>
  <c r="V797" i="5" s="1"/>
  <c r="Q1190" i="5"/>
  <c r="Q127" i="5"/>
  <c r="P298" i="5"/>
  <c r="V298" i="5" s="1"/>
  <c r="C807" i="7"/>
  <c r="U600" i="5"/>
  <c r="P600" i="5"/>
  <c r="V600" i="5" s="1"/>
  <c r="L1126" i="5"/>
  <c r="L1142" i="5"/>
  <c r="P632" i="5"/>
  <c r="V632" i="5" s="1"/>
  <c r="Q632" i="5"/>
  <c r="D94" i="7"/>
  <c r="C94" i="7"/>
  <c r="Z94" i="7" s="1"/>
  <c r="L489" i="5"/>
  <c r="U1122" i="5"/>
  <c r="P1122" i="5"/>
  <c r="V1122" i="5" s="1"/>
  <c r="U1130" i="5"/>
  <c r="P1130" i="5"/>
  <c r="V1130" i="5" s="1"/>
  <c r="U1200" i="5"/>
  <c r="Q1200" i="5"/>
  <c r="Q87" i="5"/>
  <c r="U893" i="5"/>
  <c r="U1216" i="5"/>
  <c r="L501" i="5"/>
  <c r="C541" i="7"/>
  <c r="C542" i="7" s="1"/>
  <c r="Z542" i="7" s="1"/>
  <c r="D542" i="7"/>
  <c r="P630" i="5"/>
  <c r="V630" i="5" s="1"/>
  <c r="Q630" i="5"/>
  <c r="C976" i="7"/>
  <c r="L977" i="5"/>
  <c r="U1007" i="5"/>
  <c r="U524" i="5"/>
  <c r="U585" i="5"/>
  <c r="W605" i="7"/>
  <c r="U540" i="5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2" i="7" s="1"/>
  <c r="A63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C836" i="7"/>
  <c r="L838" i="5" s="1"/>
  <c r="U1178" i="5"/>
  <c r="Q1178" i="5"/>
  <c r="U1181" i="5"/>
  <c r="Q1181" i="5"/>
  <c r="Q878" i="5"/>
  <c r="P878" i="5"/>
  <c r="V878" i="5" s="1"/>
  <c r="U1196" i="5"/>
  <c r="Q1196" i="5"/>
  <c r="U157" i="5"/>
  <c r="P785" i="5"/>
  <c r="V785" i="5" s="1"/>
  <c r="Q857" i="5"/>
  <c r="U895" i="5"/>
  <c r="U910" i="5"/>
  <c r="P1154" i="5"/>
  <c r="V1154" i="5" s="1"/>
  <c r="U1165" i="5"/>
  <c r="Q1170" i="5"/>
  <c r="U1003" i="5"/>
  <c r="U1010" i="5"/>
  <c r="L1114" i="5"/>
  <c r="C840" i="7"/>
  <c r="C841" i="7" s="1"/>
  <c r="Q925" i="5"/>
  <c r="P925" i="5"/>
  <c r="V925" i="5" s="1"/>
  <c r="P351" i="5"/>
  <c r="V351" i="5" s="1"/>
  <c r="U680" i="5"/>
  <c r="P758" i="5"/>
  <c r="V758" i="5" s="1"/>
  <c r="P775" i="5"/>
  <c r="V775" i="5" s="1"/>
  <c r="P784" i="5"/>
  <c r="V784" i="5" s="1"/>
  <c r="U785" i="5"/>
  <c r="U857" i="5"/>
  <c r="Q861" i="5"/>
  <c r="P861" i="5"/>
  <c r="V861" i="5" s="1"/>
  <c r="U924" i="5"/>
  <c r="Q1182" i="5"/>
  <c r="D171" i="7"/>
  <c r="C513" i="7"/>
  <c r="C514" i="7" s="1"/>
  <c r="Z514" i="7" s="1"/>
  <c r="D514" i="7"/>
  <c r="U158" i="5"/>
  <c r="Q298" i="5"/>
  <c r="Q351" i="5"/>
  <c r="U396" i="5"/>
  <c r="U549" i="5"/>
  <c r="Q685" i="5"/>
  <c r="U758" i="5"/>
  <c r="P792" i="5"/>
  <c r="V792" i="5" s="1"/>
  <c r="U861" i="5"/>
  <c r="U906" i="5"/>
  <c r="L1131" i="5"/>
  <c r="P1138" i="5"/>
  <c r="V1138" i="5" s="1"/>
  <c r="L305" i="5"/>
  <c r="U862" i="5"/>
  <c r="U1112" i="5"/>
  <c r="F605" i="7"/>
  <c r="O605" i="7"/>
  <c r="C831" i="7"/>
  <c r="L833" i="5" s="1"/>
  <c r="C833" i="7"/>
  <c r="L835" i="5" s="1"/>
  <c r="V1287" i="7"/>
  <c r="P653" i="5"/>
  <c r="V653" i="5" s="1"/>
  <c r="Q653" i="5"/>
  <c r="Q765" i="5"/>
  <c r="P765" i="5"/>
  <c r="V765" i="5" s="1"/>
  <c r="U765" i="5"/>
  <c r="Q788" i="5"/>
  <c r="W788" i="5" s="1"/>
  <c r="U788" i="5"/>
  <c r="U881" i="5"/>
  <c r="P881" i="5"/>
  <c r="V881" i="5" s="1"/>
  <c r="Q949" i="5"/>
  <c r="Q1006" i="5"/>
  <c r="W1006" i="5" s="1"/>
  <c r="U1006" i="5"/>
  <c r="Q1139" i="5"/>
  <c r="P1139" i="5"/>
  <c r="V1139" i="5" s="1"/>
  <c r="U1150" i="5"/>
  <c r="P1150" i="5"/>
  <c r="V1150" i="5" s="1"/>
  <c r="U1172" i="5"/>
  <c r="Q1172" i="5"/>
  <c r="U1174" i="5"/>
  <c r="Q1174" i="5"/>
  <c r="U1202" i="5"/>
  <c r="Q1202" i="5"/>
  <c r="P662" i="5"/>
  <c r="V662" i="5" s="1"/>
  <c r="Q773" i="5"/>
  <c r="P773" i="5"/>
  <c r="V773" i="5" s="1"/>
  <c r="Q921" i="5"/>
  <c r="W921" i="5" s="1"/>
  <c r="P921" i="5"/>
  <c r="V921" i="5" s="1"/>
  <c r="P1036" i="5"/>
  <c r="V1036" i="5" s="1"/>
  <c r="U1180" i="5"/>
  <c r="Q1180" i="5"/>
  <c r="U772" i="5"/>
  <c r="P772" i="5"/>
  <c r="V772" i="5" s="1"/>
  <c r="U773" i="5"/>
  <c r="Q846" i="5"/>
  <c r="P877" i="5"/>
  <c r="V877" i="5" s="1"/>
  <c r="Q1147" i="5"/>
  <c r="U1147" i="5"/>
  <c r="P1147" i="5"/>
  <c r="V1147" i="5" s="1"/>
  <c r="Q1151" i="5"/>
  <c r="U1151" i="5"/>
  <c r="P1162" i="5"/>
  <c r="V1162" i="5" s="1"/>
  <c r="U1162" i="5"/>
  <c r="U1173" i="5"/>
  <c r="Q1173" i="5"/>
  <c r="U1177" i="5"/>
  <c r="Q1177" i="5"/>
  <c r="Q1189" i="5"/>
  <c r="U1192" i="5"/>
  <c r="Q1194" i="5"/>
  <c r="U1194" i="5"/>
  <c r="J214" i="7"/>
  <c r="Q923" i="5"/>
  <c r="U923" i="5"/>
  <c r="P355" i="5"/>
  <c r="V355" i="5" s="1"/>
  <c r="Q688" i="5"/>
  <c r="Q720" i="5"/>
  <c r="P720" i="5"/>
  <c r="V720" i="5" s="1"/>
  <c r="Q740" i="5"/>
  <c r="U740" i="5"/>
  <c r="U355" i="5"/>
  <c r="L463" i="5"/>
  <c r="Q626" i="5"/>
  <c r="P649" i="5"/>
  <c r="V649" i="5" s="1"/>
  <c r="Q649" i="5"/>
  <c r="U719" i="5"/>
  <c r="Q719" i="5"/>
  <c r="U720" i="5"/>
  <c r="P757" i="5"/>
  <c r="V757" i="5" s="1"/>
  <c r="P789" i="5"/>
  <c r="V789" i="5" s="1"/>
  <c r="P882" i="5"/>
  <c r="V882" i="5" s="1"/>
  <c r="Q922" i="5"/>
  <c r="P922" i="5"/>
  <c r="V922" i="5" s="1"/>
  <c r="U985" i="5"/>
  <c r="P986" i="5"/>
  <c r="V986" i="5" s="1"/>
  <c r="U986" i="5"/>
  <c r="Q1032" i="5"/>
  <c r="U1032" i="5"/>
  <c r="Q1135" i="5"/>
  <c r="U1135" i="5"/>
  <c r="P1135" i="5"/>
  <c r="V1135" i="5" s="1"/>
  <c r="P1151" i="5"/>
  <c r="V1151" i="5" s="1"/>
  <c r="U1188" i="5"/>
  <c r="Q1188" i="5"/>
  <c r="D131" i="7"/>
  <c r="C131" i="7"/>
  <c r="Z131" i="7" s="1"/>
  <c r="D148" i="7"/>
  <c r="Y149" i="7"/>
  <c r="U774" i="5"/>
  <c r="C990" i="7"/>
  <c r="C996" i="7" s="1"/>
  <c r="U1008" i="5"/>
  <c r="U1201" i="5"/>
  <c r="Q1123" i="5"/>
  <c r="P1123" i="5"/>
  <c r="V1123" i="5" s="1"/>
  <c r="Q1191" i="5"/>
  <c r="U1191" i="5"/>
  <c r="D168" i="7"/>
  <c r="W214" i="7"/>
  <c r="X195" i="7"/>
  <c r="X214" i="7" s="1"/>
  <c r="U757" i="5"/>
  <c r="U878" i="5"/>
  <c r="U882" i="5"/>
  <c r="U922" i="5"/>
  <c r="P636" i="5"/>
  <c r="V636" i="5" s="1"/>
  <c r="Q636" i="5"/>
  <c r="Q716" i="5"/>
  <c r="U716" i="5"/>
  <c r="Q744" i="5"/>
  <c r="W744" i="5" s="1"/>
  <c r="U744" i="5"/>
  <c r="Q769" i="5"/>
  <c r="P769" i="5"/>
  <c r="V769" i="5" s="1"/>
  <c r="U1097" i="5"/>
  <c r="U1113" i="5"/>
  <c r="U1123" i="5"/>
  <c r="P1134" i="5"/>
  <c r="V1134" i="5" s="1"/>
  <c r="P1146" i="5"/>
  <c r="V1146" i="5" s="1"/>
  <c r="Q1155" i="5"/>
  <c r="P1155" i="5"/>
  <c r="V1155" i="5" s="1"/>
  <c r="P1165" i="5"/>
  <c r="V1165" i="5" s="1"/>
  <c r="U1176" i="5"/>
  <c r="Q1176" i="5"/>
  <c r="U1183" i="5"/>
  <c r="Q1185" i="5"/>
  <c r="U1185" i="5"/>
  <c r="Q1198" i="5"/>
  <c r="E86" i="7"/>
  <c r="I86" i="7"/>
  <c r="R86" i="7"/>
  <c r="V86" i="7"/>
  <c r="R288" i="7"/>
  <c r="I288" i="7"/>
  <c r="D508" i="7"/>
  <c r="U1011" i="5"/>
  <c r="K374" i="7"/>
  <c r="X374" i="7"/>
  <c r="C817" i="7"/>
  <c r="L819" i="5" s="1"/>
  <c r="E288" i="7"/>
  <c r="V288" i="7"/>
  <c r="H374" i="7"/>
  <c r="D850" i="7"/>
  <c r="J605" i="7"/>
  <c r="S605" i="7"/>
  <c r="C832" i="7"/>
  <c r="L834" i="5" s="1"/>
  <c r="C834" i="7"/>
  <c r="L836" i="5" s="1"/>
  <c r="C1105" i="7"/>
  <c r="C1106" i="7" s="1"/>
  <c r="C1205" i="7"/>
  <c r="C1218" i="7"/>
  <c r="Z1218" i="7" s="1"/>
  <c r="I1287" i="7"/>
  <c r="H1287" i="7"/>
  <c r="M1287" i="7"/>
  <c r="Q1287" i="7"/>
  <c r="U1287" i="7"/>
  <c r="Y1287" i="7"/>
  <c r="U82" i="5"/>
  <c r="Q82" i="5"/>
  <c r="P627" i="5"/>
  <c r="V627" i="5" s="1"/>
  <c r="Q627" i="5"/>
  <c r="P709" i="5"/>
  <c r="V709" i="5" s="1"/>
  <c r="Q709" i="5"/>
  <c r="U749" i="5"/>
  <c r="P749" i="5"/>
  <c r="V749" i="5" s="1"/>
  <c r="U756" i="5"/>
  <c r="P756" i="5"/>
  <c r="V756" i="5" s="1"/>
  <c r="Q759" i="5"/>
  <c r="W759" i="5" s="1"/>
  <c r="P759" i="5"/>
  <c r="V759" i="5" s="1"/>
  <c r="U767" i="5"/>
  <c r="P767" i="5"/>
  <c r="V767" i="5" s="1"/>
  <c r="U824" i="5"/>
  <c r="P824" i="5"/>
  <c r="V824" i="5" s="1"/>
  <c r="Q824" i="5"/>
  <c r="U1002" i="5"/>
  <c r="Q1002" i="5"/>
  <c r="Q1005" i="5"/>
  <c r="U1005" i="5"/>
  <c r="P1121" i="5"/>
  <c r="V1121" i="5" s="1"/>
  <c r="U1121" i="5"/>
  <c r="Q1121" i="5"/>
  <c r="P1137" i="5"/>
  <c r="V1137" i="5" s="1"/>
  <c r="U1137" i="5"/>
  <c r="Q1137" i="5"/>
  <c r="P1153" i="5"/>
  <c r="V1153" i="5" s="1"/>
  <c r="U1153" i="5"/>
  <c r="Q1153" i="5"/>
  <c r="Q1186" i="5"/>
  <c r="U1186" i="5"/>
  <c r="Q1195" i="5"/>
  <c r="U1195" i="5"/>
  <c r="Q1218" i="5"/>
  <c r="W1218" i="5" s="1"/>
  <c r="U1218" i="5"/>
  <c r="P629" i="5"/>
  <c r="V629" i="5" s="1"/>
  <c r="Q629" i="5"/>
  <c r="P638" i="5"/>
  <c r="V638" i="5" s="1"/>
  <c r="Q638" i="5"/>
  <c r="P642" i="5"/>
  <c r="V642" i="5" s="1"/>
  <c r="U642" i="5"/>
  <c r="L697" i="5"/>
  <c r="U696" i="5"/>
  <c r="P696" i="5"/>
  <c r="V696" i="5" s="1"/>
  <c r="Q708" i="5"/>
  <c r="U708" i="5"/>
  <c r="U712" i="5"/>
  <c r="Q712" i="5"/>
  <c r="U748" i="5"/>
  <c r="Q748" i="5"/>
  <c r="Q749" i="5"/>
  <c r="Q756" i="5"/>
  <c r="U759" i="5"/>
  <c r="P766" i="5"/>
  <c r="V766" i="5" s="1"/>
  <c r="Q767" i="5"/>
  <c r="P771" i="5"/>
  <c r="V771" i="5" s="1"/>
  <c r="U771" i="5"/>
  <c r="P783" i="5"/>
  <c r="V783" i="5" s="1"/>
  <c r="U783" i="5"/>
  <c r="P791" i="5"/>
  <c r="V791" i="5" s="1"/>
  <c r="U791" i="5"/>
  <c r="Q858" i="5"/>
  <c r="W858" i="5" s="1"/>
  <c r="P858" i="5"/>
  <c r="V858" i="5" s="1"/>
  <c r="U858" i="5"/>
  <c r="Q942" i="5"/>
  <c r="U942" i="5"/>
  <c r="P1124" i="5"/>
  <c r="V1124" i="5" s="1"/>
  <c r="U1124" i="5"/>
  <c r="P1140" i="5"/>
  <c r="V1140" i="5" s="1"/>
  <c r="U1140" i="5"/>
  <c r="P1156" i="5"/>
  <c r="V1156" i="5" s="1"/>
  <c r="U1156" i="5"/>
  <c r="P631" i="5"/>
  <c r="V631" i="5" s="1"/>
  <c r="Q631" i="5"/>
  <c r="P634" i="5"/>
  <c r="V634" i="5" s="1"/>
  <c r="Q634" i="5"/>
  <c r="Q641" i="5"/>
  <c r="W641" i="5" s="1"/>
  <c r="P641" i="5"/>
  <c r="V641" i="5" s="1"/>
  <c r="P664" i="5"/>
  <c r="V664" i="5" s="1"/>
  <c r="P689" i="5"/>
  <c r="V689" i="5" s="1"/>
  <c r="Q689" i="5"/>
  <c r="P770" i="5"/>
  <c r="V770" i="5" s="1"/>
  <c r="P777" i="5"/>
  <c r="V777" i="5" s="1"/>
  <c r="U787" i="5"/>
  <c r="P787" i="5"/>
  <c r="V787" i="5" s="1"/>
  <c r="Q790" i="5"/>
  <c r="W790" i="5" s="1"/>
  <c r="P790" i="5"/>
  <c r="V790" i="5" s="1"/>
  <c r="P879" i="5"/>
  <c r="V879" i="5" s="1"/>
  <c r="U879" i="5"/>
  <c r="Q948" i="5"/>
  <c r="P1129" i="5"/>
  <c r="V1129" i="5" s="1"/>
  <c r="U1129" i="5"/>
  <c r="Q1129" i="5"/>
  <c r="P1145" i="5"/>
  <c r="V1145" i="5" s="1"/>
  <c r="U1145" i="5"/>
  <c r="Q1145" i="5"/>
  <c r="Q1167" i="5"/>
  <c r="P1167" i="5"/>
  <c r="V1167" i="5" s="1"/>
  <c r="U1167" i="5"/>
  <c r="Q500" i="5"/>
  <c r="U500" i="5"/>
  <c r="Q499" i="5"/>
  <c r="U499" i="5"/>
  <c r="P625" i="5"/>
  <c r="V625" i="5" s="1"/>
  <c r="Q625" i="5"/>
  <c r="U641" i="5"/>
  <c r="U727" i="5"/>
  <c r="Q727" i="5"/>
  <c r="P760" i="5"/>
  <c r="V760" i="5" s="1"/>
  <c r="U760" i="5"/>
  <c r="U770" i="5"/>
  <c r="P774" i="5"/>
  <c r="V774" i="5" s="1"/>
  <c r="U777" i="5"/>
  <c r="Q786" i="5"/>
  <c r="P786" i="5"/>
  <c r="V786" i="5" s="1"/>
  <c r="Q787" i="5"/>
  <c r="U790" i="5"/>
  <c r="Q1009" i="5"/>
  <c r="U1009" i="5"/>
  <c r="P1132" i="5"/>
  <c r="V1132" i="5" s="1"/>
  <c r="U1132" i="5"/>
  <c r="P1148" i="5"/>
  <c r="V1148" i="5" s="1"/>
  <c r="U1148" i="5"/>
  <c r="Q1184" i="5"/>
  <c r="U1184" i="5"/>
  <c r="Q1193" i="5"/>
  <c r="U1193" i="5"/>
  <c r="U761" i="5"/>
  <c r="U784" i="5"/>
  <c r="U792" i="5"/>
  <c r="P859" i="5"/>
  <c r="V859" i="5" s="1"/>
  <c r="U859" i="5"/>
  <c r="U1012" i="5"/>
  <c r="Q1012" i="5"/>
  <c r="U1160" i="5"/>
  <c r="P1160" i="5"/>
  <c r="V1160" i="5" s="1"/>
  <c r="Q1187" i="5"/>
  <c r="U1187" i="5"/>
  <c r="U1197" i="5"/>
  <c r="Q1197" i="5"/>
  <c r="U768" i="5"/>
  <c r="P796" i="5"/>
  <c r="V796" i="5" s="1"/>
  <c r="U796" i="5"/>
  <c r="P804" i="5"/>
  <c r="V804" i="5" s="1"/>
  <c r="Q804" i="5"/>
  <c r="Q862" i="5"/>
  <c r="P862" i="5"/>
  <c r="V862" i="5" s="1"/>
  <c r="P880" i="5"/>
  <c r="V880" i="5" s="1"/>
  <c r="U880" i="5"/>
  <c r="U920" i="5"/>
  <c r="P920" i="5"/>
  <c r="V920" i="5" s="1"/>
  <c r="U959" i="5"/>
  <c r="Q959" i="5"/>
  <c r="U1125" i="5"/>
  <c r="P1125" i="5"/>
  <c r="V1125" i="5" s="1"/>
  <c r="P1128" i="5"/>
  <c r="V1128" i="5" s="1"/>
  <c r="U1133" i="5"/>
  <c r="P1133" i="5"/>
  <c r="V1133" i="5" s="1"/>
  <c r="P1136" i="5"/>
  <c r="V1136" i="5" s="1"/>
  <c r="U1141" i="5"/>
  <c r="P1141" i="5"/>
  <c r="V1141" i="5" s="1"/>
  <c r="P1144" i="5"/>
  <c r="V1144" i="5" s="1"/>
  <c r="U1149" i="5"/>
  <c r="P1149" i="5"/>
  <c r="V1149" i="5" s="1"/>
  <c r="P1152" i="5"/>
  <c r="V1152" i="5" s="1"/>
  <c r="U1157" i="5"/>
  <c r="P1157" i="5"/>
  <c r="V1157" i="5" s="1"/>
  <c r="U1169" i="5"/>
  <c r="P1169" i="5"/>
  <c r="V1169" i="5" s="1"/>
  <c r="Q1179" i="5"/>
  <c r="U1179" i="5"/>
  <c r="Q1214" i="5"/>
  <c r="W1214" i="5" s="1"/>
  <c r="U1214" i="5"/>
  <c r="U860" i="5"/>
  <c r="L891" i="5"/>
  <c r="U925" i="5"/>
  <c r="U921" i="5"/>
  <c r="U741" i="5"/>
  <c r="L897" i="5"/>
  <c r="P150" i="5"/>
  <c r="V150" i="5" s="1"/>
  <c r="L131" i="5"/>
  <c r="P391" i="5"/>
  <c r="V391" i="5" s="1"/>
  <c r="U513" i="5"/>
  <c r="P534" i="5"/>
  <c r="V534" i="5" s="1"/>
  <c r="P345" i="5"/>
  <c r="V345" i="5" s="1"/>
  <c r="Q389" i="5"/>
  <c r="Q540" i="5"/>
  <c r="U137" i="5"/>
  <c r="P137" i="5"/>
  <c r="V137" i="5" s="1"/>
  <c r="L139" i="5"/>
  <c r="Q139" i="5" s="1"/>
  <c r="P383" i="5"/>
  <c r="V383" i="5" s="1"/>
  <c r="P516" i="5"/>
  <c r="V516" i="5" s="1"/>
  <c r="P539" i="5"/>
  <c r="V539" i="5" s="1"/>
  <c r="U541" i="5"/>
  <c r="Q549" i="5"/>
  <c r="P130" i="5"/>
  <c r="P131" i="5" s="1"/>
  <c r="L188" i="5"/>
  <c r="Q188" i="5" s="1"/>
  <c r="U345" i="5"/>
  <c r="L384" i="5"/>
  <c r="P392" i="5"/>
  <c r="V392" i="5" s="1"/>
  <c r="P395" i="5"/>
  <c r="V395" i="5" s="1"/>
  <c r="Q396" i="5"/>
  <c r="L517" i="5"/>
  <c r="Q524" i="5"/>
  <c r="W524" i="5" s="1"/>
  <c r="P528" i="5"/>
  <c r="V528" i="5" s="1"/>
  <c r="U539" i="5"/>
  <c r="P551" i="5"/>
  <c r="V551" i="5" s="1"/>
  <c r="Q390" i="5"/>
  <c r="P509" i="5"/>
  <c r="V509" i="5" s="1"/>
  <c r="P510" i="5"/>
  <c r="V510" i="5" s="1"/>
  <c r="P519" i="5"/>
  <c r="V519" i="5" s="1"/>
  <c r="P533" i="5"/>
  <c r="V533" i="5" s="1"/>
  <c r="P541" i="5"/>
  <c r="V541" i="5" s="1"/>
  <c r="Q547" i="5"/>
  <c r="W547" i="5" s="1"/>
  <c r="P604" i="5"/>
  <c r="V604" i="5" s="1"/>
  <c r="W156" i="5"/>
  <c r="Q394" i="5"/>
  <c r="L505" i="5"/>
  <c r="Q507" i="5"/>
  <c r="L514" i="5"/>
  <c r="Q525" i="5"/>
  <c r="Q537" i="5"/>
  <c r="Q538" i="5"/>
  <c r="Q548" i="5"/>
  <c r="Q550" i="5"/>
  <c r="P133" i="5"/>
  <c r="V133" i="5" s="1"/>
  <c r="P136" i="5"/>
  <c r="V136" i="5" s="1"/>
  <c r="Q150" i="5"/>
  <c r="W150" i="5" s="1"/>
  <c r="P155" i="5"/>
  <c r="V155" i="5" s="1"/>
  <c r="Q157" i="5"/>
  <c r="W157" i="5" s="1"/>
  <c r="L159" i="5"/>
  <c r="Q159" i="5" s="1"/>
  <c r="P344" i="5"/>
  <c r="V344" i="5" s="1"/>
  <c r="U383" i="5"/>
  <c r="U390" i="5"/>
  <c r="U394" i="5"/>
  <c r="P396" i="5"/>
  <c r="V396" i="5" s="1"/>
  <c r="U507" i="5"/>
  <c r="P513" i="5"/>
  <c r="P514" i="5" s="1"/>
  <c r="P520" i="5"/>
  <c r="V520" i="5" s="1"/>
  <c r="P521" i="5"/>
  <c r="V521" i="5" s="1"/>
  <c r="P524" i="5"/>
  <c r="V524" i="5" s="1"/>
  <c r="L535" i="5"/>
  <c r="U538" i="5"/>
  <c r="P540" i="5"/>
  <c r="V540" i="5" s="1"/>
  <c r="L542" i="5"/>
  <c r="P547" i="5"/>
  <c r="V547" i="5" s="1"/>
  <c r="U548" i="5"/>
  <c r="P549" i="5"/>
  <c r="V549" i="5" s="1"/>
  <c r="P603" i="5"/>
  <c r="V603" i="5" s="1"/>
  <c r="P605" i="5"/>
  <c r="V605" i="5" s="1"/>
  <c r="P606" i="5"/>
  <c r="V606" i="5" s="1"/>
  <c r="U156" i="5"/>
  <c r="U169" i="5"/>
  <c r="U510" i="5"/>
  <c r="U550" i="5"/>
  <c r="L346" i="5"/>
  <c r="L526" i="5"/>
  <c r="L545" i="5"/>
  <c r="L553" i="5"/>
  <c r="U603" i="5"/>
  <c r="U605" i="5"/>
  <c r="U606" i="5"/>
  <c r="U136" i="5"/>
  <c r="U520" i="5"/>
  <c r="L134" i="5"/>
  <c r="P504" i="5"/>
  <c r="V504" i="5" s="1"/>
  <c r="P507" i="5"/>
  <c r="V507" i="5" s="1"/>
  <c r="L522" i="5"/>
  <c r="P544" i="5"/>
  <c r="P545" i="5" s="1"/>
  <c r="L607" i="5"/>
  <c r="U391" i="5"/>
  <c r="U521" i="5"/>
  <c r="U604" i="5"/>
  <c r="U612" i="5"/>
  <c r="P612" i="5"/>
  <c r="V612" i="5" s="1"/>
  <c r="U614" i="5"/>
  <c r="P614" i="5"/>
  <c r="V614" i="5" s="1"/>
  <c r="P615" i="5"/>
  <c r="V615" i="5" s="1"/>
  <c r="U615" i="5"/>
  <c r="U616" i="5"/>
  <c r="P616" i="5"/>
  <c r="V616" i="5" s="1"/>
  <c r="P617" i="5"/>
  <c r="V617" i="5" s="1"/>
  <c r="U617" i="5"/>
  <c r="U618" i="5"/>
  <c r="P618" i="5"/>
  <c r="V618" i="5" s="1"/>
  <c r="P619" i="5"/>
  <c r="V619" i="5" s="1"/>
  <c r="U619" i="5"/>
  <c r="U620" i="5"/>
  <c r="P620" i="5"/>
  <c r="V620" i="5" s="1"/>
  <c r="P724" i="5"/>
  <c r="V724" i="5" s="1"/>
  <c r="U724" i="5"/>
  <c r="U734" i="5"/>
  <c r="Q734" i="5"/>
  <c r="P734" i="5"/>
  <c r="V734" i="5" s="1"/>
  <c r="P349" i="5"/>
  <c r="V349" i="5" s="1"/>
  <c r="U349" i="5"/>
  <c r="Q612" i="5"/>
  <c r="Q613" i="5"/>
  <c r="Q614" i="5"/>
  <c r="Q615" i="5"/>
  <c r="Q616" i="5"/>
  <c r="Q617" i="5"/>
  <c r="Q618" i="5"/>
  <c r="Q619" i="5"/>
  <c r="Q620" i="5"/>
  <c r="Q621" i="5"/>
  <c r="P628" i="5"/>
  <c r="V628" i="5" s="1"/>
  <c r="U628" i="5"/>
  <c r="U633" i="5"/>
  <c r="P633" i="5"/>
  <c r="V633" i="5" s="1"/>
  <c r="U635" i="5"/>
  <c r="P635" i="5"/>
  <c r="V635" i="5" s="1"/>
  <c r="U637" i="5"/>
  <c r="P637" i="5"/>
  <c r="V637" i="5" s="1"/>
  <c r="U644" i="5"/>
  <c r="P644" i="5"/>
  <c r="V644" i="5" s="1"/>
  <c r="P645" i="5"/>
  <c r="V645" i="5" s="1"/>
  <c r="U645" i="5"/>
  <c r="U646" i="5"/>
  <c r="P646" i="5"/>
  <c r="V646" i="5" s="1"/>
  <c r="P647" i="5"/>
  <c r="V647" i="5" s="1"/>
  <c r="U647" i="5"/>
  <c r="U648" i="5"/>
  <c r="P648" i="5"/>
  <c r="V648" i="5" s="1"/>
  <c r="U650" i="5"/>
  <c r="P650" i="5"/>
  <c r="V650" i="5" s="1"/>
  <c r="P651" i="5"/>
  <c r="V651" i="5" s="1"/>
  <c r="U651" i="5"/>
  <c r="U652" i="5"/>
  <c r="P652" i="5"/>
  <c r="V652" i="5" s="1"/>
  <c r="P702" i="5"/>
  <c r="V702" i="5" s="1"/>
  <c r="U702" i="5"/>
  <c r="Q713" i="5"/>
  <c r="U723" i="5"/>
  <c r="Q724" i="5"/>
  <c r="U613" i="5"/>
  <c r="U626" i="5"/>
  <c r="U629" i="5"/>
  <c r="U631" i="5"/>
  <c r="U634" i="5"/>
  <c r="U638" i="5"/>
  <c r="U649" i="5"/>
  <c r="U653" i="5"/>
  <c r="U657" i="5"/>
  <c r="U659" i="5"/>
  <c r="U662" i="5"/>
  <c r="U664" i="5"/>
  <c r="U677" i="5"/>
  <c r="U685" i="5"/>
  <c r="U688" i="5"/>
  <c r="U709" i="5"/>
  <c r="U713" i="5"/>
  <c r="U732" i="5"/>
  <c r="P353" i="5"/>
  <c r="V353" i="5" s="1"/>
  <c r="U353" i="5"/>
  <c r="U558" i="5"/>
  <c r="P558" i="5"/>
  <c r="V558" i="5" s="1"/>
  <c r="P559" i="5"/>
  <c r="V559" i="5" s="1"/>
  <c r="U559" i="5"/>
  <c r="U560" i="5"/>
  <c r="P560" i="5"/>
  <c r="V560" i="5" s="1"/>
  <c r="P660" i="5"/>
  <c r="V660" i="5" s="1"/>
  <c r="U660" i="5"/>
  <c r="U665" i="5"/>
  <c r="P665" i="5"/>
  <c r="V665" i="5" s="1"/>
  <c r="U728" i="5"/>
  <c r="Q728" i="5"/>
  <c r="P728" i="5"/>
  <c r="V728" i="5" s="1"/>
  <c r="U736" i="5"/>
  <c r="Q736" i="5"/>
  <c r="U126" i="5"/>
  <c r="U297" i="5"/>
  <c r="P311" i="5"/>
  <c r="V311" i="5" s="1"/>
  <c r="Q353" i="5"/>
  <c r="Q558" i="5"/>
  <c r="Q559" i="5"/>
  <c r="Q560" i="5"/>
  <c r="Q657" i="5"/>
  <c r="Q658" i="5"/>
  <c r="Q659" i="5"/>
  <c r="Q660" i="5"/>
  <c r="Q661" i="5"/>
  <c r="Q662" i="5"/>
  <c r="Q663" i="5"/>
  <c r="Q664" i="5"/>
  <c r="Q665" i="5"/>
  <c r="U730" i="5"/>
  <c r="Q730" i="5"/>
  <c r="P730" i="5"/>
  <c r="V730" i="5" s="1"/>
  <c r="U621" i="5"/>
  <c r="U625" i="5"/>
  <c r="U627" i="5"/>
  <c r="U630" i="5"/>
  <c r="U632" i="5"/>
  <c r="U636" i="5"/>
  <c r="U658" i="5"/>
  <c r="U661" i="5"/>
  <c r="U663" i="5"/>
  <c r="U671" i="5"/>
  <c r="U675" i="5"/>
  <c r="U679" i="5"/>
  <c r="U681" i="5"/>
  <c r="U689" i="5"/>
  <c r="U735" i="5"/>
  <c r="Q737" i="5"/>
  <c r="P737" i="5"/>
  <c r="V737" i="5" s="1"/>
  <c r="U737" i="5"/>
  <c r="Q763" i="5"/>
  <c r="Q779" i="5"/>
  <c r="Q781" i="5"/>
  <c r="Q794" i="5"/>
  <c r="Q837" i="5"/>
  <c r="U1159" i="5"/>
  <c r="P1159" i="5"/>
  <c r="V1159" i="5" s="1"/>
  <c r="P1168" i="5"/>
  <c r="V1168" i="5" s="1"/>
  <c r="U1168" i="5"/>
  <c r="Q1219" i="5"/>
  <c r="U1219" i="5"/>
  <c r="D120" i="7"/>
  <c r="D164" i="7"/>
  <c r="L161" i="5"/>
  <c r="D251" i="7"/>
  <c r="L235" i="5"/>
  <c r="Q235" i="5" s="1"/>
  <c r="Y288" i="7"/>
  <c r="U909" i="5"/>
  <c r="Q924" i="5"/>
  <c r="Q600" i="5"/>
  <c r="U733" i="5"/>
  <c r="P741" i="5"/>
  <c r="V741" i="5" s="1"/>
  <c r="U763" i="5"/>
  <c r="Q766" i="5"/>
  <c r="Q768" i="5"/>
  <c r="Q770" i="5"/>
  <c r="Q772" i="5"/>
  <c r="Q774" i="5"/>
  <c r="Q775" i="5"/>
  <c r="Q777" i="5"/>
  <c r="U779" i="5"/>
  <c r="P780" i="5"/>
  <c r="V780" i="5" s="1"/>
  <c r="U781" i="5"/>
  <c r="U794" i="5"/>
  <c r="Q797" i="5"/>
  <c r="U804" i="5"/>
  <c r="U837" i="5"/>
  <c r="Q847" i="5"/>
  <c r="Q848" i="5"/>
  <c r="Q877" i="5"/>
  <c r="Q879" i="5"/>
  <c r="Q881" i="5"/>
  <c r="L915" i="5"/>
  <c r="L926" i="5"/>
  <c r="U1031" i="5"/>
  <c r="U1098" i="5"/>
  <c r="Q1159" i="5"/>
  <c r="U1166" i="5"/>
  <c r="P1166" i="5"/>
  <c r="V1166" i="5" s="1"/>
  <c r="Q1168" i="5"/>
  <c r="U1171" i="5"/>
  <c r="U1175" i="5"/>
  <c r="U1199" i="5"/>
  <c r="N86" i="7"/>
  <c r="D108" i="7"/>
  <c r="C108" i="7"/>
  <c r="Z108" i="7" s="1"/>
  <c r="D125" i="7"/>
  <c r="L125" i="5"/>
  <c r="F214" i="7"/>
  <c r="S214" i="7"/>
  <c r="O214" i="7"/>
  <c r="N288" i="7"/>
  <c r="C373" i="7"/>
  <c r="Z373" i="7" s="1"/>
  <c r="E374" i="7"/>
  <c r="D502" i="7"/>
  <c r="C501" i="7"/>
  <c r="Q780" i="5"/>
  <c r="P1164" i="5"/>
  <c r="V1164" i="5" s="1"/>
  <c r="U1164" i="5"/>
  <c r="Q1215" i="5"/>
  <c r="U1215" i="5"/>
  <c r="H149" i="7"/>
  <c r="D202" i="7"/>
  <c r="C202" i="7" s="1"/>
  <c r="Z202" i="7" s="1"/>
  <c r="U896" i="5"/>
  <c r="U907" i="5"/>
  <c r="D924" i="7"/>
  <c r="P312" i="5"/>
  <c r="V312" i="5" s="1"/>
  <c r="U883" i="5"/>
  <c r="P883" i="5"/>
  <c r="V883" i="5" s="1"/>
  <c r="P885" i="5"/>
  <c r="V885" i="5" s="1"/>
  <c r="U885" i="5"/>
  <c r="U886" i="5"/>
  <c r="P886" i="5"/>
  <c r="V886" i="5" s="1"/>
  <c r="P887" i="5"/>
  <c r="V887" i="5" s="1"/>
  <c r="U887" i="5"/>
  <c r="U888" i="5"/>
  <c r="P888" i="5"/>
  <c r="V888" i="5" s="1"/>
  <c r="P889" i="5"/>
  <c r="V889" i="5" s="1"/>
  <c r="U889" i="5"/>
  <c r="U890" i="5"/>
  <c r="P890" i="5"/>
  <c r="V890" i="5" s="1"/>
  <c r="P919" i="5"/>
  <c r="V919" i="5" s="1"/>
  <c r="P924" i="5"/>
  <c r="V924" i="5" s="1"/>
  <c r="U1111" i="5"/>
  <c r="Q1164" i="5"/>
  <c r="Q1217" i="5"/>
  <c r="W1217" i="5" s="1"/>
  <c r="U1217" i="5"/>
  <c r="D60" i="7"/>
  <c r="L16" i="5"/>
  <c r="U16" i="5" s="1"/>
  <c r="D111" i="7"/>
  <c r="C111" i="7"/>
  <c r="Z111" i="7" s="1"/>
  <c r="E149" i="7"/>
  <c r="I149" i="7"/>
  <c r="N149" i="7"/>
  <c r="R149" i="7"/>
  <c r="V149" i="7"/>
  <c r="AA149" i="7"/>
  <c r="L234" i="5"/>
  <c r="P234" i="5" s="1"/>
  <c r="D255" i="7"/>
  <c r="L256" i="5"/>
  <c r="P256" i="5" s="1"/>
  <c r="D532" i="7"/>
  <c r="Q1122" i="5"/>
  <c r="Q1124" i="5"/>
  <c r="Q1128" i="5"/>
  <c r="Q1130" i="5"/>
  <c r="Q1132" i="5"/>
  <c r="Q1134" i="5"/>
  <c r="Q1136" i="5"/>
  <c r="Q1138" i="5"/>
  <c r="Q1140" i="5"/>
  <c r="Q1144" i="5"/>
  <c r="Q1146" i="5"/>
  <c r="Q1148" i="5"/>
  <c r="Q1150" i="5"/>
  <c r="Q1152" i="5"/>
  <c r="Q1154" i="5"/>
  <c r="Q1156" i="5"/>
  <c r="Q1162" i="5"/>
  <c r="F86" i="7"/>
  <c r="J86" i="7"/>
  <c r="O86" i="7"/>
  <c r="S86" i="7"/>
  <c r="W86" i="7"/>
  <c r="D141" i="7"/>
  <c r="G214" i="7"/>
  <c r="K214" i="7"/>
  <c r="P214" i="7"/>
  <c r="T214" i="7"/>
  <c r="C378" i="7"/>
  <c r="Z378" i="7" s="1"/>
  <c r="D378" i="7"/>
  <c r="D519" i="7"/>
  <c r="C516" i="7"/>
  <c r="E605" i="7"/>
  <c r="I605" i="7"/>
  <c r="N605" i="7"/>
  <c r="R605" i="7"/>
  <c r="V605" i="7"/>
  <c r="L1221" i="5"/>
  <c r="H86" i="7"/>
  <c r="M86" i="7"/>
  <c r="Q86" i="7"/>
  <c r="U86" i="7"/>
  <c r="Y86" i="7"/>
  <c r="U149" i="7"/>
  <c r="M149" i="7"/>
  <c r="Q149" i="7"/>
  <c r="D213" i="7"/>
  <c r="L210" i="5"/>
  <c r="U210" i="5" s="1"/>
  <c r="H288" i="7"/>
  <c r="M288" i="7"/>
  <c r="Q288" i="7"/>
  <c r="U288" i="7"/>
  <c r="C381" i="7"/>
  <c r="Z381" i="7" s="1"/>
  <c r="D381" i="7"/>
  <c r="C522" i="7"/>
  <c r="U525" i="5" s="1"/>
  <c r="D523" i="7"/>
  <c r="D973" i="7"/>
  <c r="C1028" i="7"/>
  <c r="O374" i="7"/>
  <c r="S374" i="7"/>
  <c r="M374" i="7"/>
  <c r="F805" i="7"/>
  <c r="F851" i="7" s="1"/>
  <c r="C889" i="7"/>
  <c r="C960" i="7"/>
  <c r="D101" i="7"/>
  <c r="AA214" i="7"/>
  <c r="D229" i="7"/>
  <c r="L310" i="5"/>
  <c r="V374" i="7"/>
  <c r="C694" i="7"/>
  <c r="C826" i="7"/>
  <c r="C828" i="7" s="1"/>
  <c r="G605" i="7"/>
  <c r="K605" i="7"/>
  <c r="P605" i="7"/>
  <c r="T605" i="7"/>
  <c r="X605" i="7"/>
  <c r="D796" i="7"/>
  <c r="D797" i="7" s="1"/>
  <c r="C753" i="7"/>
  <c r="C796" i="7" s="1"/>
  <c r="E851" i="7"/>
  <c r="N851" i="7"/>
  <c r="V851" i="7"/>
  <c r="D861" i="7"/>
  <c r="C854" i="7"/>
  <c r="C961" i="7"/>
  <c r="L963" i="5" s="1"/>
  <c r="E1287" i="7"/>
  <c r="D694" i="7"/>
  <c r="K851" i="7"/>
  <c r="T851" i="7"/>
  <c r="G1287" i="7"/>
  <c r="K1287" i="7"/>
  <c r="P1287" i="7"/>
  <c r="T1287" i="7"/>
  <c r="X1287" i="7"/>
  <c r="C837" i="7"/>
  <c r="L839" i="5" s="1"/>
  <c r="D889" i="7"/>
  <c r="N1287" i="7"/>
  <c r="R1287" i="7"/>
  <c r="Q366" i="5"/>
  <c r="P366" i="5"/>
  <c r="V366" i="5" s="1"/>
  <c r="U366" i="5"/>
  <c r="Q364" i="5"/>
  <c r="P364" i="5"/>
  <c r="V364" i="5" s="1"/>
  <c r="U364" i="5"/>
  <c r="Q573" i="5"/>
  <c r="P573" i="5"/>
  <c r="V573" i="5" s="1"/>
  <c r="U573" i="5"/>
  <c r="Q715" i="5"/>
  <c r="P715" i="5"/>
  <c r="V715" i="5" s="1"/>
  <c r="U715" i="5"/>
  <c r="L622" i="5"/>
  <c r="L624" i="5"/>
  <c r="L643" i="5"/>
  <c r="L778" i="5"/>
  <c r="Q301" i="5"/>
  <c r="P301" i="5"/>
  <c r="V301" i="5" s="1"/>
  <c r="Q307" i="5"/>
  <c r="P307" i="5"/>
  <c r="V307" i="5" s="1"/>
  <c r="Q312" i="5"/>
  <c r="Q401" i="5"/>
  <c r="P401" i="5"/>
  <c r="V401" i="5" s="1"/>
  <c r="U497" i="5"/>
  <c r="U498" i="5"/>
  <c r="L669" i="5"/>
  <c r="Q670" i="5"/>
  <c r="P670" i="5"/>
  <c r="V670" i="5" s="1"/>
  <c r="Q671" i="5"/>
  <c r="P671" i="5"/>
  <c r="V671" i="5" s="1"/>
  <c r="Q672" i="5"/>
  <c r="P672" i="5"/>
  <c r="V672" i="5" s="1"/>
  <c r="Q673" i="5"/>
  <c r="P673" i="5"/>
  <c r="V673" i="5" s="1"/>
  <c r="Q674" i="5"/>
  <c r="P674" i="5"/>
  <c r="V674" i="5" s="1"/>
  <c r="Q675" i="5"/>
  <c r="P675" i="5"/>
  <c r="V675" i="5" s="1"/>
  <c r="Q676" i="5"/>
  <c r="P676" i="5"/>
  <c r="V676" i="5" s="1"/>
  <c r="Q677" i="5"/>
  <c r="P677" i="5"/>
  <c r="V677" i="5" s="1"/>
  <c r="Q678" i="5"/>
  <c r="P678" i="5"/>
  <c r="V678" i="5" s="1"/>
  <c r="Q679" i="5"/>
  <c r="P679" i="5"/>
  <c r="V679" i="5" s="1"/>
  <c r="Q680" i="5"/>
  <c r="P680" i="5"/>
  <c r="V680" i="5" s="1"/>
  <c r="Q681" i="5"/>
  <c r="P681" i="5"/>
  <c r="V681" i="5" s="1"/>
  <c r="L701" i="5"/>
  <c r="P704" i="5"/>
  <c r="V704" i="5" s="1"/>
  <c r="U714" i="5"/>
  <c r="Q714" i="5"/>
  <c r="Q722" i="5"/>
  <c r="P722" i="5"/>
  <c r="V722" i="5" s="1"/>
  <c r="U729" i="5"/>
  <c r="Q729" i="5"/>
  <c r="U731" i="5"/>
  <c r="Q731" i="5"/>
  <c r="U818" i="5"/>
  <c r="Q818" i="5"/>
  <c r="L903" i="5"/>
  <c r="Q904" i="5"/>
  <c r="P904" i="5"/>
  <c r="V904" i="5" s="1"/>
  <c r="Q905" i="5"/>
  <c r="P905" i="5"/>
  <c r="V905" i="5" s="1"/>
  <c r="Q906" i="5"/>
  <c r="P906" i="5"/>
  <c r="V906" i="5" s="1"/>
  <c r="Q907" i="5"/>
  <c r="P907" i="5"/>
  <c r="V907" i="5" s="1"/>
  <c r="L908" i="5"/>
  <c r="Q909" i="5"/>
  <c r="P909" i="5"/>
  <c r="V909" i="5" s="1"/>
  <c r="Q910" i="5"/>
  <c r="P910" i="5"/>
  <c r="V910" i="5" s="1"/>
  <c r="L911" i="5"/>
  <c r="Q912" i="5"/>
  <c r="P912" i="5"/>
  <c r="V912" i="5" s="1"/>
  <c r="Q913" i="5"/>
  <c r="P913" i="5"/>
  <c r="V913" i="5" s="1"/>
  <c r="Q914" i="5"/>
  <c r="P914" i="5"/>
  <c r="V914" i="5" s="1"/>
  <c r="L916" i="5"/>
  <c r="U936" i="5"/>
  <c r="Q936" i="5"/>
  <c r="U1036" i="5"/>
  <c r="Q1036" i="5"/>
  <c r="U1040" i="5"/>
  <c r="P1040" i="5"/>
  <c r="V1040" i="5" s="1"/>
  <c r="Q1040" i="5"/>
  <c r="U1044" i="5"/>
  <c r="P1044" i="5"/>
  <c r="V1044" i="5" s="1"/>
  <c r="Q1044" i="5"/>
  <c r="U1048" i="5"/>
  <c r="P1048" i="5"/>
  <c r="V1048" i="5" s="1"/>
  <c r="Q1048" i="5"/>
  <c r="U1056" i="5"/>
  <c r="P1056" i="5"/>
  <c r="V1056" i="5" s="1"/>
  <c r="Q1056" i="5"/>
  <c r="U1060" i="5"/>
  <c r="P1060" i="5"/>
  <c r="V1060" i="5" s="1"/>
  <c r="Q1060" i="5"/>
  <c r="U1064" i="5"/>
  <c r="P1064" i="5"/>
  <c r="V1064" i="5" s="1"/>
  <c r="Q1064" i="5"/>
  <c r="U1068" i="5"/>
  <c r="Q1068" i="5"/>
  <c r="P1068" i="5"/>
  <c r="V1068" i="5" s="1"/>
  <c r="U1072" i="5"/>
  <c r="Q1072" i="5"/>
  <c r="P1072" i="5"/>
  <c r="V1072" i="5" s="1"/>
  <c r="U1076" i="5"/>
  <c r="Q1076" i="5"/>
  <c r="P1076" i="5"/>
  <c r="V1076" i="5" s="1"/>
  <c r="U1080" i="5"/>
  <c r="Q1080" i="5"/>
  <c r="P1080" i="5"/>
  <c r="V1080" i="5" s="1"/>
  <c r="U1084" i="5"/>
  <c r="Q1084" i="5"/>
  <c r="P1084" i="5"/>
  <c r="V1084" i="5" s="1"/>
  <c r="U1088" i="5"/>
  <c r="Q1088" i="5"/>
  <c r="P1088" i="5"/>
  <c r="V1088" i="5" s="1"/>
  <c r="U1094" i="5"/>
  <c r="Q1094" i="5"/>
  <c r="P1094" i="5"/>
  <c r="V1094" i="5" s="1"/>
  <c r="U1283" i="5"/>
  <c r="Q1283" i="5"/>
  <c r="P1283" i="5"/>
  <c r="V1283" i="5" s="1"/>
  <c r="U1287" i="5"/>
  <c r="Q1287" i="5"/>
  <c r="P1287" i="5"/>
  <c r="V1287" i="5" s="1"/>
  <c r="D76" i="7"/>
  <c r="D85" i="7"/>
  <c r="C78" i="7"/>
  <c r="P87" i="5"/>
  <c r="V87" i="5" s="1"/>
  <c r="G86" i="7"/>
  <c r="K86" i="7"/>
  <c r="P86" i="7"/>
  <c r="T86" i="7"/>
  <c r="X86" i="7"/>
  <c r="L99" i="5"/>
  <c r="D105" i="7"/>
  <c r="P127" i="5"/>
  <c r="V127" i="5" s="1"/>
  <c r="D136" i="7"/>
  <c r="F149" i="7"/>
  <c r="J149" i="7"/>
  <c r="O149" i="7"/>
  <c r="S149" i="7"/>
  <c r="W149" i="7"/>
  <c r="D195" i="7"/>
  <c r="D205" i="7"/>
  <c r="H214" i="7"/>
  <c r="M214" i="7"/>
  <c r="Q214" i="7"/>
  <c r="U214" i="7"/>
  <c r="Y214" i="7"/>
  <c r="F288" i="7"/>
  <c r="J288" i="7"/>
  <c r="O288" i="7"/>
  <c r="S288" i="7"/>
  <c r="W288" i="7"/>
  <c r="D373" i="7"/>
  <c r="C384" i="7"/>
  <c r="Z384" i="7" s="1"/>
  <c r="D384" i="7"/>
  <c r="L639" i="5"/>
  <c r="L793" i="5"/>
  <c r="L795" i="5"/>
  <c r="Q1091" i="5"/>
  <c r="P1091" i="5"/>
  <c r="V1091" i="5" s="1"/>
  <c r="Q41" i="5"/>
  <c r="P41" i="5"/>
  <c r="V41" i="5" s="1"/>
  <c r="Q50" i="5"/>
  <c r="P50" i="5"/>
  <c r="V50" i="5" s="1"/>
  <c r="Q52" i="5"/>
  <c r="P52" i="5"/>
  <c r="V52" i="5" s="1"/>
  <c r="Q54" i="5"/>
  <c r="P54" i="5"/>
  <c r="V54" i="5" s="1"/>
  <c r="Q60" i="5"/>
  <c r="P60" i="5"/>
  <c r="V60" i="5" s="1"/>
  <c r="Q61" i="5"/>
  <c r="P61" i="5"/>
  <c r="V61" i="5" s="1"/>
  <c r="Q304" i="5"/>
  <c r="P304" i="5"/>
  <c r="V304" i="5" s="1"/>
  <c r="U700" i="5"/>
  <c r="P700" i="5"/>
  <c r="V700" i="5" s="1"/>
  <c r="U817" i="5"/>
  <c r="Q817" i="5"/>
  <c r="U1045" i="5"/>
  <c r="P1045" i="5"/>
  <c r="V1045" i="5" s="1"/>
  <c r="Q1045" i="5"/>
  <c r="U1049" i="5"/>
  <c r="Q1049" i="5"/>
  <c r="P1049" i="5"/>
  <c r="V1049" i="5" s="1"/>
  <c r="U1057" i="5"/>
  <c r="P1057" i="5"/>
  <c r="V1057" i="5" s="1"/>
  <c r="Q1057" i="5"/>
  <c r="U1073" i="5"/>
  <c r="Q1073" i="5"/>
  <c r="P1073" i="5"/>
  <c r="V1073" i="5" s="1"/>
  <c r="U1077" i="5"/>
  <c r="Q1077" i="5"/>
  <c r="P1077" i="5"/>
  <c r="V1077" i="5" s="1"/>
  <c r="U1095" i="5"/>
  <c r="Q1095" i="5"/>
  <c r="P1095" i="5"/>
  <c r="V1095" i="5" s="1"/>
  <c r="U1103" i="5"/>
  <c r="Q1103" i="5"/>
  <c r="P1103" i="5"/>
  <c r="V1103" i="5" s="1"/>
  <c r="D128" i="7"/>
  <c r="J374" i="7"/>
  <c r="F374" i="7"/>
  <c r="D341" i="7"/>
  <c r="C525" i="7"/>
  <c r="D526" i="7"/>
  <c r="C554" i="7"/>
  <c r="C558" i="7" s="1"/>
  <c r="L654" i="5"/>
  <c r="L656" i="5"/>
  <c r="P733" i="5"/>
  <c r="V733" i="5" s="1"/>
  <c r="L1158" i="5"/>
  <c r="L1161" i="5"/>
  <c r="L1163" i="5"/>
  <c r="Q49" i="5"/>
  <c r="P49" i="5"/>
  <c r="V49" i="5" s="1"/>
  <c r="Q51" i="5"/>
  <c r="P51" i="5"/>
  <c r="V51" i="5" s="1"/>
  <c r="Q53" i="5"/>
  <c r="P53" i="5"/>
  <c r="V53" i="5" s="1"/>
  <c r="Q55" i="5"/>
  <c r="P55" i="5"/>
  <c r="V55" i="5" s="1"/>
  <c r="Q59" i="5"/>
  <c r="P59" i="5"/>
  <c r="V59" i="5" s="1"/>
  <c r="U710" i="5"/>
  <c r="Q710" i="5"/>
  <c r="U725" i="5"/>
  <c r="Q725" i="5"/>
  <c r="Q739" i="5"/>
  <c r="P739" i="5"/>
  <c r="V739" i="5" s="1"/>
  <c r="Q747" i="5"/>
  <c r="P747" i="5"/>
  <c r="V747" i="5" s="1"/>
  <c r="U935" i="5"/>
  <c r="Q935" i="5"/>
  <c r="U955" i="5"/>
  <c r="Q955" i="5"/>
  <c r="U1041" i="5"/>
  <c r="P1041" i="5"/>
  <c r="V1041" i="5" s="1"/>
  <c r="Q1041" i="5"/>
  <c r="U1061" i="5"/>
  <c r="P1061" i="5"/>
  <c r="V1061" i="5" s="1"/>
  <c r="Q1061" i="5"/>
  <c r="U1065" i="5"/>
  <c r="Q1065" i="5"/>
  <c r="P1065" i="5"/>
  <c r="V1065" i="5" s="1"/>
  <c r="U1069" i="5"/>
  <c r="Q1069" i="5"/>
  <c r="P1069" i="5"/>
  <c r="V1069" i="5" s="1"/>
  <c r="U1081" i="5"/>
  <c r="Q1081" i="5"/>
  <c r="P1081" i="5"/>
  <c r="V1081" i="5" s="1"/>
  <c r="U1085" i="5"/>
  <c r="Q1085" i="5"/>
  <c r="P1085" i="5"/>
  <c r="V1085" i="5" s="1"/>
  <c r="U1089" i="5"/>
  <c r="Q1089" i="5"/>
  <c r="P1089" i="5"/>
  <c r="V1089" i="5" s="1"/>
  <c r="U1284" i="5"/>
  <c r="Q1284" i="5"/>
  <c r="P1284" i="5"/>
  <c r="V1284" i="5" s="1"/>
  <c r="C199" i="7"/>
  <c r="Z199" i="7" s="1"/>
  <c r="D199" i="7"/>
  <c r="W374" i="7"/>
  <c r="P497" i="5"/>
  <c r="V497" i="5" s="1"/>
  <c r="Q302" i="5"/>
  <c r="P302" i="5"/>
  <c r="V302" i="5" s="1"/>
  <c r="U400" i="5"/>
  <c r="Q400" i="5"/>
  <c r="Q711" i="5"/>
  <c r="P711" i="5"/>
  <c r="V711" i="5" s="1"/>
  <c r="U718" i="5"/>
  <c r="Q718" i="5"/>
  <c r="P718" i="5"/>
  <c r="V718" i="5" s="1"/>
  <c r="Q726" i="5"/>
  <c r="P726" i="5"/>
  <c r="V726" i="5" s="1"/>
  <c r="U738" i="5"/>
  <c r="Q738" i="5"/>
  <c r="U746" i="5"/>
  <c r="Q746" i="5"/>
  <c r="Q866" i="5"/>
  <c r="P866" i="5"/>
  <c r="V866" i="5" s="1"/>
  <c r="Q867" i="5"/>
  <c r="P867" i="5"/>
  <c r="V867" i="5" s="1"/>
  <c r="Q868" i="5"/>
  <c r="P868" i="5"/>
  <c r="V868" i="5" s="1"/>
  <c r="Q869" i="5"/>
  <c r="P869" i="5"/>
  <c r="V869" i="5" s="1"/>
  <c r="Q870" i="5"/>
  <c r="P870" i="5"/>
  <c r="V870" i="5" s="1"/>
  <c r="Q871" i="5"/>
  <c r="P871" i="5"/>
  <c r="V871" i="5" s="1"/>
  <c r="Q872" i="5"/>
  <c r="P872" i="5"/>
  <c r="V872" i="5" s="1"/>
  <c r="Q873" i="5"/>
  <c r="P873" i="5"/>
  <c r="V873" i="5" s="1"/>
  <c r="Q874" i="5"/>
  <c r="P874" i="5"/>
  <c r="V874" i="5" s="1"/>
  <c r="U933" i="5"/>
  <c r="Q933" i="5"/>
  <c r="U937" i="5"/>
  <c r="Q937" i="5"/>
  <c r="U974" i="5"/>
  <c r="Q974" i="5"/>
  <c r="U1037" i="5"/>
  <c r="Q1037" i="5"/>
  <c r="U1039" i="5"/>
  <c r="P1039" i="5"/>
  <c r="V1039" i="5" s="1"/>
  <c r="Q1039" i="5"/>
  <c r="U1043" i="5"/>
  <c r="P1043" i="5"/>
  <c r="V1043" i="5" s="1"/>
  <c r="Q1043" i="5"/>
  <c r="U1047" i="5"/>
  <c r="Q1047" i="5"/>
  <c r="P1047" i="5"/>
  <c r="V1047" i="5" s="1"/>
  <c r="U1051" i="5"/>
  <c r="Q1051" i="5"/>
  <c r="P1051" i="5"/>
  <c r="V1051" i="5" s="1"/>
  <c r="U1059" i="5"/>
  <c r="P1059" i="5"/>
  <c r="V1059" i="5" s="1"/>
  <c r="Q1059" i="5"/>
  <c r="U1063" i="5"/>
  <c r="P1063" i="5"/>
  <c r="V1063" i="5" s="1"/>
  <c r="Q1063" i="5"/>
  <c r="U1067" i="5"/>
  <c r="Q1067" i="5"/>
  <c r="P1067" i="5"/>
  <c r="V1067" i="5" s="1"/>
  <c r="U1071" i="5"/>
  <c r="Q1071" i="5"/>
  <c r="P1071" i="5"/>
  <c r="V1071" i="5" s="1"/>
  <c r="U1075" i="5"/>
  <c r="Q1075" i="5"/>
  <c r="P1075" i="5"/>
  <c r="V1075" i="5" s="1"/>
  <c r="U1079" i="5"/>
  <c r="Q1079" i="5"/>
  <c r="P1079" i="5"/>
  <c r="V1079" i="5" s="1"/>
  <c r="U1083" i="5"/>
  <c r="Q1083" i="5"/>
  <c r="P1083" i="5"/>
  <c r="V1083" i="5" s="1"/>
  <c r="U1087" i="5"/>
  <c r="Q1087" i="5"/>
  <c r="P1087" i="5"/>
  <c r="V1087" i="5" s="1"/>
  <c r="U1093" i="5"/>
  <c r="Q1093" i="5"/>
  <c r="P1093" i="5"/>
  <c r="V1093" i="5" s="1"/>
  <c r="U1286" i="5"/>
  <c r="Q1286" i="5"/>
  <c r="P1286" i="5"/>
  <c r="V1286" i="5" s="1"/>
  <c r="D64" i="7"/>
  <c r="G149" i="7"/>
  <c r="K149" i="7"/>
  <c r="P149" i="7"/>
  <c r="T149" i="7"/>
  <c r="X149" i="7"/>
  <c r="D224" i="7"/>
  <c r="D287" i="7"/>
  <c r="P498" i="5"/>
  <c r="V498" i="5" s="1"/>
  <c r="P500" i="5"/>
  <c r="V500" i="5" s="1"/>
  <c r="Z511" i="7"/>
  <c r="U533" i="5"/>
  <c r="C532" i="7"/>
  <c r="W126" i="5"/>
  <c r="U299" i="5"/>
  <c r="Q299" i="5"/>
  <c r="Q308" i="5"/>
  <c r="P308" i="5"/>
  <c r="V308" i="5" s="1"/>
  <c r="Q352" i="5"/>
  <c r="Q358" i="5"/>
  <c r="P358" i="5"/>
  <c r="V358" i="5" s="1"/>
  <c r="Q361" i="5"/>
  <c r="P361" i="5"/>
  <c r="V361" i="5" s="1"/>
  <c r="Q363" i="5"/>
  <c r="P363" i="5"/>
  <c r="V363" i="5" s="1"/>
  <c r="Q365" i="5"/>
  <c r="P365" i="5"/>
  <c r="V365" i="5" s="1"/>
  <c r="P400" i="5"/>
  <c r="V400" i="5" s="1"/>
  <c r="Q564" i="5"/>
  <c r="P564" i="5"/>
  <c r="V564" i="5" s="1"/>
  <c r="Q565" i="5"/>
  <c r="P565" i="5"/>
  <c r="V565" i="5" s="1"/>
  <c r="Q566" i="5"/>
  <c r="P566" i="5"/>
  <c r="V566" i="5" s="1"/>
  <c r="Q567" i="5"/>
  <c r="P567" i="5"/>
  <c r="V567" i="5" s="1"/>
  <c r="Q568" i="5"/>
  <c r="P568" i="5"/>
  <c r="V568" i="5" s="1"/>
  <c r="Q569" i="5"/>
  <c r="P569" i="5"/>
  <c r="V569" i="5" s="1"/>
  <c r="Q570" i="5"/>
  <c r="P570" i="5"/>
  <c r="V570" i="5" s="1"/>
  <c r="Q571" i="5"/>
  <c r="P571" i="5"/>
  <c r="V571" i="5" s="1"/>
  <c r="Q572" i="5"/>
  <c r="P572" i="5"/>
  <c r="V572" i="5" s="1"/>
  <c r="Q574" i="5"/>
  <c r="P574" i="5"/>
  <c r="V574" i="5" s="1"/>
  <c r="Q575" i="5"/>
  <c r="P575" i="5"/>
  <c r="V575" i="5" s="1"/>
  <c r="Q576" i="5"/>
  <c r="P576" i="5"/>
  <c r="V576" i="5" s="1"/>
  <c r="Q577" i="5"/>
  <c r="P577" i="5"/>
  <c r="V577" i="5" s="1"/>
  <c r="Q578" i="5"/>
  <c r="P578" i="5"/>
  <c r="V578" i="5" s="1"/>
  <c r="Q579" i="5"/>
  <c r="P579" i="5"/>
  <c r="V579" i="5" s="1"/>
  <c r="Q580" i="5"/>
  <c r="P580" i="5"/>
  <c r="V580" i="5" s="1"/>
  <c r="Q581" i="5"/>
  <c r="P581" i="5"/>
  <c r="V581" i="5" s="1"/>
  <c r="Q582" i="5"/>
  <c r="P582" i="5"/>
  <c r="V582" i="5" s="1"/>
  <c r="Q583" i="5"/>
  <c r="P583" i="5"/>
  <c r="V583" i="5" s="1"/>
  <c r="Q584" i="5"/>
  <c r="P584" i="5"/>
  <c r="V584" i="5" s="1"/>
  <c r="Q585" i="5"/>
  <c r="P585" i="5"/>
  <c r="V585" i="5" s="1"/>
  <c r="Q586" i="5"/>
  <c r="P586" i="5"/>
  <c r="V586" i="5" s="1"/>
  <c r="Q587" i="5"/>
  <c r="P587" i="5"/>
  <c r="V587" i="5" s="1"/>
  <c r="Q588" i="5"/>
  <c r="P588" i="5"/>
  <c r="V588" i="5" s="1"/>
  <c r="Q589" i="5"/>
  <c r="P589" i="5"/>
  <c r="V589" i="5" s="1"/>
  <c r="Q590" i="5"/>
  <c r="P590" i="5"/>
  <c r="V590" i="5" s="1"/>
  <c r="Q591" i="5"/>
  <c r="P591" i="5"/>
  <c r="V591" i="5" s="1"/>
  <c r="Q592" i="5"/>
  <c r="P592" i="5"/>
  <c r="V592" i="5" s="1"/>
  <c r="Q593" i="5"/>
  <c r="P593" i="5"/>
  <c r="V593" i="5" s="1"/>
  <c r="Q594" i="5"/>
  <c r="P594" i="5"/>
  <c r="V594" i="5" s="1"/>
  <c r="Q595" i="5"/>
  <c r="P595" i="5"/>
  <c r="V595" i="5" s="1"/>
  <c r="Q596" i="5"/>
  <c r="P596" i="5"/>
  <c r="V596" i="5" s="1"/>
  <c r="L703" i="5"/>
  <c r="U711" i="5"/>
  <c r="U721" i="5"/>
  <c r="Q721" i="5"/>
  <c r="U726" i="5"/>
  <c r="Q732" i="5"/>
  <c r="P732" i="5"/>
  <c r="V732" i="5" s="1"/>
  <c r="Q735" i="5"/>
  <c r="P735" i="5"/>
  <c r="V735" i="5" s="1"/>
  <c r="P738" i="5"/>
  <c r="V738" i="5" s="1"/>
  <c r="U742" i="5"/>
  <c r="Q742" i="5"/>
  <c r="P746" i="5"/>
  <c r="V746" i="5" s="1"/>
  <c r="U750" i="5"/>
  <c r="Q750" i="5"/>
  <c r="U820" i="5"/>
  <c r="Q820" i="5"/>
  <c r="U866" i="5"/>
  <c r="U867" i="5"/>
  <c r="U868" i="5"/>
  <c r="U869" i="5"/>
  <c r="U870" i="5"/>
  <c r="U871" i="5"/>
  <c r="U872" i="5"/>
  <c r="U873" i="5"/>
  <c r="U874" i="5"/>
  <c r="Q893" i="5"/>
  <c r="P893" i="5"/>
  <c r="V893" i="5" s="1"/>
  <c r="Q894" i="5"/>
  <c r="P894" i="5"/>
  <c r="V894" i="5" s="1"/>
  <c r="Q895" i="5"/>
  <c r="P895" i="5"/>
  <c r="V895" i="5" s="1"/>
  <c r="Q896" i="5"/>
  <c r="P896" i="5"/>
  <c r="V896" i="5" s="1"/>
  <c r="P933" i="5"/>
  <c r="V933" i="5" s="1"/>
  <c r="U934" i="5"/>
  <c r="Q934" i="5"/>
  <c r="P937" i="5"/>
  <c r="V937" i="5" s="1"/>
  <c r="U938" i="5"/>
  <c r="Q938" i="5"/>
  <c r="P974" i="5"/>
  <c r="P984" i="5"/>
  <c r="V984" i="5" s="1"/>
  <c r="P1037" i="5"/>
  <c r="V1037" i="5" s="1"/>
  <c r="U1038" i="5"/>
  <c r="P1038" i="5"/>
  <c r="V1038" i="5" s="1"/>
  <c r="Q1038" i="5"/>
  <c r="U1042" i="5"/>
  <c r="P1042" i="5"/>
  <c r="V1042" i="5" s="1"/>
  <c r="Q1042" i="5"/>
  <c r="U1046" i="5"/>
  <c r="P1046" i="5"/>
  <c r="V1046" i="5" s="1"/>
  <c r="Q1046" i="5"/>
  <c r="U1050" i="5"/>
  <c r="Q1050" i="5"/>
  <c r="P1050" i="5"/>
  <c r="V1050" i="5" s="1"/>
  <c r="U1058" i="5"/>
  <c r="P1058" i="5"/>
  <c r="V1058" i="5" s="1"/>
  <c r="Q1058" i="5"/>
  <c r="U1062" i="5"/>
  <c r="P1062" i="5"/>
  <c r="V1062" i="5" s="1"/>
  <c r="Q1062" i="5"/>
  <c r="U1066" i="5"/>
  <c r="Q1066" i="5"/>
  <c r="P1066" i="5"/>
  <c r="V1066" i="5" s="1"/>
  <c r="L1070" i="5"/>
  <c r="U1074" i="5"/>
  <c r="Q1074" i="5"/>
  <c r="P1074" i="5"/>
  <c r="V1074" i="5" s="1"/>
  <c r="U1078" i="5"/>
  <c r="Q1078" i="5"/>
  <c r="P1078" i="5"/>
  <c r="V1078" i="5" s="1"/>
  <c r="U1082" i="5"/>
  <c r="Q1082" i="5"/>
  <c r="P1082" i="5"/>
  <c r="V1082" i="5" s="1"/>
  <c r="U1086" i="5"/>
  <c r="Q1086" i="5"/>
  <c r="P1086" i="5"/>
  <c r="V1086" i="5" s="1"/>
  <c r="U1090" i="5"/>
  <c r="Q1090" i="5"/>
  <c r="P1090" i="5"/>
  <c r="V1090" i="5" s="1"/>
  <c r="U1096" i="5"/>
  <c r="Q1096" i="5"/>
  <c r="P1096" i="5"/>
  <c r="V1096" i="5" s="1"/>
  <c r="U1104" i="5"/>
  <c r="Q1104" i="5"/>
  <c r="P1104" i="5"/>
  <c r="V1104" i="5" s="1"/>
  <c r="U1285" i="5"/>
  <c r="Q1285" i="5"/>
  <c r="P1285" i="5"/>
  <c r="V1285" i="5" s="1"/>
  <c r="D91" i="7"/>
  <c r="C115" i="7"/>
  <c r="Z115" i="7" s="1"/>
  <c r="D115" i="7"/>
  <c r="D145" i="7"/>
  <c r="C156" i="7"/>
  <c r="Z156" i="7" s="1"/>
  <c r="U155" i="5"/>
  <c r="D156" i="7"/>
  <c r="D185" i="7"/>
  <c r="C185" i="7"/>
  <c r="Z185" i="7" s="1"/>
  <c r="E214" i="7"/>
  <c r="I214" i="7"/>
  <c r="N214" i="7"/>
  <c r="R214" i="7"/>
  <c r="V214" i="7"/>
  <c r="D274" i="7"/>
  <c r="G288" i="7"/>
  <c r="K288" i="7"/>
  <c r="P288" i="7"/>
  <c r="T288" i="7"/>
  <c r="X288" i="7"/>
  <c r="D499" i="7"/>
  <c r="C539" i="7"/>
  <c r="Z539" i="7" s="1"/>
  <c r="U537" i="5"/>
  <c r="L690" i="5"/>
  <c r="L762" i="5"/>
  <c r="L764" i="5"/>
  <c r="L782" i="5"/>
  <c r="C493" i="7"/>
  <c r="D539" i="7"/>
  <c r="D550" i="7"/>
  <c r="D594" i="7"/>
  <c r="J851" i="7"/>
  <c r="O851" i="7"/>
  <c r="S851" i="7"/>
  <c r="W851" i="7"/>
  <c r="D1113" i="7"/>
  <c r="C1225" i="7"/>
  <c r="L1228" i="5" s="1"/>
  <c r="D1277" i="7"/>
  <c r="G374" i="7"/>
  <c r="T374" i="7"/>
  <c r="P1097" i="5"/>
  <c r="V1097" i="5" s="1"/>
  <c r="P1214" i="5"/>
  <c r="V1214" i="5" s="1"/>
  <c r="P1215" i="5"/>
  <c r="V1215" i="5" s="1"/>
  <c r="P1216" i="5"/>
  <c r="V1216" i="5" s="1"/>
  <c r="P1217" i="5"/>
  <c r="V1217" i="5" s="1"/>
  <c r="P1218" i="5"/>
  <c r="V1218" i="5" s="1"/>
  <c r="P1219" i="5"/>
  <c r="V1219" i="5" s="1"/>
  <c r="P1220" i="5"/>
  <c r="V1220" i="5" s="1"/>
  <c r="Q374" i="7"/>
  <c r="U374" i="7"/>
  <c r="C550" i="7"/>
  <c r="C596" i="7"/>
  <c r="D598" i="7"/>
  <c r="C604" i="7"/>
  <c r="C665" i="7"/>
  <c r="C679" i="7" s="1"/>
  <c r="C897" i="7"/>
  <c r="D898" i="7"/>
  <c r="C939" i="7"/>
  <c r="C941" i="7" s="1"/>
  <c r="C978" i="7"/>
  <c r="C985" i="7" s="1"/>
  <c r="C136" i="7"/>
  <c r="Z136" i="7" s="1"/>
  <c r="P374" i="7"/>
  <c r="P82" i="5"/>
  <c r="V82" i="5" s="1"/>
  <c r="U121" i="5"/>
  <c r="P126" i="5"/>
  <c r="V126" i="5" s="1"/>
  <c r="P297" i="5"/>
  <c r="V297" i="5" s="1"/>
  <c r="P499" i="5"/>
  <c r="V499" i="5" s="1"/>
  <c r="P708" i="5"/>
  <c r="V708" i="5" s="1"/>
  <c r="P712" i="5"/>
  <c r="V712" i="5" s="1"/>
  <c r="P716" i="5"/>
  <c r="V716" i="5" s="1"/>
  <c r="P719" i="5"/>
  <c r="V719" i="5" s="1"/>
  <c r="P723" i="5"/>
  <c r="V723" i="5" s="1"/>
  <c r="P727" i="5"/>
  <c r="V727" i="5" s="1"/>
  <c r="P736" i="5"/>
  <c r="V736" i="5" s="1"/>
  <c r="P740" i="5"/>
  <c r="V740" i="5" s="1"/>
  <c r="P744" i="5"/>
  <c r="V744" i="5" s="1"/>
  <c r="P748" i="5"/>
  <c r="V748" i="5" s="1"/>
  <c r="P846" i="5"/>
  <c r="V846" i="5" s="1"/>
  <c r="P847" i="5"/>
  <c r="V847" i="5" s="1"/>
  <c r="P848" i="5"/>
  <c r="V848" i="5" s="1"/>
  <c r="P942" i="5"/>
  <c r="V942" i="5" s="1"/>
  <c r="P948" i="5"/>
  <c r="V948" i="5" s="1"/>
  <c r="P949" i="5"/>
  <c r="V949" i="5" s="1"/>
  <c r="P950" i="5"/>
  <c r="V950" i="5" s="1"/>
  <c r="P951" i="5"/>
  <c r="V951" i="5" s="1"/>
  <c r="P959" i="5"/>
  <c r="V959" i="5" s="1"/>
  <c r="P1001" i="5"/>
  <c r="V1001" i="5" s="1"/>
  <c r="P1002" i="5"/>
  <c r="V1002" i="5" s="1"/>
  <c r="P1003" i="5"/>
  <c r="V1003" i="5" s="1"/>
  <c r="P1004" i="5"/>
  <c r="V1004" i="5" s="1"/>
  <c r="P1005" i="5"/>
  <c r="V1005" i="5" s="1"/>
  <c r="P1006" i="5"/>
  <c r="V1006" i="5" s="1"/>
  <c r="P1007" i="5"/>
  <c r="V1007" i="5" s="1"/>
  <c r="P1008" i="5"/>
  <c r="V1008" i="5" s="1"/>
  <c r="P1009" i="5"/>
  <c r="V1009" i="5" s="1"/>
  <c r="P1010" i="5"/>
  <c r="V1010" i="5" s="1"/>
  <c r="P1011" i="5"/>
  <c r="V1011" i="5" s="1"/>
  <c r="P1012" i="5"/>
  <c r="V1012" i="5" s="1"/>
  <c r="P1031" i="5"/>
  <c r="V1031" i="5" s="1"/>
  <c r="P1032" i="5"/>
  <c r="V1032" i="5" s="1"/>
  <c r="P1098" i="5"/>
  <c r="V1098" i="5" s="1"/>
  <c r="P1111" i="5"/>
  <c r="V1111" i="5" s="1"/>
  <c r="P1112" i="5"/>
  <c r="V1112" i="5" s="1"/>
  <c r="P1113" i="5"/>
  <c r="V1113" i="5" s="1"/>
  <c r="P1170" i="5"/>
  <c r="V1170" i="5" s="1"/>
  <c r="P1171" i="5"/>
  <c r="V1171" i="5" s="1"/>
  <c r="P1172" i="5"/>
  <c r="V1172" i="5" s="1"/>
  <c r="P1173" i="5"/>
  <c r="V1173" i="5" s="1"/>
  <c r="P1174" i="5"/>
  <c r="V1174" i="5" s="1"/>
  <c r="P1175" i="5"/>
  <c r="V1175" i="5" s="1"/>
  <c r="P1176" i="5"/>
  <c r="V1176" i="5" s="1"/>
  <c r="P1177" i="5"/>
  <c r="V1177" i="5" s="1"/>
  <c r="P1178" i="5"/>
  <c r="V1178" i="5" s="1"/>
  <c r="P1179" i="5"/>
  <c r="V1179" i="5" s="1"/>
  <c r="P1180" i="5"/>
  <c r="V1180" i="5" s="1"/>
  <c r="P1181" i="5"/>
  <c r="V1181" i="5" s="1"/>
  <c r="P1182" i="5"/>
  <c r="V1182" i="5" s="1"/>
  <c r="P1183" i="5"/>
  <c r="V1183" i="5" s="1"/>
  <c r="P1184" i="5"/>
  <c r="V1184" i="5" s="1"/>
  <c r="P1185" i="5"/>
  <c r="V1185" i="5" s="1"/>
  <c r="P1186" i="5"/>
  <c r="V1186" i="5" s="1"/>
  <c r="P1187" i="5"/>
  <c r="V1187" i="5" s="1"/>
  <c r="P1188" i="5"/>
  <c r="V1188" i="5" s="1"/>
  <c r="P1189" i="5"/>
  <c r="V1189" i="5" s="1"/>
  <c r="P1190" i="5"/>
  <c r="V1190" i="5" s="1"/>
  <c r="P1191" i="5"/>
  <c r="V1191" i="5" s="1"/>
  <c r="P1192" i="5"/>
  <c r="V1192" i="5" s="1"/>
  <c r="P1193" i="5"/>
  <c r="V1193" i="5" s="1"/>
  <c r="P1194" i="5"/>
  <c r="V1194" i="5" s="1"/>
  <c r="P1195" i="5"/>
  <c r="V1195" i="5" s="1"/>
  <c r="P1196" i="5"/>
  <c r="V1196" i="5" s="1"/>
  <c r="P1197" i="5"/>
  <c r="V1197" i="5" s="1"/>
  <c r="P1198" i="5"/>
  <c r="V1198" i="5" s="1"/>
  <c r="P1199" i="5"/>
  <c r="V1199" i="5" s="1"/>
  <c r="P1200" i="5"/>
  <c r="V1200" i="5" s="1"/>
  <c r="P1201" i="5"/>
  <c r="V1201" i="5" s="1"/>
  <c r="P1202" i="5"/>
  <c r="V1202" i="5" s="1"/>
  <c r="I374" i="7"/>
  <c r="N374" i="7"/>
  <c r="R374" i="7"/>
  <c r="D604" i="7"/>
  <c r="D748" i="7"/>
  <c r="C821" i="7"/>
  <c r="C824" i="7" s="1"/>
  <c r="C1019" i="7"/>
  <c r="U1021" i="5" s="1"/>
  <c r="D1020" i="7"/>
  <c r="H605" i="7"/>
  <c r="M605" i="7"/>
  <c r="Q605" i="7"/>
  <c r="U605" i="7"/>
  <c r="Y605" i="7"/>
  <c r="D805" i="7"/>
  <c r="C803" i="7"/>
  <c r="I851" i="7"/>
  <c r="R851" i="7"/>
  <c r="D608" i="7"/>
  <c r="D663" i="7" s="1"/>
  <c r="C804" i="7"/>
  <c r="G851" i="7"/>
  <c r="P851" i="7"/>
  <c r="C830" i="7"/>
  <c r="D915" i="7"/>
  <c r="C1053" i="7"/>
  <c r="C863" i="7"/>
  <c r="C873" i="7" s="1"/>
  <c r="D873" i="7"/>
  <c r="C1113" i="7"/>
  <c r="D1116" i="7"/>
  <c r="C1115" i="7"/>
  <c r="C1279" i="7"/>
  <c r="H851" i="7"/>
  <c r="M851" i="7"/>
  <c r="Q851" i="7"/>
  <c r="U851" i="7"/>
  <c r="C895" i="7"/>
  <c r="D895" i="7"/>
  <c r="C924" i="7"/>
  <c r="D958" i="7"/>
  <c r="C956" i="7"/>
  <c r="C958" i="7" s="1"/>
  <c r="D976" i="7"/>
  <c r="D1025" i="7"/>
  <c r="F1287" i="7"/>
  <c r="J1287" i="7"/>
  <c r="O1287" i="7"/>
  <c r="S1287" i="7"/>
  <c r="W1287" i="7"/>
  <c r="C1208" i="7"/>
  <c r="C1209" i="7" s="1"/>
  <c r="D1209" i="7"/>
  <c r="D1218" i="7"/>
  <c r="C1090" i="7"/>
  <c r="D1285" i="7"/>
  <c r="C1285" i="7" s="1"/>
  <c r="L1288" i="5" s="1"/>
  <c r="Q296" i="5"/>
  <c r="P296" i="5"/>
  <c r="V296" i="5" s="1"/>
  <c r="Q131" i="5"/>
  <c r="W130" i="5"/>
  <c r="W133" i="5"/>
  <c r="Q134" i="5"/>
  <c r="W137" i="5"/>
  <c r="Q110" i="5"/>
  <c r="Q116" i="5"/>
  <c r="Q117" i="5"/>
  <c r="W138" i="5"/>
  <c r="Q200" i="5"/>
  <c r="P200" i="5"/>
  <c r="Q201" i="5"/>
  <c r="P201" i="5"/>
  <c r="V201" i="5" s="1"/>
  <c r="L111" i="5"/>
  <c r="P113" i="5"/>
  <c r="P114" i="5" s="1"/>
  <c r="V114" i="5" s="1"/>
  <c r="U117" i="5"/>
  <c r="L118" i="5"/>
  <c r="P120" i="5"/>
  <c r="V120" i="5" s="1"/>
  <c r="P121" i="5"/>
  <c r="V121" i="5" s="1"/>
  <c r="Q136" i="5"/>
  <c r="U138" i="5"/>
  <c r="P156" i="5"/>
  <c r="V156" i="5" s="1"/>
  <c r="Q158" i="5"/>
  <c r="P158" i="5"/>
  <c r="V158" i="5" s="1"/>
  <c r="U201" i="5"/>
  <c r="U373" i="5"/>
  <c r="P373" i="5"/>
  <c r="V373" i="5" s="1"/>
  <c r="Q373" i="5"/>
  <c r="Q113" i="5"/>
  <c r="Q120" i="5"/>
  <c r="Q176" i="5"/>
  <c r="P176" i="5"/>
  <c r="V176" i="5" s="1"/>
  <c r="Q177" i="5"/>
  <c r="P177" i="5"/>
  <c r="V177" i="5" s="1"/>
  <c r="Q178" i="5"/>
  <c r="P178" i="5"/>
  <c r="V178" i="5" s="1"/>
  <c r="Q179" i="5"/>
  <c r="P179" i="5"/>
  <c r="V179" i="5" s="1"/>
  <c r="Q180" i="5"/>
  <c r="P180" i="5"/>
  <c r="V180" i="5" s="1"/>
  <c r="Q181" i="5"/>
  <c r="P181" i="5"/>
  <c r="V181" i="5" s="1"/>
  <c r="Q182" i="5"/>
  <c r="P182" i="5"/>
  <c r="V182" i="5" s="1"/>
  <c r="Q183" i="5"/>
  <c r="P183" i="5"/>
  <c r="V183" i="5" s="1"/>
  <c r="Q184" i="5"/>
  <c r="P184" i="5"/>
  <c r="V184" i="5" s="1"/>
  <c r="Q185" i="5"/>
  <c r="P185" i="5"/>
  <c r="V185" i="5" s="1"/>
  <c r="Q186" i="5"/>
  <c r="P186" i="5"/>
  <c r="V186" i="5" s="1"/>
  <c r="Q187" i="5"/>
  <c r="P187" i="5"/>
  <c r="V187" i="5" s="1"/>
  <c r="U372" i="5"/>
  <c r="P372" i="5"/>
  <c r="V372" i="5" s="1"/>
  <c r="Q380" i="5"/>
  <c r="L381" i="5"/>
  <c r="P380" i="5"/>
  <c r="P381" i="5" s="1"/>
  <c r="P110" i="5"/>
  <c r="P111" i="5" s="1"/>
  <c r="P116" i="5"/>
  <c r="P117" i="5"/>
  <c r="V117" i="5" s="1"/>
  <c r="P138" i="5"/>
  <c r="V138" i="5" s="1"/>
  <c r="P157" i="5"/>
  <c r="V157" i="5" s="1"/>
  <c r="Q169" i="5"/>
  <c r="P169" i="5"/>
  <c r="V169" i="5" s="1"/>
  <c r="U177" i="5"/>
  <c r="U178" i="5"/>
  <c r="U179" i="5"/>
  <c r="U180" i="5"/>
  <c r="U181" i="5"/>
  <c r="U182" i="5"/>
  <c r="U183" i="5"/>
  <c r="U184" i="5"/>
  <c r="U185" i="5"/>
  <c r="U186" i="5"/>
  <c r="U187" i="5"/>
  <c r="L202" i="5"/>
  <c r="Q372" i="5"/>
  <c r="U380" i="5"/>
  <c r="Q386" i="5"/>
  <c r="L387" i="5"/>
  <c r="P386" i="5"/>
  <c r="P387" i="5" s="1"/>
  <c r="U374" i="5"/>
  <c r="P374" i="5"/>
  <c r="V374" i="5" s="1"/>
  <c r="L376" i="5"/>
  <c r="U371" i="5"/>
  <c r="P371" i="5"/>
  <c r="V371" i="5" s="1"/>
  <c r="U375" i="5"/>
  <c r="P375" i="5"/>
  <c r="V375" i="5" s="1"/>
  <c r="C861" i="7" l="1"/>
  <c r="V394" i="5"/>
  <c r="L170" i="5"/>
  <c r="U170" i="5" s="1"/>
  <c r="Q707" i="5"/>
  <c r="W707" i="5" s="1"/>
  <c r="C491" i="7"/>
  <c r="D527" i="7"/>
  <c r="L331" i="5"/>
  <c r="U331" i="5" s="1"/>
  <c r="L325" i="5"/>
  <c r="Q325" i="5" s="1"/>
  <c r="W325" i="5" s="1"/>
  <c r="L321" i="5"/>
  <c r="P321" i="5" s="1"/>
  <c r="V321" i="5" s="1"/>
  <c r="L320" i="5"/>
  <c r="U320" i="5" s="1"/>
  <c r="L323" i="5"/>
  <c r="P323" i="5" s="1"/>
  <c r="V323" i="5" s="1"/>
  <c r="L322" i="5"/>
  <c r="U322" i="5" s="1"/>
  <c r="L329" i="5"/>
  <c r="U329" i="5" s="1"/>
  <c r="L330" i="5"/>
  <c r="P330" i="5" s="1"/>
  <c r="V330" i="5" s="1"/>
  <c r="L324" i="5"/>
  <c r="P324" i="5" s="1"/>
  <c r="V324" i="5" s="1"/>
  <c r="L328" i="5"/>
  <c r="Q328" i="5" s="1"/>
  <c r="W328" i="5" s="1"/>
  <c r="L327" i="5"/>
  <c r="Q327" i="5" s="1"/>
  <c r="W327" i="5" s="1"/>
  <c r="L333" i="5"/>
  <c r="P333" i="5" s="1"/>
  <c r="V333" i="5" s="1"/>
  <c r="L319" i="5"/>
  <c r="Q319" i="5" s="1"/>
  <c r="W319" i="5" s="1"/>
  <c r="L334" i="5"/>
  <c r="Q334" i="5" s="1"/>
  <c r="W334" i="5" s="1"/>
  <c r="L326" i="5"/>
  <c r="U326" i="5" s="1"/>
  <c r="L332" i="5"/>
  <c r="U332" i="5" s="1"/>
  <c r="Q440" i="5"/>
  <c r="W440" i="5" s="1"/>
  <c r="Q30" i="5"/>
  <c r="W30" i="5" s="1"/>
  <c r="U284" i="5"/>
  <c r="Q439" i="5"/>
  <c r="W439" i="5" s="1"/>
  <c r="Q434" i="5"/>
  <c r="W434" i="5" s="1"/>
  <c r="Q419" i="5"/>
  <c r="W419" i="5" s="1"/>
  <c r="P100" i="5"/>
  <c r="V100" i="5" s="1"/>
  <c r="P31" i="5"/>
  <c r="V31" i="5" s="1"/>
  <c r="U100" i="5"/>
  <c r="Q221" i="5"/>
  <c r="W221" i="5" s="1"/>
  <c r="P19" i="5"/>
  <c r="V19" i="5" s="1"/>
  <c r="Q165" i="5"/>
  <c r="W165" i="5" s="1"/>
  <c r="U480" i="5"/>
  <c r="P336" i="5"/>
  <c r="V336" i="5" s="1"/>
  <c r="Q226" i="5"/>
  <c r="W226" i="5" s="1"/>
  <c r="U74" i="5"/>
  <c r="Q71" i="5"/>
  <c r="W71" i="5" s="1"/>
  <c r="U418" i="5"/>
  <c r="Q246" i="5"/>
  <c r="W246" i="5" s="1"/>
  <c r="P393" i="5"/>
  <c r="V393" i="5" s="1"/>
  <c r="Q407" i="5"/>
  <c r="W407" i="5" s="1"/>
  <c r="P477" i="5"/>
  <c r="V477" i="5" s="1"/>
  <c r="U77" i="5"/>
  <c r="P422" i="5"/>
  <c r="V422" i="5" s="1"/>
  <c r="U465" i="5"/>
  <c r="P479" i="5"/>
  <c r="V479" i="5" s="1"/>
  <c r="Q223" i="5"/>
  <c r="W223" i="5" s="1"/>
  <c r="Q285" i="5"/>
  <c r="W285" i="5" s="1"/>
  <c r="P480" i="5"/>
  <c r="V480" i="5" s="1"/>
  <c r="U398" i="5"/>
  <c r="Q224" i="5"/>
  <c r="W224" i="5" s="1"/>
  <c r="U477" i="5"/>
  <c r="Q432" i="5"/>
  <c r="W432" i="5" s="1"/>
  <c r="U151" i="5"/>
  <c r="U280" i="5"/>
  <c r="U270" i="5"/>
  <c r="U225" i="5"/>
  <c r="Q273" i="5"/>
  <c r="W273" i="5" s="1"/>
  <c r="Q29" i="5"/>
  <c r="W29" i="5" s="1"/>
  <c r="Q17" i="5"/>
  <c r="W17" i="5" s="1"/>
  <c r="P413" i="5"/>
  <c r="V413" i="5" s="1"/>
  <c r="P147" i="5"/>
  <c r="V147" i="5" s="1"/>
  <c r="Q443" i="5"/>
  <c r="W443" i="5" s="1"/>
  <c r="U317" i="5"/>
  <c r="Q465" i="5"/>
  <c r="W465" i="5" s="1"/>
  <c r="Q399" i="5"/>
  <c r="W399" i="5" s="1"/>
  <c r="U285" i="5"/>
  <c r="P487" i="5"/>
  <c r="V487" i="5" s="1"/>
  <c r="U239" i="5"/>
  <c r="Q38" i="5"/>
  <c r="W38" i="5" s="1"/>
  <c r="Q70" i="5"/>
  <c r="W70" i="5" s="1"/>
  <c r="P484" i="5"/>
  <c r="V484" i="5" s="1"/>
  <c r="U150" i="5"/>
  <c r="Q413" i="5"/>
  <c r="W413" i="5" s="1"/>
  <c r="Q471" i="5"/>
  <c r="W471" i="5" s="1"/>
  <c r="C339" i="7"/>
  <c r="Z339" i="7" s="1"/>
  <c r="P268" i="5"/>
  <c r="V268" i="5" s="1"/>
  <c r="U273" i="5"/>
  <c r="P44" i="5"/>
  <c r="V44" i="5" s="1"/>
  <c r="P249" i="5"/>
  <c r="V249" i="5" s="1"/>
  <c r="P15" i="5"/>
  <c r="V15" i="5" s="1"/>
  <c r="U224" i="5"/>
  <c r="U508" i="5"/>
  <c r="P508" i="5"/>
  <c r="V508" i="5" s="1"/>
  <c r="P282" i="5"/>
  <c r="V282" i="5" s="1"/>
  <c r="P490" i="5"/>
  <c r="V490" i="5" s="1"/>
  <c r="P455" i="5"/>
  <c r="V455" i="5" s="1"/>
  <c r="P425" i="5"/>
  <c r="V425" i="5" s="1"/>
  <c r="P264" i="5"/>
  <c r="V264" i="5" s="1"/>
  <c r="P423" i="5"/>
  <c r="V423" i="5" s="1"/>
  <c r="V273" i="5"/>
  <c r="Q249" i="5"/>
  <c r="W249" i="5" s="1"/>
  <c r="V78" i="5"/>
  <c r="P270" i="5"/>
  <c r="V270" i="5" s="1"/>
  <c r="P245" i="5"/>
  <c r="V245" i="5" s="1"/>
  <c r="Q44" i="5"/>
  <c r="W44" i="5" s="1"/>
  <c r="Q31" i="5"/>
  <c r="W31" i="5" s="1"/>
  <c r="Q24" i="5"/>
  <c r="W24" i="5" s="1"/>
  <c r="Q78" i="5"/>
  <c r="W78" i="5" s="1"/>
  <c r="Q15" i="5"/>
  <c r="W15" i="5" s="1"/>
  <c r="P434" i="5"/>
  <c r="V434" i="5" s="1"/>
  <c r="Q250" i="5"/>
  <c r="W250" i="5" s="1"/>
  <c r="Q75" i="5"/>
  <c r="W75" i="5" s="1"/>
  <c r="U286" i="5"/>
  <c r="U475" i="5"/>
  <c r="U468" i="5"/>
  <c r="U464" i="5"/>
  <c r="P212" i="5"/>
  <c r="V212" i="5" s="1"/>
  <c r="U403" i="5"/>
  <c r="U459" i="5"/>
  <c r="P286" i="5"/>
  <c r="V286" i="5" s="1"/>
  <c r="P459" i="5"/>
  <c r="V459" i="5" s="1"/>
  <c r="P24" i="5"/>
  <c r="V24" i="5" s="1"/>
  <c r="P398" i="5"/>
  <c r="V398" i="5" s="1"/>
  <c r="P75" i="5"/>
  <c r="V75" i="5" s="1"/>
  <c r="U479" i="5"/>
  <c r="U443" i="5"/>
  <c r="U484" i="5"/>
  <c r="P412" i="5"/>
  <c r="V412" i="5" s="1"/>
  <c r="U271" i="5"/>
  <c r="Q225" i="5"/>
  <c r="W225" i="5" s="1"/>
  <c r="P226" i="5"/>
  <c r="V226" i="5" s="1"/>
  <c r="Q40" i="5"/>
  <c r="W40" i="5" s="1"/>
  <c r="P29" i="5"/>
  <c r="V29" i="5" s="1"/>
  <c r="P21" i="5"/>
  <c r="V21" i="5" s="1"/>
  <c r="U78" i="5"/>
  <c r="Q25" i="5"/>
  <c r="W25" i="5" s="1"/>
  <c r="P464" i="5"/>
  <c r="V464" i="5" s="1"/>
  <c r="P405" i="5"/>
  <c r="V405" i="5" s="1"/>
  <c r="U250" i="5"/>
  <c r="U251" i="5"/>
  <c r="U268" i="5"/>
  <c r="U264" i="5"/>
  <c r="P317" i="5"/>
  <c r="V317" i="5" s="1"/>
  <c r="U425" i="5"/>
  <c r="U432" i="5"/>
  <c r="U407" i="5"/>
  <c r="Q336" i="5"/>
  <c r="W336" i="5" s="1"/>
  <c r="U423" i="5"/>
  <c r="Q405" i="5"/>
  <c r="W405" i="5" s="1"/>
  <c r="U422" i="5"/>
  <c r="P73" i="5"/>
  <c r="V73" i="5" s="1"/>
  <c r="Q73" i="5"/>
  <c r="W73" i="5" s="1"/>
  <c r="Q72" i="5"/>
  <c r="W72" i="5" s="1"/>
  <c r="P402" i="5"/>
  <c r="V402" i="5" s="1"/>
  <c r="P211" i="5"/>
  <c r="V211" i="5" s="1"/>
  <c r="P237" i="5"/>
  <c r="V237" i="5" s="1"/>
  <c r="U72" i="5"/>
  <c r="U241" i="5"/>
  <c r="Q393" i="5"/>
  <c r="W393" i="5" s="1"/>
  <c r="L511" i="5"/>
  <c r="Q511" i="5" s="1"/>
  <c r="W511" i="5" s="1"/>
  <c r="U412" i="5"/>
  <c r="U435" i="5"/>
  <c r="U440" i="5"/>
  <c r="L122" i="5"/>
  <c r="P122" i="5" s="1"/>
  <c r="V122" i="5" s="1"/>
  <c r="C508" i="7"/>
  <c r="Q280" i="5"/>
  <c r="W280" i="5" s="1"/>
  <c r="P260" i="5"/>
  <c r="V260" i="5" s="1"/>
  <c r="Q271" i="5"/>
  <c r="W271" i="5" s="1"/>
  <c r="P241" i="5"/>
  <c r="V241" i="5" s="1"/>
  <c r="P30" i="5"/>
  <c r="V30" i="5" s="1"/>
  <c r="P17" i="5"/>
  <c r="V17" i="5" s="1"/>
  <c r="U414" i="5"/>
  <c r="Q461" i="5"/>
  <c r="W461" i="5" s="1"/>
  <c r="P1239" i="5"/>
  <c r="V1239" i="5" s="1"/>
  <c r="U335" i="5"/>
  <c r="P335" i="5"/>
  <c r="V335" i="5" s="1"/>
  <c r="U408" i="5"/>
  <c r="P408" i="5"/>
  <c r="V408" i="5" s="1"/>
  <c r="Q408" i="5"/>
  <c r="W408" i="5" s="1"/>
  <c r="P257" i="5"/>
  <c r="V257" i="5" s="1"/>
  <c r="U257" i="5"/>
  <c r="Q257" i="5"/>
  <c r="W257" i="5" s="1"/>
  <c r="P284" i="5"/>
  <c r="V284" i="5" s="1"/>
  <c r="P475" i="5"/>
  <c r="V475" i="5" s="1"/>
  <c r="P417" i="5"/>
  <c r="V417" i="5" s="1"/>
  <c r="P93" i="5"/>
  <c r="V93" i="5" s="1"/>
  <c r="P469" i="5"/>
  <c r="V469" i="5" s="1"/>
  <c r="U269" i="5"/>
  <c r="P239" i="5"/>
  <c r="V239" i="5" s="1"/>
  <c r="V74" i="5"/>
  <c r="L79" i="5"/>
  <c r="P266" i="5"/>
  <c r="V266" i="5" s="1"/>
  <c r="U223" i="5"/>
  <c r="Q269" i="5"/>
  <c r="W269" i="5" s="1"/>
  <c r="U237" i="5"/>
  <c r="P38" i="5"/>
  <c r="V38" i="5" s="1"/>
  <c r="Q19" i="5"/>
  <c r="W19" i="5" s="1"/>
  <c r="L947" i="5"/>
  <c r="U947" i="5" s="1"/>
  <c r="Q74" i="5"/>
  <c r="W74" i="5" s="1"/>
  <c r="Q37" i="5"/>
  <c r="W37" i="5" s="1"/>
  <c r="P25" i="5"/>
  <c r="V25" i="5" s="1"/>
  <c r="P470" i="5"/>
  <c r="V470" i="5" s="1"/>
  <c r="P444" i="5"/>
  <c r="V444" i="5" s="1"/>
  <c r="U246" i="5"/>
  <c r="P71" i="5"/>
  <c r="V71" i="5" s="1"/>
  <c r="U410" i="5"/>
  <c r="U439" i="5"/>
  <c r="U282" i="5"/>
  <c r="U490" i="5"/>
  <c r="Q212" i="5"/>
  <c r="W212" i="5" s="1"/>
  <c r="Q418" i="5"/>
  <c r="W418" i="5" s="1"/>
  <c r="P287" i="5"/>
  <c r="V287" i="5" s="1"/>
  <c r="Q410" i="5"/>
  <c r="W410" i="5" s="1"/>
  <c r="U419" i="5"/>
  <c r="Q287" i="5"/>
  <c r="W287" i="5" s="1"/>
  <c r="U272" i="5"/>
  <c r="Q360" i="5"/>
  <c r="W360" i="5" s="1"/>
  <c r="V221" i="5"/>
  <c r="Q77" i="5"/>
  <c r="W77" i="5" s="1"/>
  <c r="U73" i="5"/>
  <c r="U245" i="5"/>
  <c r="U221" i="5"/>
  <c r="P40" i="5"/>
  <c r="V40" i="5" s="1"/>
  <c r="Q21" i="5"/>
  <c r="W21" i="5" s="1"/>
  <c r="C76" i="7"/>
  <c r="Z76" i="7" s="1"/>
  <c r="AA76" i="7" s="1"/>
  <c r="AA86" i="7" s="1"/>
  <c r="P403" i="5"/>
  <c r="V403" i="5" s="1"/>
  <c r="P251" i="5"/>
  <c r="V251" i="5" s="1"/>
  <c r="U93" i="5"/>
  <c r="U266" i="5"/>
  <c r="U450" i="5"/>
  <c r="U461" i="5"/>
  <c r="U455" i="5"/>
  <c r="Q470" i="5"/>
  <c r="W470" i="5" s="1"/>
  <c r="U360" i="5"/>
  <c r="U444" i="5"/>
  <c r="U485" i="5"/>
  <c r="P485" i="5"/>
  <c r="V485" i="5" s="1"/>
  <c r="U35" i="5"/>
  <c r="Q35" i="5"/>
  <c r="W35" i="5" s="1"/>
  <c r="P35" i="5"/>
  <c r="V35" i="5" s="1"/>
  <c r="U66" i="5"/>
  <c r="P66" i="5"/>
  <c r="V66" i="5" s="1"/>
  <c r="Q66" i="5"/>
  <c r="W66" i="5" s="1"/>
  <c r="U102" i="5"/>
  <c r="Q102" i="5"/>
  <c r="W102" i="5" s="1"/>
  <c r="P102" i="5"/>
  <c r="V102" i="5" s="1"/>
  <c r="Q142" i="5"/>
  <c r="W142" i="5" s="1"/>
  <c r="P142" i="5"/>
  <c r="V142" i="5" s="1"/>
  <c r="U142" i="5"/>
  <c r="U367" i="5"/>
  <c r="P367" i="5"/>
  <c r="V367" i="5" s="1"/>
  <c r="Q367" i="5"/>
  <c r="W367" i="5" s="1"/>
  <c r="U33" i="5"/>
  <c r="P33" i="5"/>
  <c r="V33" i="5" s="1"/>
  <c r="Q33" i="5"/>
  <c r="W33" i="5" s="1"/>
  <c r="U36" i="5"/>
  <c r="Q36" i="5"/>
  <c r="W36" i="5" s="1"/>
  <c r="P36" i="5"/>
  <c r="V36" i="5" s="1"/>
  <c r="Q1231" i="5"/>
  <c r="W1231" i="5" s="1"/>
  <c r="P1231" i="5"/>
  <c r="V1231" i="5" s="1"/>
  <c r="U1231" i="5"/>
  <c r="U162" i="5"/>
  <c r="Q162" i="5"/>
  <c r="W162" i="5" s="1"/>
  <c r="L445" i="5"/>
  <c r="U445" i="5" s="1"/>
  <c r="Q341" i="5"/>
  <c r="W341" i="5" s="1"/>
  <c r="P341" i="5"/>
  <c r="V341" i="5" s="1"/>
  <c r="U340" i="5"/>
  <c r="L232" i="5"/>
  <c r="Q232" i="5" s="1"/>
  <c r="U47" i="5"/>
  <c r="P47" i="5"/>
  <c r="V47" i="5" s="1"/>
  <c r="Q473" i="5"/>
  <c r="W473" i="5" s="1"/>
  <c r="U473" i="5"/>
  <c r="L441" i="5"/>
  <c r="U441" i="5" s="1"/>
  <c r="Q247" i="5"/>
  <c r="W247" i="5" s="1"/>
  <c r="P247" i="5"/>
  <c r="V247" i="5" s="1"/>
  <c r="U247" i="5"/>
  <c r="Q76" i="5"/>
  <c r="W76" i="5" s="1"/>
  <c r="P76" i="5"/>
  <c r="V76" i="5" s="1"/>
  <c r="U429" i="5"/>
  <c r="P429" i="5"/>
  <c r="V429" i="5" s="1"/>
  <c r="Q414" i="5"/>
  <c r="W414" i="5" s="1"/>
  <c r="P414" i="5"/>
  <c r="V414" i="5" s="1"/>
  <c r="P242" i="5"/>
  <c r="V242" i="5" s="1"/>
  <c r="Q242" i="5"/>
  <c r="W242" i="5" s="1"/>
  <c r="Q213" i="5"/>
  <c r="W213" i="5" s="1"/>
  <c r="P213" i="5"/>
  <c r="V213" i="5" s="1"/>
  <c r="L451" i="5"/>
  <c r="U451" i="5" s="1"/>
  <c r="L421" i="5"/>
  <c r="P276" i="5"/>
  <c r="V276" i="5" s="1"/>
  <c r="Q276" i="5"/>
  <c r="W276" i="5" s="1"/>
  <c r="Q197" i="5"/>
  <c r="W197" i="5" s="1"/>
  <c r="P197" i="5"/>
  <c r="V197" i="5" s="1"/>
  <c r="U197" i="5"/>
  <c r="P70" i="5"/>
  <c r="V70" i="5" s="1"/>
  <c r="U32" i="5"/>
  <c r="Q32" i="5"/>
  <c r="W32" i="5" s="1"/>
  <c r="U103" i="5"/>
  <c r="Q103" i="5"/>
  <c r="W103" i="5" s="1"/>
  <c r="P103" i="5"/>
  <c r="V103" i="5" s="1"/>
  <c r="U58" i="5"/>
  <c r="Q58" i="5"/>
  <c r="W58" i="5" s="1"/>
  <c r="P58" i="5"/>
  <c r="V58" i="5" s="1"/>
  <c r="U283" i="5"/>
  <c r="P435" i="5"/>
  <c r="V435" i="5" s="1"/>
  <c r="C274" i="7"/>
  <c r="Z274" i="7" s="1"/>
  <c r="P481" i="5"/>
  <c r="V481" i="5" s="1"/>
  <c r="U399" i="5"/>
  <c r="C229" i="7"/>
  <c r="Z229" i="7" s="1"/>
  <c r="Q335" i="5"/>
  <c r="W335" i="5" s="1"/>
  <c r="U276" i="5"/>
  <c r="Q340" i="5"/>
  <c r="W340" i="5" s="1"/>
  <c r="P56" i="5"/>
  <c r="V56" i="5" s="1"/>
  <c r="P45" i="5"/>
  <c r="V45" i="5" s="1"/>
  <c r="P468" i="5"/>
  <c r="V468" i="5" s="1"/>
  <c r="U972" i="5"/>
  <c r="U260" i="5"/>
  <c r="Q429" i="5"/>
  <c r="W429" i="5" s="1"/>
  <c r="U481" i="5"/>
  <c r="P165" i="5"/>
  <c r="V165" i="5" s="1"/>
  <c r="U303" i="5"/>
  <c r="Q267" i="5"/>
  <c r="W267" i="5" s="1"/>
  <c r="P267" i="5"/>
  <c r="V267" i="5" s="1"/>
  <c r="U267" i="5"/>
  <c r="U43" i="5"/>
  <c r="Q43" i="5"/>
  <c r="W43" i="5" s="1"/>
  <c r="P43" i="5"/>
  <c r="V43" i="5" s="1"/>
  <c r="U20" i="5"/>
  <c r="Q20" i="5"/>
  <c r="W20" i="5" s="1"/>
  <c r="L453" i="5"/>
  <c r="U453" i="5" s="1"/>
  <c r="P318" i="5"/>
  <c r="V318" i="5" s="1"/>
  <c r="Q318" i="5"/>
  <c r="W318" i="5" s="1"/>
  <c r="U274" i="5"/>
  <c r="Q274" i="5"/>
  <c r="W274" i="5" s="1"/>
  <c r="U214" i="5"/>
  <c r="Q214" i="5"/>
  <c r="W214" i="5" s="1"/>
  <c r="P214" i="5"/>
  <c r="V214" i="5" s="1"/>
  <c r="L448" i="5"/>
  <c r="U448" i="5" s="1"/>
  <c r="P362" i="5"/>
  <c r="V362" i="5" s="1"/>
  <c r="U362" i="5"/>
  <c r="U230" i="5"/>
  <c r="Q230" i="5"/>
  <c r="W230" i="5" s="1"/>
  <c r="C101" i="7"/>
  <c r="Z101" i="7" s="1"/>
  <c r="L430" i="5"/>
  <c r="U430" i="5" s="1"/>
  <c r="L472" i="5"/>
  <c r="U472" i="5" s="1"/>
  <c r="U229" i="5"/>
  <c r="Q229" i="5"/>
  <c r="W229" i="5" s="1"/>
  <c r="U62" i="5"/>
  <c r="Q62" i="5"/>
  <c r="W62" i="5" s="1"/>
  <c r="P231" i="5"/>
  <c r="V231" i="5" s="1"/>
  <c r="U231" i="5"/>
  <c r="Q231" i="5"/>
  <c r="W231" i="5" s="1"/>
  <c r="Z850" i="7"/>
  <c r="P416" i="5"/>
  <c r="V416" i="5" s="1"/>
  <c r="Q416" i="5"/>
  <c r="W416" i="5" s="1"/>
  <c r="U27" i="5"/>
  <c r="Q27" i="5"/>
  <c r="W27" i="5" s="1"/>
  <c r="Q222" i="5"/>
  <c r="W222" i="5" s="1"/>
  <c r="P222" i="5"/>
  <c r="V222" i="5" s="1"/>
  <c r="Q265" i="5"/>
  <c r="W265" i="5" s="1"/>
  <c r="U265" i="5"/>
  <c r="P265" i="5"/>
  <c r="V265" i="5" s="1"/>
  <c r="U22" i="5"/>
  <c r="P22" i="5"/>
  <c r="V22" i="5" s="1"/>
  <c r="L406" i="5"/>
  <c r="Q283" i="5"/>
  <c r="W283" i="5" s="1"/>
  <c r="Q303" i="5"/>
  <c r="W303" i="5" s="1"/>
  <c r="U69" i="5"/>
  <c r="P27" i="5"/>
  <c r="V27" i="5" s="1"/>
  <c r="Q56" i="5"/>
  <c r="W56" i="5" s="1"/>
  <c r="Q45" i="5"/>
  <c r="W45" i="5" s="1"/>
  <c r="U471" i="5"/>
  <c r="U213" i="5"/>
  <c r="U487" i="5"/>
  <c r="U211" i="5"/>
  <c r="U902" i="5"/>
  <c r="Q902" i="5"/>
  <c r="W902" i="5" s="1"/>
  <c r="P902" i="5"/>
  <c r="V902" i="5" s="1"/>
  <c r="U39" i="5"/>
  <c r="Q39" i="5"/>
  <c r="W39" i="5" s="1"/>
  <c r="P39" i="5"/>
  <c r="V39" i="5" s="1"/>
  <c r="Q449" i="5"/>
  <c r="W449" i="5" s="1"/>
  <c r="U449" i="5"/>
  <c r="Q288" i="5"/>
  <c r="W288" i="5" s="1"/>
  <c r="U288" i="5"/>
  <c r="U46" i="5"/>
  <c r="Q46" i="5"/>
  <c r="W46" i="5" s="1"/>
  <c r="U491" i="5"/>
  <c r="P491" i="5"/>
  <c r="V491" i="5" s="1"/>
  <c r="L460" i="5"/>
  <c r="U460" i="5" s="1"/>
  <c r="P143" i="5"/>
  <c r="V143" i="5" s="1"/>
  <c r="U143" i="5"/>
  <c r="U34" i="5"/>
  <c r="P34" i="5"/>
  <c r="V34" i="5" s="1"/>
  <c r="U57" i="5"/>
  <c r="Q57" i="5"/>
  <c r="W57" i="5" s="1"/>
  <c r="U107" i="5"/>
  <c r="P107" i="5"/>
  <c r="V107" i="5" s="1"/>
  <c r="Q107" i="5"/>
  <c r="W107" i="5" s="1"/>
  <c r="L101" i="5"/>
  <c r="L104" i="5" s="1"/>
  <c r="D343" i="7"/>
  <c r="D374" i="7" s="1"/>
  <c r="C341" i="7"/>
  <c r="C343" i="7" s="1"/>
  <c r="M511" i="5"/>
  <c r="P42" i="5"/>
  <c r="V42" i="5" s="1"/>
  <c r="Q42" i="5"/>
  <c r="W42" i="5" s="1"/>
  <c r="Q466" i="5"/>
  <c r="W466" i="5" s="1"/>
  <c r="U466" i="5"/>
  <c r="P466" i="5"/>
  <c r="V466" i="5" s="1"/>
  <c r="Q275" i="5"/>
  <c r="W275" i="5" s="1"/>
  <c r="P275" i="5"/>
  <c r="V275" i="5" s="1"/>
  <c r="P248" i="5"/>
  <c r="V248" i="5" s="1"/>
  <c r="U248" i="5"/>
  <c r="Q248" i="5"/>
  <c r="W248" i="5" s="1"/>
  <c r="L404" i="5"/>
  <c r="U404" i="5" s="1"/>
  <c r="U262" i="5"/>
  <c r="Q262" i="5"/>
  <c r="W262" i="5" s="1"/>
  <c r="L426" i="5"/>
  <c r="U426" i="5" s="1"/>
  <c r="Q411" i="5"/>
  <c r="W411" i="5" s="1"/>
  <c r="P411" i="5"/>
  <c r="V411" i="5" s="1"/>
  <c r="U261" i="5"/>
  <c r="Q261" i="5"/>
  <c r="W261" i="5" s="1"/>
  <c r="U18" i="5"/>
  <c r="Q18" i="5"/>
  <c r="W18" i="5" s="1"/>
  <c r="L483" i="5"/>
  <c r="U483" i="5" s="1"/>
  <c r="L447" i="5"/>
  <c r="U447" i="5" s="1"/>
  <c r="L431" i="5"/>
  <c r="U431" i="5" s="1"/>
  <c r="P316" i="5"/>
  <c r="V316" i="5" s="1"/>
  <c r="Q316" i="5"/>
  <c r="W316" i="5" s="1"/>
  <c r="P163" i="5"/>
  <c r="V163" i="5" s="1"/>
  <c r="U163" i="5"/>
  <c r="U28" i="5"/>
  <c r="Q28" i="5"/>
  <c r="W28" i="5" s="1"/>
  <c r="Q272" i="5"/>
  <c r="W272" i="5" s="1"/>
  <c r="L277" i="5"/>
  <c r="Q277" i="5" s="1"/>
  <c r="W277" i="5" s="1"/>
  <c r="P415" i="5"/>
  <c r="V415" i="5" s="1"/>
  <c r="P238" i="5"/>
  <c r="V238" i="5" s="1"/>
  <c r="P262" i="5"/>
  <c r="V262" i="5" s="1"/>
  <c r="U253" i="5"/>
  <c r="P48" i="5"/>
  <c r="V48" i="5" s="1"/>
  <c r="P28" i="5"/>
  <c r="V28" i="5" s="1"/>
  <c r="P488" i="5"/>
  <c r="V488" i="5" s="1"/>
  <c r="P454" i="5"/>
  <c r="V454" i="5" s="1"/>
  <c r="Q238" i="5"/>
  <c r="W238" i="5" s="1"/>
  <c r="Q454" i="5"/>
  <c r="W454" i="5" s="1"/>
  <c r="U474" i="5"/>
  <c r="Q474" i="5"/>
  <c r="W474" i="5" s="1"/>
  <c r="P474" i="5"/>
  <c r="V474" i="5" s="1"/>
  <c r="U462" i="5"/>
  <c r="Q462" i="5"/>
  <c r="W462" i="5" s="1"/>
  <c r="Q438" i="5"/>
  <c r="W438" i="5" s="1"/>
  <c r="U438" i="5"/>
  <c r="P438" i="5"/>
  <c r="V438" i="5" s="1"/>
  <c r="Q428" i="5"/>
  <c r="W428" i="5" s="1"/>
  <c r="U428" i="5"/>
  <c r="Q409" i="5"/>
  <c r="W409" i="5" s="1"/>
  <c r="P409" i="5"/>
  <c r="V409" i="5" s="1"/>
  <c r="U409" i="5"/>
  <c r="U263" i="5"/>
  <c r="Q263" i="5"/>
  <c r="W263" i="5" s="1"/>
  <c r="P244" i="5"/>
  <c r="V244" i="5" s="1"/>
  <c r="U244" i="5"/>
  <c r="Q244" i="5"/>
  <c r="W244" i="5" s="1"/>
  <c r="L492" i="5"/>
  <c r="U492" i="5" s="1"/>
  <c r="Q420" i="5"/>
  <c r="W420" i="5" s="1"/>
  <c r="U420" i="5"/>
  <c r="Q397" i="5"/>
  <c r="W397" i="5" s="1"/>
  <c r="P397" i="5"/>
  <c r="V397" i="5" s="1"/>
  <c r="Q289" i="5"/>
  <c r="W289" i="5" s="1"/>
  <c r="U289" i="5"/>
  <c r="P236" i="5"/>
  <c r="V236" i="5" s="1"/>
  <c r="U236" i="5"/>
  <c r="Q236" i="5"/>
  <c r="W236" i="5" s="1"/>
  <c r="Q243" i="5"/>
  <c r="W243" i="5" s="1"/>
  <c r="P243" i="5"/>
  <c r="V243" i="5" s="1"/>
  <c r="Q436" i="5"/>
  <c r="W436" i="5" s="1"/>
  <c r="U436" i="5"/>
  <c r="L279" i="5"/>
  <c r="C287" i="7"/>
  <c r="Z287" i="7" s="1"/>
  <c r="L467" i="5"/>
  <c r="U467" i="5" s="1"/>
  <c r="U397" i="5"/>
  <c r="Q69" i="5"/>
  <c r="W69" i="5" s="1"/>
  <c r="P253" i="5"/>
  <c r="V253" i="5" s="1"/>
  <c r="V69" i="5"/>
  <c r="P26" i="5"/>
  <c r="V26" i="5" s="1"/>
  <c r="Q48" i="5"/>
  <c r="W48" i="5" s="1"/>
  <c r="P486" i="5"/>
  <c r="V486" i="5" s="1"/>
  <c r="P164" i="5"/>
  <c r="V164" i="5" s="1"/>
  <c r="U417" i="5"/>
  <c r="U488" i="5"/>
  <c r="Q164" i="5"/>
  <c r="W164" i="5" s="1"/>
  <c r="U316" i="5"/>
  <c r="U486" i="5"/>
  <c r="Q415" i="5"/>
  <c r="W415" i="5" s="1"/>
  <c r="U411" i="5"/>
  <c r="U482" i="5"/>
  <c r="Q482" i="5"/>
  <c r="W482" i="5" s="1"/>
  <c r="P482" i="5"/>
  <c r="V482" i="5" s="1"/>
  <c r="Q450" i="5"/>
  <c r="W450" i="5" s="1"/>
  <c r="P450" i="5"/>
  <c r="V450" i="5" s="1"/>
  <c r="P252" i="5"/>
  <c r="V252" i="5" s="1"/>
  <c r="U252" i="5"/>
  <c r="Q252" i="5"/>
  <c r="W252" i="5" s="1"/>
  <c r="U166" i="5"/>
  <c r="P166" i="5"/>
  <c r="V166" i="5" s="1"/>
  <c r="Q166" i="5"/>
  <c r="W166" i="5" s="1"/>
  <c r="L437" i="5"/>
  <c r="Q193" i="5"/>
  <c r="W193" i="5" s="1"/>
  <c r="U193" i="5"/>
  <c r="L456" i="5"/>
  <c r="P261" i="5"/>
  <c r="V261" i="5" s="1"/>
  <c r="Q26" i="5"/>
  <c r="W26" i="5" s="1"/>
  <c r="P37" i="5"/>
  <c r="V37" i="5" s="1"/>
  <c r="P436" i="5"/>
  <c r="V436" i="5" s="1"/>
  <c r="P162" i="5"/>
  <c r="V162" i="5" s="1"/>
  <c r="Q163" i="5"/>
  <c r="W163" i="5" s="1"/>
  <c r="U402" i="5"/>
  <c r="Q485" i="5"/>
  <c r="W485" i="5" s="1"/>
  <c r="U469" i="5"/>
  <c r="Q493" i="5"/>
  <c r="W493" i="5" s="1"/>
  <c r="U493" i="5"/>
  <c r="U478" i="5"/>
  <c r="Q478" i="5"/>
  <c r="W478" i="5" s="1"/>
  <c r="U458" i="5"/>
  <c r="Q458" i="5"/>
  <c r="W458" i="5" s="1"/>
  <c r="P458" i="5"/>
  <c r="V458" i="5" s="1"/>
  <c r="U442" i="5"/>
  <c r="Q442" i="5"/>
  <c r="W442" i="5" s="1"/>
  <c r="Q424" i="5"/>
  <c r="W424" i="5" s="1"/>
  <c r="P424" i="5"/>
  <c r="V424" i="5" s="1"/>
  <c r="Q281" i="5"/>
  <c r="W281" i="5" s="1"/>
  <c r="U281" i="5"/>
  <c r="P240" i="5"/>
  <c r="V240" i="5" s="1"/>
  <c r="U240" i="5"/>
  <c r="Q240" i="5"/>
  <c r="W240" i="5" s="1"/>
  <c r="U215" i="5"/>
  <c r="Q215" i="5"/>
  <c r="W215" i="5" s="1"/>
  <c r="P215" i="5"/>
  <c r="V215" i="5" s="1"/>
  <c r="L457" i="5"/>
  <c r="U457" i="5" s="1"/>
  <c r="Q433" i="5"/>
  <c r="W433" i="5" s="1"/>
  <c r="U433" i="5"/>
  <c r="L476" i="5"/>
  <c r="U476" i="5" s="1"/>
  <c r="Q452" i="5"/>
  <c r="W452" i="5" s="1"/>
  <c r="U452" i="5"/>
  <c r="Q1274" i="5"/>
  <c r="P1274" i="5"/>
  <c r="V1274" i="5" s="1"/>
  <c r="Q1268" i="5"/>
  <c r="P1268" i="5"/>
  <c r="V1268" i="5" s="1"/>
  <c r="Q1254" i="5"/>
  <c r="W1254" i="5" s="1"/>
  <c r="P1254" i="5"/>
  <c r="V1254" i="5" s="1"/>
  <c r="Q1239" i="5"/>
  <c r="W1239" i="5" s="1"/>
  <c r="U1225" i="5"/>
  <c r="Q1266" i="5"/>
  <c r="W1266" i="5" s="1"/>
  <c r="P1266" i="5"/>
  <c r="V1266" i="5" s="1"/>
  <c r="Q1250" i="5"/>
  <c r="W1250" i="5" s="1"/>
  <c r="P1250" i="5"/>
  <c r="V1250" i="5" s="1"/>
  <c r="Q1272" i="5"/>
  <c r="P1272" i="5"/>
  <c r="V1272" i="5" s="1"/>
  <c r="Q1264" i="5"/>
  <c r="W1264" i="5" s="1"/>
  <c r="P1264" i="5"/>
  <c r="V1264" i="5" s="1"/>
  <c r="Q1256" i="5"/>
  <c r="W1256" i="5" s="1"/>
  <c r="P1256" i="5"/>
  <c r="V1256" i="5" s="1"/>
  <c r="Q1248" i="5"/>
  <c r="W1248" i="5" s="1"/>
  <c r="P1248" i="5"/>
  <c r="V1248" i="5" s="1"/>
  <c r="Q1278" i="5"/>
  <c r="P1278" i="5"/>
  <c r="V1278" i="5" s="1"/>
  <c r="Q1262" i="5"/>
  <c r="W1262" i="5" s="1"/>
  <c r="P1262" i="5"/>
  <c r="V1262" i="5" s="1"/>
  <c r="Q1246" i="5"/>
  <c r="W1246" i="5" s="1"/>
  <c r="P1246" i="5"/>
  <c r="V1246" i="5" s="1"/>
  <c r="Q1258" i="5"/>
  <c r="W1258" i="5" s="1"/>
  <c r="P1258" i="5"/>
  <c r="V1258" i="5" s="1"/>
  <c r="Q1276" i="5"/>
  <c r="P1276" i="5"/>
  <c r="V1276" i="5" s="1"/>
  <c r="Q1260" i="5"/>
  <c r="W1260" i="5" s="1"/>
  <c r="P1260" i="5"/>
  <c r="V1260" i="5" s="1"/>
  <c r="Q1252" i="5"/>
  <c r="W1252" i="5" s="1"/>
  <c r="P1252" i="5"/>
  <c r="V1252" i="5" s="1"/>
  <c r="Q1244" i="5"/>
  <c r="W1244" i="5" s="1"/>
  <c r="P1244" i="5"/>
  <c r="V1244" i="5" s="1"/>
  <c r="Q1270" i="5"/>
  <c r="P1270" i="5"/>
  <c r="V1270" i="5" s="1"/>
  <c r="P1273" i="5"/>
  <c r="V1273" i="5" s="1"/>
  <c r="Q1273" i="5"/>
  <c r="P1265" i="5"/>
  <c r="V1265" i="5" s="1"/>
  <c r="Q1265" i="5"/>
  <c r="W1265" i="5" s="1"/>
  <c r="P1257" i="5"/>
  <c r="V1257" i="5" s="1"/>
  <c r="Q1257" i="5"/>
  <c r="W1257" i="5" s="1"/>
  <c r="P1249" i="5"/>
  <c r="V1249" i="5" s="1"/>
  <c r="Q1249" i="5"/>
  <c r="W1249" i="5" s="1"/>
  <c r="U1274" i="5"/>
  <c r="U1258" i="5"/>
  <c r="U1276" i="5"/>
  <c r="U1268" i="5"/>
  <c r="U1260" i="5"/>
  <c r="U1252" i="5"/>
  <c r="U1244" i="5"/>
  <c r="P1275" i="5"/>
  <c r="V1275" i="5" s="1"/>
  <c r="Q1275" i="5"/>
  <c r="P1267" i="5"/>
  <c r="V1267" i="5" s="1"/>
  <c r="Q1267" i="5"/>
  <c r="W1267" i="5" s="1"/>
  <c r="P1259" i="5"/>
  <c r="V1259" i="5" s="1"/>
  <c r="Q1259" i="5"/>
  <c r="W1259" i="5" s="1"/>
  <c r="P1251" i="5"/>
  <c r="V1251" i="5" s="1"/>
  <c r="Q1251" i="5"/>
  <c r="W1251" i="5" s="1"/>
  <c r="U1254" i="5"/>
  <c r="V1225" i="5"/>
  <c r="Q1225" i="5"/>
  <c r="W1225" i="5" s="1"/>
  <c r="P1277" i="5"/>
  <c r="V1277" i="5" s="1"/>
  <c r="Q1277" i="5"/>
  <c r="P1269" i="5"/>
  <c r="V1269" i="5" s="1"/>
  <c r="Q1269" i="5"/>
  <c r="P1261" i="5"/>
  <c r="V1261" i="5" s="1"/>
  <c r="Q1261" i="5"/>
  <c r="W1261" i="5" s="1"/>
  <c r="P1253" i="5"/>
  <c r="V1253" i="5" s="1"/>
  <c r="Q1253" i="5"/>
  <c r="W1253" i="5" s="1"/>
  <c r="P1245" i="5"/>
  <c r="V1245" i="5" s="1"/>
  <c r="Q1245" i="5"/>
  <c r="W1245" i="5" s="1"/>
  <c r="U1266" i="5"/>
  <c r="U1250" i="5"/>
  <c r="U1272" i="5"/>
  <c r="U1264" i="5"/>
  <c r="U1256" i="5"/>
  <c r="U1248" i="5"/>
  <c r="P1279" i="5"/>
  <c r="V1279" i="5" s="1"/>
  <c r="Q1279" i="5"/>
  <c r="P1271" i="5"/>
  <c r="V1271" i="5" s="1"/>
  <c r="Q1271" i="5"/>
  <c r="P1263" i="5"/>
  <c r="V1263" i="5" s="1"/>
  <c r="Q1263" i="5"/>
  <c r="W1263" i="5" s="1"/>
  <c r="P1255" i="5"/>
  <c r="V1255" i="5" s="1"/>
  <c r="Q1255" i="5"/>
  <c r="W1255" i="5" s="1"/>
  <c r="P1247" i="5"/>
  <c r="V1247" i="5" s="1"/>
  <c r="Q1247" i="5"/>
  <c r="W1247" i="5" s="1"/>
  <c r="Q972" i="5"/>
  <c r="W972" i="5" s="1"/>
  <c r="P972" i="5"/>
  <c r="V972" i="5" s="1"/>
  <c r="D967" i="7"/>
  <c r="L597" i="5"/>
  <c r="U597" i="5" s="1"/>
  <c r="P563" i="5"/>
  <c r="V563" i="5" s="1"/>
  <c r="P707" i="5"/>
  <c r="V707" i="5" s="1"/>
  <c r="Q803" i="5"/>
  <c r="W803" i="5" s="1"/>
  <c r="P446" i="5"/>
  <c r="V446" i="5" s="1"/>
  <c r="Q446" i="5"/>
  <c r="W446" i="5" s="1"/>
  <c r="L932" i="5"/>
  <c r="U932" i="5" s="1"/>
  <c r="C937" i="7"/>
  <c r="Z937" i="7" s="1"/>
  <c r="C551" i="7"/>
  <c r="C1020" i="7"/>
  <c r="C1097" i="7"/>
  <c r="D1021" i="7"/>
  <c r="D551" i="7"/>
  <c r="C366" i="7"/>
  <c r="P803" i="5"/>
  <c r="V803" i="5" s="1"/>
  <c r="U707" i="5"/>
  <c r="L1120" i="5"/>
  <c r="L1203" i="5" s="1"/>
  <c r="C1201" i="7"/>
  <c r="Z1201" i="7" s="1"/>
  <c r="D1051" i="7"/>
  <c r="L816" i="5"/>
  <c r="L821" i="5" s="1"/>
  <c r="C819" i="7"/>
  <c r="L1102" i="5"/>
  <c r="C1103" i="7"/>
  <c r="Z1103" i="7" s="1"/>
  <c r="C805" i="7"/>
  <c r="L1035" i="5"/>
  <c r="C1050" i="7"/>
  <c r="L845" i="5"/>
  <c r="U845" i="5" s="1"/>
  <c r="C847" i="7"/>
  <c r="Z847" i="7" s="1"/>
  <c r="U1035" i="5"/>
  <c r="U446" i="5"/>
  <c r="Q563" i="5"/>
  <c r="W563" i="5" s="1"/>
  <c r="L962" i="5"/>
  <c r="Q962" i="5" s="1"/>
  <c r="C966" i="7"/>
  <c r="L954" i="5"/>
  <c r="C954" i="7"/>
  <c r="Z954" i="7" s="1"/>
  <c r="D1202" i="7"/>
  <c r="L1029" i="5"/>
  <c r="C1031" i="7"/>
  <c r="Z1031" i="7" s="1"/>
  <c r="L1000" i="5"/>
  <c r="C1011" i="7"/>
  <c r="U754" i="5"/>
  <c r="C838" i="7"/>
  <c r="L315" i="5"/>
  <c r="P315" i="5" s="1"/>
  <c r="V315" i="5" s="1"/>
  <c r="C334" i="7"/>
  <c r="Z334" i="7" s="1"/>
  <c r="P754" i="5"/>
  <c r="V754" i="5" s="1"/>
  <c r="L684" i="5"/>
  <c r="L691" i="5" s="1"/>
  <c r="C688" i="7"/>
  <c r="Z688" i="7" s="1"/>
  <c r="L348" i="5"/>
  <c r="P348" i="5" s="1"/>
  <c r="P356" i="5" s="1"/>
  <c r="C353" i="7"/>
  <c r="Z353" i="7" s="1"/>
  <c r="C702" i="7"/>
  <c r="Z702" i="7" s="1"/>
  <c r="L699" i="5"/>
  <c r="L705" i="5" s="1"/>
  <c r="C310" i="7"/>
  <c r="Z310" i="7" s="1"/>
  <c r="D749" i="7"/>
  <c r="D942" i="7"/>
  <c r="W513" i="5"/>
  <c r="P1110" i="5"/>
  <c r="V1110" i="5" s="1"/>
  <c r="Q384" i="5"/>
  <c r="W384" i="5" s="1"/>
  <c r="Q1110" i="5"/>
  <c r="W1110" i="5" s="1"/>
  <c r="U967" i="5"/>
  <c r="Q965" i="5"/>
  <c r="P965" i="5"/>
  <c r="V965" i="5" s="1"/>
  <c r="P966" i="5"/>
  <c r="V966" i="5" s="1"/>
  <c r="W516" i="5"/>
  <c r="Q964" i="5"/>
  <c r="W964" i="5" s="1"/>
  <c r="U544" i="5"/>
  <c r="Q966" i="5"/>
  <c r="W966" i="5" s="1"/>
  <c r="V974" i="5"/>
  <c r="U908" i="5"/>
  <c r="U839" i="5"/>
  <c r="P834" i="5"/>
  <c r="V834" i="5" s="1"/>
  <c r="U1163" i="5"/>
  <c r="U903" i="5"/>
  <c r="U622" i="5"/>
  <c r="P963" i="5"/>
  <c r="V963" i="5" s="1"/>
  <c r="U764" i="5"/>
  <c r="U1070" i="5"/>
  <c r="U1161" i="5"/>
  <c r="U656" i="5"/>
  <c r="U701" i="5"/>
  <c r="U745" i="5"/>
  <c r="P195" i="5"/>
  <c r="V195" i="5" s="1"/>
  <c r="U195" i="5"/>
  <c r="U915" i="5"/>
  <c r="Q897" i="5"/>
  <c r="W897" i="5" s="1"/>
  <c r="Q829" i="5"/>
  <c r="U1234" i="5"/>
  <c r="U639" i="5"/>
  <c r="U782" i="5"/>
  <c r="U690" i="5"/>
  <c r="U795" i="5"/>
  <c r="U778" i="5"/>
  <c r="U762" i="5"/>
  <c r="U703" i="5"/>
  <c r="U1158" i="5"/>
  <c r="U911" i="5"/>
  <c r="U643" i="5"/>
  <c r="U310" i="5"/>
  <c r="U836" i="5"/>
  <c r="P819" i="5"/>
  <c r="V819" i="5" s="1"/>
  <c r="U305" i="5"/>
  <c r="Q1114" i="5"/>
  <c r="W1114" i="5" s="1"/>
  <c r="U838" i="5"/>
  <c r="Q501" i="5"/>
  <c r="W501" i="5" s="1"/>
  <c r="U368" i="5"/>
  <c r="Q687" i="5"/>
  <c r="W687" i="5" s="1"/>
  <c r="P194" i="5"/>
  <c r="V194" i="5" s="1"/>
  <c r="U194" i="5"/>
  <c r="U1236" i="5"/>
  <c r="Q891" i="5"/>
  <c r="W891" i="5" s="1"/>
  <c r="Q463" i="5"/>
  <c r="W463" i="5" s="1"/>
  <c r="P835" i="5"/>
  <c r="V835" i="5" s="1"/>
  <c r="U977" i="5"/>
  <c r="P1142" i="5"/>
  <c r="V1142" i="5" s="1"/>
  <c r="Q192" i="5"/>
  <c r="W192" i="5" s="1"/>
  <c r="U192" i="5"/>
  <c r="U191" i="5"/>
  <c r="Q86" i="5"/>
  <c r="W86" i="5" s="1"/>
  <c r="U86" i="5"/>
  <c r="U1242" i="5"/>
  <c r="U1226" i="5"/>
  <c r="U295" i="5"/>
  <c r="P964" i="5"/>
  <c r="V964" i="5" s="1"/>
  <c r="P967" i="5"/>
  <c r="V967" i="5" s="1"/>
  <c r="P833" i="5"/>
  <c r="V833" i="5" s="1"/>
  <c r="Q1131" i="5"/>
  <c r="W1131" i="5" s="1"/>
  <c r="Q489" i="5"/>
  <c r="W489" i="5" s="1"/>
  <c r="P1126" i="5"/>
  <c r="V1126" i="5" s="1"/>
  <c r="Q427" i="5"/>
  <c r="W427" i="5" s="1"/>
  <c r="U1026" i="5"/>
  <c r="Q306" i="5"/>
  <c r="U1224" i="5"/>
  <c r="W544" i="5"/>
  <c r="V381" i="5"/>
  <c r="Q505" i="5"/>
  <c r="W505" i="5" s="1"/>
  <c r="V386" i="5"/>
  <c r="Q529" i="5"/>
  <c r="Q530" i="5" s="1"/>
  <c r="Q346" i="5"/>
  <c r="W346" i="5" s="1"/>
  <c r="Q607" i="5"/>
  <c r="Q608" i="5" s="1"/>
  <c r="W608" i="5" s="1"/>
  <c r="Q522" i="5"/>
  <c r="W522" i="5" s="1"/>
  <c r="V545" i="5"/>
  <c r="V544" i="5"/>
  <c r="V513" i="5"/>
  <c r="Q535" i="5"/>
  <c r="W535" i="5" s="1"/>
  <c r="V380" i="5"/>
  <c r="V387" i="5"/>
  <c r="Q542" i="5"/>
  <c r="W542" i="5" s="1"/>
  <c r="P526" i="5"/>
  <c r="U514" i="5"/>
  <c r="V514" i="5"/>
  <c r="P295" i="5"/>
  <c r="V295" i="5" s="1"/>
  <c r="P306" i="5"/>
  <c r="V306" i="5" s="1"/>
  <c r="L693" i="5"/>
  <c r="U306" i="5"/>
  <c r="Q1237" i="5"/>
  <c r="P1237" i="5"/>
  <c r="V1237" i="5" s="1"/>
  <c r="Q1229" i="5"/>
  <c r="P1229" i="5"/>
  <c r="V1229" i="5" s="1"/>
  <c r="Q1235" i="5"/>
  <c r="P1235" i="5"/>
  <c r="V1235" i="5" s="1"/>
  <c r="P1223" i="5"/>
  <c r="V1223" i="5" s="1"/>
  <c r="Q1223" i="5"/>
  <c r="U1237" i="5"/>
  <c r="U1229" i="5"/>
  <c r="Q1240" i="5"/>
  <c r="P1240" i="5"/>
  <c r="V1240" i="5" s="1"/>
  <c r="P1232" i="5"/>
  <c r="V1232" i="5" s="1"/>
  <c r="Q1232" i="5"/>
  <c r="U1235" i="5"/>
  <c r="U1223" i="5"/>
  <c r="P1238" i="5"/>
  <c r="V1238" i="5" s="1"/>
  <c r="Q1238" i="5"/>
  <c r="P1230" i="5"/>
  <c r="V1230" i="5" s="1"/>
  <c r="Q1230" i="5"/>
  <c r="W402" i="5"/>
  <c r="U545" i="5"/>
  <c r="P1241" i="5"/>
  <c r="V1241" i="5" s="1"/>
  <c r="Q1241" i="5"/>
  <c r="Q1233" i="5"/>
  <c r="P1233" i="5"/>
  <c r="V1233" i="5" s="1"/>
  <c r="U1240" i="5"/>
  <c r="U1232" i="5"/>
  <c r="P1243" i="5"/>
  <c r="V1243" i="5" s="1"/>
  <c r="Q1243" i="5"/>
  <c r="Q1227" i="5"/>
  <c r="P1227" i="5"/>
  <c r="V1227" i="5" s="1"/>
  <c r="U1238" i="5"/>
  <c r="U1230" i="5"/>
  <c r="L1027" i="5"/>
  <c r="U1241" i="5"/>
  <c r="U1233" i="5"/>
  <c r="P1236" i="5"/>
  <c r="V1236" i="5" s="1"/>
  <c r="Q1236" i="5"/>
  <c r="Q1224" i="5"/>
  <c r="P1224" i="5"/>
  <c r="V1224" i="5" s="1"/>
  <c r="U1243" i="5"/>
  <c r="U1227" i="5"/>
  <c r="Q1242" i="5"/>
  <c r="P1242" i="5"/>
  <c r="V1242" i="5" s="1"/>
  <c r="P1234" i="5"/>
  <c r="V1234" i="5" s="1"/>
  <c r="Q1234" i="5"/>
  <c r="P1226" i="5"/>
  <c r="V1226" i="5" s="1"/>
  <c r="Q1226" i="5"/>
  <c r="W412" i="5"/>
  <c r="C164" i="7"/>
  <c r="Z164" i="7" s="1"/>
  <c r="U200" i="5"/>
  <c r="W469" i="5"/>
  <c r="W390" i="5"/>
  <c r="W396" i="5"/>
  <c r="P1026" i="5"/>
  <c r="P1027" i="5" s="1"/>
  <c r="Q1026" i="5"/>
  <c r="Q191" i="5"/>
  <c r="U174" i="5"/>
  <c r="C125" i="7"/>
  <c r="Z125" i="7" s="1"/>
  <c r="P84" i="5"/>
  <c r="V84" i="5" s="1"/>
  <c r="Q194" i="5"/>
  <c r="P687" i="5"/>
  <c r="V687" i="5" s="1"/>
  <c r="W1191" i="5"/>
  <c r="U829" i="5"/>
  <c r="O307" i="5"/>
  <c r="W924" i="5"/>
  <c r="P191" i="5"/>
  <c r="V191" i="5" s="1"/>
  <c r="W1001" i="5"/>
  <c r="P829" i="5"/>
  <c r="V829" i="5" s="1"/>
  <c r="M307" i="5"/>
  <c r="W83" i="5"/>
  <c r="U173" i="5"/>
  <c r="L96" i="5"/>
  <c r="P96" i="5" s="1"/>
  <c r="P97" i="5" s="1"/>
  <c r="U83" i="5"/>
  <c r="L828" i="5"/>
  <c r="P86" i="5"/>
  <c r="V86" i="5" s="1"/>
  <c r="P192" i="5"/>
  <c r="V192" i="5" s="1"/>
  <c r="P83" i="5"/>
  <c r="V83" i="5" s="1"/>
  <c r="C251" i="7"/>
  <c r="Z251" i="7" s="1"/>
  <c r="U687" i="5"/>
  <c r="Q173" i="5"/>
  <c r="W173" i="5" s="1"/>
  <c r="P173" i="5"/>
  <c r="P174" i="5" s="1"/>
  <c r="V174" i="5" s="1"/>
  <c r="L1107" i="5"/>
  <c r="Q84" i="5"/>
  <c r="P517" i="5"/>
  <c r="V517" i="5" s="1"/>
  <c r="W1127" i="5"/>
  <c r="W688" i="5"/>
  <c r="Q819" i="5"/>
  <c r="W819" i="5" s="1"/>
  <c r="W685" i="5"/>
  <c r="W719" i="5"/>
  <c r="W484" i="5"/>
  <c r="W422" i="5"/>
  <c r="U196" i="5"/>
  <c r="W1152" i="5"/>
  <c r="A85" i="5"/>
  <c r="A86" i="5" s="1"/>
  <c r="A87" i="5" s="1"/>
  <c r="A92" i="5" s="1"/>
  <c r="A93" i="5" s="1"/>
  <c r="A96" i="5" s="1"/>
  <c r="A99" i="5" s="1"/>
  <c r="A100" i="5" s="1"/>
  <c r="A101" i="5" s="1"/>
  <c r="A102" i="5" s="1"/>
  <c r="A103" i="5" s="1"/>
  <c r="A106" i="5" s="1"/>
  <c r="A107" i="5" s="1"/>
  <c r="A110" i="5" s="1"/>
  <c r="A113" i="5" s="1"/>
  <c r="A116" i="5" s="1"/>
  <c r="A117" i="5" s="1"/>
  <c r="A120" i="5" s="1"/>
  <c r="A121" i="5" s="1"/>
  <c r="A122" i="5" s="1"/>
  <c r="A125" i="5" s="1"/>
  <c r="W534" i="5"/>
  <c r="W403" i="5"/>
  <c r="W600" i="5"/>
  <c r="W925" i="5"/>
  <c r="W1185" i="5"/>
  <c r="W1032" i="5"/>
  <c r="W100" i="5"/>
  <c r="W765" i="5"/>
  <c r="W708" i="5"/>
  <c r="W951" i="5"/>
  <c r="W235" i="5"/>
  <c r="P489" i="5"/>
  <c r="V489" i="5" s="1"/>
  <c r="W724" i="5"/>
  <c r="Q835" i="5"/>
  <c r="W538" i="5"/>
  <c r="W1145" i="5"/>
  <c r="W87" i="5"/>
  <c r="Q305" i="5"/>
  <c r="W540" i="5"/>
  <c r="W317" i="5"/>
  <c r="P16" i="5"/>
  <c r="V16" i="5" s="1"/>
  <c r="W640" i="5"/>
  <c r="W878" i="5"/>
  <c r="W298" i="5"/>
  <c r="P384" i="5"/>
  <c r="V384" i="5" s="1"/>
  <c r="V131" i="5"/>
  <c r="W1170" i="5"/>
  <c r="P427" i="5"/>
  <c r="V427" i="5" s="1"/>
  <c r="W444" i="5"/>
  <c r="U489" i="5"/>
  <c r="W861" i="5"/>
  <c r="P368" i="5"/>
  <c r="V368" i="5" s="1"/>
  <c r="P23" i="5"/>
  <c r="V23" i="5" s="1"/>
  <c r="W879" i="5"/>
  <c r="W1179" i="5"/>
  <c r="W860" i="5"/>
  <c r="N236" i="5"/>
  <c r="P529" i="5"/>
  <c r="V529" i="5" s="1"/>
  <c r="W1159" i="5"/>
  <c r="W1121" i="5"/>
  <c r="W616" i="5"/>
  <c r="Q368" i="5"/>
  <c r="W368" i="5" s="1"/>
  <c r="P196" i="5"/>
  <c r="V196" i="5" s="1"/>
  <c r="W1172" i="5"/>
  <c r="W959" i="5"/>
  <c r="Q23" i="5"/>
  <c r="P977" i="5"/>
  <c r="V977" i="5" s="1"/>
  <c r="P151" i="5"/>
  <c r="V151" i="5" s="1"/>
  <c r="W949" i="5"/>
  <c r="W127" i="5"/>
  <c r="V130" i="5"/>
  <c r="W1180" i="5"/>
  <c r="W804" i="5"/>
  <c r="W499" i="5"/>
  <c r="W1200" i="5"/>
  <c r="W350" i="5"/>
  <c r="O225" i="5"/>
  <c r="O226" i="5" s="1"/>
  <c r="N224" i="5"/>
  <c r="N225" i="5" s="1"/>
  <c r="P202" i="5"/>
  <c r="V202" i="5" s="1"/>
  <c r="W737" i="5"/>
  <c r="Q234" i="5"/>
  <c r="W234" i="5" s="1"/>
  <c r="W740" i="5"/>
  <c r="W1137" i="5"/>
  <c r="W1162" i="5"/>
  <c r="W1174" i="5"/>
  <c r="Q836" i="5"/>
  <c r="U835" i="5"/>
  <c r="W786" i="5"/>
  <c r="O313" i="5"/>
  <c r="O377" i="5" s="1"/>
  <c r="O380" i="5" s="1"/>
  <c r="O381" i="5" s="1"/>
  <c r="O530" i="5" s="1"/>
  <c r="P535" i="5"/>
  <c r="V535" i="5" s="1"/>
  <c r="W632" i="5"/>
  <c r="W464" i="5"/>
  <c r="W1012" i="5"/>
  <c r="P235" i="5"/>
  <c r="V235" i="5" s="1"/>
  <c r="W923" i="5"/>
  <c r="W1190" i="5"/>
  <c r="W776" i="5"/>
  <c r="M313" i="5"/>
  <c r="W1173" i="5"/>
  <c r="C808" i="7"/>
  <c r="U809" i="5"/>
  <c r="U516" i="5"/>
  <c r="Q697" i="5"/>
  <c r="W697" i="5" s="1"/>
  <c r="W1178" i="5"/>
  <c r="U427" i="5"/>
  <c r="Y851" i="7"/>
  <c r="Y1288" i="7" s="1"/>
  <c r="P501" i="5"/>
  <c r="V501" i="5" s="1"/>
  <c r="W1188" i="5"/>
  <c r="W630" i="5"/>
  <c r="A78" i="7"/>
  <c r="A79" i="7" s="1"/>
  <c r="A80" i="7" s="1"/>
  <c r="A81" i="7" s="1"/>
  <c r="U110" i="5"/>
  <c r="U114" i="5"/>
  <c r="W1167" i="5"/>
  <c r="W1153" i="5"/>
  <c r="W1129" i="5"/>
  <c r="C523" i="7"/>
  <c r="U526" i="5" s="1"/>
  <c r="W1193" i="5"/>
  <c r="Q16" i="5"/>
  <c r="Q977" i="5"/>
  <c r="W634" i="5"/>
  <c r="Q1142" i="5"/>
  <c r="Q1126" i="5"/>
  <c r="W1187" i="5"/>
  <c r="U833" i="5"/>
  <c r="W749" i="5"/>
  <c r="W629" i="5"/>
  <c r="U133" i="5"/>
  <c r="U501" i="5"/>
  <c r="U1142" i="5"/>
  <c r="C1277" i="7"/>
  <c r="P463" i="5"/>
  <c r="V463" i="5" s="1"/>
  <c r="U134" i="5"/>
  <c r="C60" i="7"/>
  <c r="Z60" i="7" s="1"/>
  <c r="W1177" i="5"/>
  <c r="W1009" i="5"/>
  <c r="W664" i="5"/>
  <c r="W1184" i="5"/>
  <c r="W490" i="5"/>
  <c r="L258" i="5"/>
  <c r="U1221" i="5"/>
  <c r="W846" i="5"/>
  <c r="P836" i="5"/>
  <c r="V836" i="5" s="1"/>
  <c r="W631" i="5"/>
  <c r="W625" i="5"/>
  <c r="W862" i="5"/>
  <c r="P1131" i="5"/>
  <c r="V1131" i="5" s="1"/>
  <c r="Z976" i="7"/>
  <c r="U978" i="5"/>
  <c r="U1126" i="5"/>
  <c r="U1131" i="5"/>
  <c r="W1151" i="5"/>
  <c r="W1139" i="5"/>
  <c r="W1128" i="5"/>
  <c r="W1181" i="5"/>
  <c r="W754" i="5"/>
  <c r="W1219" i="5"/>
  <c r="W727" i="5"/>
  <c r="W475" i="5"/>
  <c r="W459" i="5"/>
  <c r="W211" i="5"/>
  <c r="W772" i="5"/>
  <c r="W1195" i="5"/>
  <c r="L1115" i="5"/>
  <c r="W773" i="5"/>
  <c r="Q833" i="5"/>
  <c r="W833" i="5" s="1"/>
  <c r="W649" i="5"/>
  <c r="U1114" i="5"/>
  <c r="Z841" i="7"/>
  <c r="L842" i="5"/>
  <c r="U542" i="5"/>
  <c r="D605" i="7"/>
  <c r="P1114" i="5"/>
  <c r="V1114" i="5" s="1"/>
  <c r="W1135" i="5"/>
  <c r="W1123" i="5"/>
  <c r="W1189" i="5"/>
  <c r="W1005" i="5"/>
  <c r="W948" i="5"/>
  <c r="W857" i="5"/>
  <c r="W779" i="5"/>
  <c r="V234" i="5"/>
  <c r="W1196" i="5"/>
  <c r="W712" i="5"/>
  <c r="P305" i="5"/>
  <c r="V305" i="5" s="1"/>
  <c r="W500" i="5"/>
  <c r="W748" i="5"/>
  <c r="W1182" i="5"/>
  <c r="W351" i="5"/>
  <c r="W653" i="5"/>
  <c r="W689" i="5"/>
  <c r="W662" i="5"/>
  <c r="W1198" i="5"/>
  <c r="W1164" i="5"/>
  <c r="W1156" i="5"/>
  <c r="W1122" i="5"/>
  <c r="W1132" i="5"/>
  <c r="W877" i="5"/>
  <c r="W774" i="5"/>
  <c r="W716" i="5"/>
  <c r="W787" i="5"/>
  <c r="W756" i="5"/>
  <c r="C168" i="7"/>
  <c r="Z168" i="7" s="1"/>
  <c r="W1194" i="5"/>
  <c r="L992" i="5"/>
  <c r="W736" i="5"/>
  <c r="U819" i="5"/>
  <c r="W769" i="5"/>
  <c r="W435" i="5"/>
  <c r="W1202" i="5"/>
  <c r="L204" i="5"/>
  <c r="L205" i="5" s="1"/>
  <c r="W1155" i="5"/>
  <c r="W1147" i="5"/>
  <c r="W1138" i="5"/>
  <c r="W1130" i="5"/>
  <c r="Q1221" i="5"/>
  <c r="W922" i="5"/>
  <c r="W766" i="5"/>
  <c r="W636" i="5"/>
  <c r="D288" i="7"/>
  <c r="W1215" i="5"/>
  <c r="W1176" i="5"/>
  <c r="Q963" i="5"/>
  <c r="W709" i="5"/>
  <c r="W626" i="5"/>
  <c r="W767" i="5"/>
  <c r="W720" i="5"/>
  <c r="W627" i="5"/>
  <c r="U159" i="5"/>
  <c r="C1206" i="7"/>
  <c r="L1207" i="5"/>
  <c r="U834" i="5"/>
  <c r="Q834" i="5"/>
  <c r="U463" i="5"/>
  <c r="W1168" i="5"/>
  <c r="W1148" i="5"/>
  <c r="W1140" i="5"/>
  <c r="W1136" i="5"/>
  <c r="W1144" i="5"/>
  <c r="W1124" i="5"/>
  <c r="D214" i="7"/>
  <c r="W1197" i="5"/>
  <c r="P891" i="5"/>
  <c r="V891" i="5" s="1"/>
  <c r="W770" i="5"/>
  <c r="U963" i="5"/>
  <c r="U234" i="5"/>
  <c r="W775" i="5"/>
  <c r="W559" i="5"/>
  <c r="W1002" i="5"/>
  <c r="W1186" i="5"/>
  <c r="W942" i="5"/>
  <c r="E1288" i="7"/>
  <c r="W881" i="5"/>
  <c r="W797" i="5"/>
  <c r="W777" i="5"/>
  <c r="P697" i="5"/>
  <c r="V697" i="5" s="1"/>
  <c r="W847" i="5"/>
  <c r="W82" i="5"/>
  <c r="W824" i="5"/>
  <c r="W768" i="5"/>
  <c r="W638" i="5"/>
  <c r="W614" i="5"/>
  <c r="L254" i="5"/>
  <c r="W525" i="5"/>
  <c r="W389" i="5"/>
  <c r="P346" i="5"/>
  <c r="V346" i="5" s="1"/>
  <c r="P134" i="5"/>
  <c r="V134" i="5" s="1"/>
  <c r="W549" i="5"/>
  <c r="W507" i="5"/>
  <c r="P542" i="5"/>
  <c r="V542" i="5" s="1"/>
  <c r="U384" i="5"/>
  <c r="P553" i="5"/>
  <c r="V553" i="5" s="1"/>
  <c r="P376" i="5"/>
  <c r="V376" i="5" s="1"/>
  <c r="Q151" i="5"/>
  <c r="Q526" i="5"/>
  <c r="P607" i="5"/>
  <c r="V607" i="5" s="1"/>
  <c r="P505" i="5"/>
  <c r="V505" i="5" s="1"/>
  <c r="L554" i="5"/>
  <c r="W550" i="5"/>
  <c r="W537" i="5"/>
  <c r="P118" i="5"/>
  <c r="V118" i="5" s="1"/>
  <c r="P522" i="5"/>
  <c r="V522" i="5" s="1"/>
  <c r="Q553" i="5"/>
  <c r="W548" i="5"/>
  <c r="W394" i="5"/>
  <c r="P139" i="5"/>
  <c r="V139" i="5" s="1"/>
  <c r="W1288" i="7"/>
  <c r="L755" i="5"/>
  <c r="Q210" i="5"/>
  <c r="P210" i="5"/>
  <c r="Q195" i="5"/>
  <c r="C502" i="7"/>
  <c r="U504" i="5"/>
  <c r="W730" i="5"/>
  <c r="W560" i="5"/>
  <c r="W728" i="5"/>
  <c r="C213" i="7"/>
  <c r="Z213" i="7" s="1"/>
  <c r="W1154" i="5"/>
  <c r="L216" i="5"/>
  <c r="W848" i="5"/>
  <c r="W660" i="5"/>
  <c r="W620" i="5"/>
  <c r="U256" i="5"/>
  <c r="C255" i="7"/>
  <c r="Z255" i="7" s="1"/>
  <c r="M1288" i="7"/>
  <c r="Q915" i="5"/>
  <c r="W781" i="5"/>
  <c r="W658" i="5"/>
  <c r="W618" i="5"/>
  <c r="Z694" i="7"/>
  <c r="U697" i="5"/>
  <c r="U389" i="5"/>
  <c r="L339" i="5"/>
  <c r="C141" i="7"/>
  <c r="Z141" i="7" s="1"/>
  <c r="L141" i="5"/>
  <c r="W665" i="5"/>
  <c r="W661" i="5"/>
  <c r="W657" i="5"/>
  <c r="W619" i="5"/>
  <c r="W615" i="5"/>
  <c r="H1288" i="7"/>
  <c r="S1288" i="7"/>
  <c r="O1288" i="7"/>
  <c r="L1030" i="5"/>
  <c r="W837" i="5"/>
  <c r="W763" i="5"/>
  <c r="W558" i="5"/>
  <c r="W734" i="5"/>
  <c r="U113" i="5"/>
  <c r="U116" i="5"/>
  <c r="U139" i="5"/>
  <c r="W718" i="5"/>
  <c r="Z826" i="7"/>
  <c r="W1146" i="5"/>
  <c r="W1150" i="5"/>
  <c r="W1134" i="5"/>
  <c r="C797" i="7"/>
  <c r="V1288" i="7"/>
  <c r="W612" i="5"/>
  <c r="Q256" i="5"/>
  <c r="L63" i="5"/>
  <c r="Q63" i="5" s="1"/>
  <c r="P926" i="5"/>
  <c r="V926" i="5" s="1"/>
  <c r="P915" i="5"/>
  <c r="V915" i="5" s="1"/>
  <c r="U235" i="5"/>
  <c r="L856" i="5"/>
  <c r="U856" i="5" s="1"/>
  <c r="P310" i="5"/>
  <c r="V310" i="5" s="1"/>
  <c r="Q310" i="5"/>
  <c r="Z889" i="7"/>
  <c r="U891" i="5"/>
  <c r="C519" i="7"/>
  <c r="U519" i="5"/>
  <c r="W780" i="5"/>
  <c r="W794" i="5"/>
  <c r="W663" i="5"/>
  <c r="W659" i="5"/>
  <c r="W353" i="5"/>
  <c r="W713" i="5"/>
  <c r="W621" i="5"/>
  <c r="W617" i="5"/>
  <c r="W613" i="5"/>
  <c r="U120" i="5"/>
  <c r="Z895" i="7"/>
  <c r="U897" i="5"/>
  <c r="C1116" i="7"/>
  <c r="L1117" i="5"/>
  <c r="Z915" i="7"/>
  <c r="L802" i="5"/>
  <c r="L823" i="5"/>
  <c r="L826" i="5" s="1"/>
  <c r="R1288" i="7"/>
  <c r="Z594" i="7"/>
  <c r="G1288" i="7"/>
  <c r="Z748" i="7"/>
  <c r="L359" i="5"/>
  <c r="L146" i="5"/>
  <c r="C145" i="7"/>
  <c r="W1285" i="5"/>
  <c r="W1086" i="5"/>
  <c r="W1082" i="5"/>
  <c r="W1078" i="5"/>
  <c r="W1074" i="5"/>
  <c r="W895" i="5"/>
  <c r="P897" i="5"/>
  <c r="V897" i="5" s="1"/>
  <c r="W732" i="5"/>
  <c r="W594" i="5"/>
  <c r="W590" i="5"/>
  <c r="W586" i="5"/>
  <c r="W582" i="5"/>
  <c r="W578" i="5"/>
  <c r="W574" i="5"/>
  <c r="W569" i="5"/>
  <c r="W565" i="5"/>
  <c r="W363" i="5"/>
  <c r="W299" i="5"/>
  <c r="L220" i="5"/>
  <c r="C224" i="7"/>
  <c r="Z224" i="7" s="1"/>
  <c r="AA224" i="7" s="1"/>
  <c r="W1037" i="5"/>
  <c r="W871" i="5"/>
  <c r="W867" i="5"/>
  <c r="W726" i="5"/>
  <c r="W711" i="5"/>
  <c r="W935" i="5"/>
  <c r="W55" i="5"/>
  <c r="W47" i="5"/>
  <c r="Z950" i="7"/>
  <c r="Q717" i="5"/>
  <c r="P717" i="5"/>
  <c r="V717" i="5" s="1"/>
  <c r="P654" i="5"/>
  <c r="V654" i="5" s="1"/>
  <c r="Q654" i="5"/>
  <c r="J1288" i="7"/>
  <c r="U130" i="5"/>
  <c r="C128" i="7"/>
  <c r="Q793" i="5"/>
  <c r="P793" i="5"/>
  <c r="V793" i="5" s="1"/>
  <c r="X1288" i="7"/>
  <c r="W1094" i="5"/>
  <c r="W1088" i="5"/>
  <c r="W1084" i="5"/>
  <c r="W1080" i="5"/>
  <c r="W1076" i="5"/>
  <c r="W1072" i="5"/>
  <c r="W1068" i="5"/>
  <c r="W1064" i="5"/>
  <c r="W1060" i="5"/>
  <c r="W1056" i="5"/>
  <c r="W1048" i="5"/>
  <c r="W1044" i="5"/>
  <c r="W1040" i="5"/>
  <c r="W914" i="5"/>
  <c r="W906" i="5"/>
  <c r="W729" i="5"/>
  <c r="W680" i="5"/>
  <c r="W676" i="5"/>
  <c r="W672" i="5"/>
  <c r="P624" i="5"/>
  <c r="V624" i="5" s="1"/>
  <c r="Q624" i="5"/>
  <c r="V229" i="5"/>
  <c r="U176" i="5"/>
  <c r="U188" i="5"/>
  <c r="U1288" i="5"/>
  <c r="Q1288" i="5"/>
  <c r="P1288" i="5"/>
  <c r="V1288" i="5" s="1"/>
  <c r="D1286" i="7"/>
  <c r="D1287" i="7" s="1"/>
  <c r="L865" i="5"/>
  <c r="L1055" i="5"/>
  <c r="L832" i="5"/>
  <c r="L806" i="5"/>
  <c r="D851" i="7"/>
  <c r="N1288" i="7"/>
  <c r="P1288" i="7"/>
  <c r="C898" i="7"/>
  <c r="L899" i="5"/>
  <c r="U607" i="5"/>
  <c r="Z550" i="7"/>
  <c r="U553" i="5"/>
  <c r="U1288" i="7"/>
  <c r="P782" i="5"/>
  <c r="V782" i="5" s="1"/>
  <c r="Q782" i="5"/>
  <c r="Q762" i="5"/>
  <c r="P762" i="5"/>
  <c r="V762" i="5" s="1"/>
  <c r="P690" i="5"/>
  <c r="V690" i="5" s="1"/>
  <c r="Q690" i="5"/>
  <c r="L92" i="5"/>
  <c r="C91" i="7"/>
  <c r="Z91" i="7" s="1"/>
  <c r="W1104" i="5"/>
  <c r="W1066" i="5"/>
  <c r="W1062" i="5"/>
  <c r="W1058" i="5"/>
  <c r="W1046" i="5"/>
  <c r="W1042" i="5"/>
  <c r="W1038" i="5"/>
  <c r="W896" i="5"/>
  <c r="W820" i="5"/>
  <c r="W735" i="5"/>
  <c r="W595" i="5"/>
  <c r="W591" i="5"/>
  <c r="W587" i="5"/>
  <c r="W583" i="5"/>
  <c r="W579" i="5"/>
  <c r="W575" i="5"/>
  <c r="W570" i="5"/>
  <c r="W566" i="5"/>
  <c r="W365" i="5"/>
  <c r="W358" i="5"/>
  <c r="W241" i="5"/>
  <c r="W1286" i="5"/>
  <c r="W1093" i="5"/>
  <c r="W1087" i="5"/>
  <c r="W1083" i="5"/>
  <c r="W1079" i="5"/>
  <c r="W1075" i="5"/>
  <c r="W1071" i="5"/>
  <c r="W1067" i="5"/>
  <c r="W1063" i="5"/>
  <c r="W1059" i="5"/>
  <c r="W1043" i="5"/>
  <c r="W1039" i="5"/>
  <c r="W974" i="5"/>
  <c r="W933" i="5"/>
  <c r="W872" i="5"/>
  <c r="W868" i="5"/>
  <c r="W738" i="5"/>
  <c r="W302" i="5"/>
  <c r="W143" i="5"/>
  <c r="W1085" i="5"/>
  <c r="W1081" i="5"/>
  <c r="W1069" i="5"/>
  <c r="W1065" i="5"/>
  <c r="W1061" i="5"/>
  <c r="W1041" i="5"/>
  <c r="W955" i="5"/>
  <c r="W739" i="5"/>
  <c r="W710" i="5"/>
  <c r="W49" i="5"/>
  <c r="W34" i="5"/>
  <c r="Q1163" i="5"/>
  <c r="P1163" i="5"/>
  <c r="V1163" i="5" s="1"/>
  <c r="Q1158" i="5"/>
  <c r="P1158" i="5"/>
  <c r="V1158" i="5" s="1"/>
  <c r="U528" i="5"/>
  <c r="C526" i="7"/>
  <c r="W817" i="5"/>
  <c r="W304" i="5"/>
  <c r="W50" i="5"/>
  <c r="W41" i="5"/>
  <c r="L167" i="5"/>
  <c r="U161" i="5"/>
  <c r="P161" i="5"/>
  <c r="Q161" i="5"/>
  <c r="P125" i="5"/>
  <c r="P128" i="5" s="1"/>
  <c r="L128" i="5"/>
  <c r="Q125" i="5"/>
  <c r="U125" i="5"/>
  <c r="C85" i="7"/>
  <c r="L81" i="5"/>
  <c r="L88" i="5" s="1"/>
  <c r="W1287" i="5"/>
  <c r="W1283" i="5"/>
  <c r="W909" i="5"/>
  <c r="W907" i="5"/>
  <c r="W722" i="5"/>
  <c r="W681" i="5"/>
  <c r="W677" i="5"/>
  <c r="W673" i="5"/>
  <c r="W301" i="5"/>
  <c r="Q838" i="5"/>
  <c r="P838" i="5"/>
  <c r="V838" i="5" s="1"/>
  <c r="P745" i="5"/>
  <c r="V745" i="5" s="1"/>
  <c r="Q745" i="5"/>
  <c r="W364" i="5"/>
  <c r="W366" i="5"/>
  <c r="W362" i="5"/>
  <c r="Z1209" i="7"/>
  <c r="L1211" i="5"/>
  <c r="Z924" i="7"/>
  <c r="U926" i="5"/>
  <c r="C1286" i="7"/>
  <c r="Z1286" i="7" s="1"/>
  <c r="L1282" i="5"/>
  <c r="Z1113" i="7"/>
  <c r="Z861" i="7"/>
  <c r="I1288" i="7"/>
  <c r="Q1288" i="7"/>
  <c r="P1221" i="5"/>
  <c r="V1221" i="5" s="1"/>
  <c r="W1050" i="5"/>
  <c r="W893" i="5"/>
  <c r="W742" i="5"/>
  <c r="W596" i="5"/>
  <c r="W592" i="5"/>
  <c r="W588" i="5"/>
  <c r="W584" i="5"/>
  <c r="W580" i="5"/>
  <c r="W576" i="5"/>
  <c r="W571" i="5"/>
  <c r="W567" i="5"/>
  <c r="W352" i="5"/>
  <c r="Z532" i="7"/>
  <c r="U535" i="5"/>
  <c r="W1051" i="5"/>
  <c r="W1047" i="5"/>
  <c r="W873" i="5"/>
  <c r="W869" i="5"/>
  <c r="W746" i="5"/>
  <c r="W1089" i="5"/>
  <c r="W747" i="5"/>
  <c r="W725" i="5"/>
  <c r="W59" i="5"/>
  <c r="W51" i="5"/>
  <c r="P656" i="5"/>
  <c r="V656" i="5" s="1"/>
  <c r="Q656" i="5"/>
  <c r="L557" i="5"/>
  <c r="W1103" i="5"/>
  <c r="W1095" i="5"/>
  <c r="W1077" i="5"/>
  <c r="W1073" i="5"/>
  <c r="W1057" i="5"/>
  <c r="W1045" i="5"/>
  <c r="W60" i="5"/>
  <c r="W52" i="5"/>
  <c r="W1091" i="5"/>
  <c r="Q795" i="5"/>
  <c r="P795" i="5"/>
  <c r="V795" i="5" s="1"/>
  <c r="C195" i="7"/>
  <c r="Z195" i="7" s="1"/>
  <c r="L190" i="5"/>
  <c r="D86" i="7"/>
  <c r="Q916" i="5"/>
  <c r="P916" i="5"/>
  <c r="V916" i="5" s="1"/>
  <c r="W912" i="5"/>
  <c r="W910" i="5"/>
  <c r="Q908" i="5"/>
  <c r="P908" i="5"/>
  <c r="V908" i="5" s="1"/>
  <c r="W904" i="5"/>
  <c r="W818" i="5"/>
  <c r="Q743" i="5"/>
  <c r="P743" i="5"/>
  <c r="V743" i="5" s="1"/>
  <c r="W731" i="5"/>
  <c r="W678" i="5"/>
  <c r="W674" i="5"/>
  <c r="W670" i="5"/>
  <c r="Q643" i="5"/>
  <c r="P643" i="5"/>
  <c r="V643" i="5" s="1"/>
  <c r="P622" i="5"/>
  <c r="V622" i="5" s="1"/>
  <c r="Q622" i="5"/>
  <c r="U743" i="5"/>
  <c r="W715" i="5"/>
  <c r="L1092" i="5"/>
  <c r="L958" i="5"/>
  <c r="Z996" i="7"/>
  <c r="C608" i="7"/>
  <c r="C663" i="7" s="1"/>
  <c r="L805" i="5"/>
  <c r="L980" i="5"/>
  <c r="L987" i="5" s="1"/>
  <c r="L941" i="5"/>
  <c r="L668" i="5"/>
  <c r="L599" i="5"/>
  <c r="C598" i="7"/>
  <c r="T1288" i="7"/>
  <c r="L496" i="5"/>
  <c r="C499" i="7"/>
  <c r="Q764" i="5"/>
  <c r="P764" i="5"/>
  <c r="V764" i="5" s="1"/>
  <c r="D149" i="7"/>
  <c r="Q1070" i="5"/>
  <c r="P1070" i="5"/>
  <c r="V1070" i="5" s="1"/>
  <c r="W967" i="5"/>
  <c r="W938" i="5"/>
  <c r="W934" i="5"/>
  <c r="W894" i="5"/>
  <c r="W750" i="5"/>
  <c r="W721" i="5"/>
  <c r="P703" i="5"/>
  <c r="V703" i="5" s="1"/>
  <c r="W593" i="5"/>
  <c r="W589" i="5"/>
  <c r="W585" i="5"/>
  <c r="W581" i="5"/>
  <c r="W577" i="5"/>
  <c r="W572" i="5"/>
  <c r="W568" i="5"/>
  <c r="W564" i="5"/>
  <c r="W361" i="5"/>
  <c r="L65" i="5"/>
  <c r="C64" i="7"/>
  <c r="Z64" i="7" s="1"/>
  <c r="W937" i="5"/>
  <c r="W874" i="5"/>
  <c r="W870" i="5"/>
  <c r="W866" i="5"/>
  <c r="F1288" i="7"/>
  <c r="W1284" i="5"/>
  <c r="U517" i="5"/>
  <c r="W53" i="5"/>
  <c r="Q1161" i="5"/>
  <c r="P1161" i="5"/>
  <c r="V1161" i="5" s="1"/>
  <c r="U717" i="5"/>
  <c r="U654" i="5"/>
  <c r="W1049" i="5"/>
  <c r="V256" i="5"/>
  <c r="W61" i="5"/>
  <c r="W54" i="5"/>
  <c r="W22" i="5"/>
  <c r="U793" i="5"/>
  <c r="P639" i="5"/>
  <c r="V639" i="5" s="1"/>
  <c r="Q639" i="5"/>
  <c r="C205" i="7"/>
  <c r="Z205" i="7" s="1"/>
  <c r="L207" i="5"/>
  <c r="C105" i="7"/>
  <c r="Z105" i="7" s="1"/>
  <c r="L106" i="5"/>
  <c r="P99" i="5"/>
  <c r="Q99" i="5"/>
  <c r="U99" i="5"/>
  <c r="K1288" i="7"/>
  <c r="W1036" i="5"/>
  <c r="U975" i="5"/>
  <c r="W936" i="5"/>
  <c r="W913" i="5"/>
  <c r="Q911" i="5"/>
  <c r="P911" i="5"/>
  <c r="V911" i="5" s="1"/>
  <c r="W905" i="5"/>
  <c r="Q903" i="5"/>
  <c r="P903" i="5"/>
  <c r="V903" i="5" s="1"/>
  <c r="L917" i="5"/>
  <c r="W714" i="5"/>
  <c r="P701" i="5"/>
  <c r="V701" i="5" s="1"/>
  <c r="W679" i="5"/>
  <c r="W675" i="5"/>
  <c r="W671" i="5"/>
  <c r="Q669" i="5"/>
  <c r="P669" i="5"/>
  <c r="V669" i="5" s="1"/>
  <c r="P839" i="5"/>
  <c r="V839" i="5" s="1"/>
  <c r="Q839" i="5"/>
  <c r="Q778" i="5"/>
  <c r="P778" i="5"/>
  <c r="V778" i="5" s="1"/>
  <c r="U624" i="5"/>
  <c r="U916" i="5"/>
  <c r="U669" i="5"/>
  <c r="W573" i="5"/>
  <c r="V272" i="5"/>
  <c r="W296" i="5"/>
  <c r="L294" i="5"/>
  <c r="U376" i="5"/>
  <c r="W386" i="5"/>
  <c r="Q387" i="5"/>
  <c r="W372" i="5"/>
  <c r="U381" i="5"/>
  <c r="W184" i="5"/>
  <c r="W180" i="5"/>
  <c r="W176" i="5"/>
  <c r="W158" i="5"/>
  <c r="U111" i="5"/>
  <c r="V111" i="5"/>
  <c r="W201" i="5"/>
  <c r="P159" i="5"/>
  <c r="V159" i="5" s="1"/>
  <c r="V110" i="5"/>
  <c r="W545" i="5"/>
  <c r="U387" i="5"/>
  <c r="W187" i="5"/>
  <c r="W183" i="5"/>
  <c r="W179" i="5"/>
  <c r="W113" i="5"/>
  <c r="Q114" i="5"/>
  <c r="W373" i="5"/>
  <c r="W136" i="5"/>
  <c r="U118" i="5"/>
  <c r="Q118" i="5"/>
  <c r="W200" i="5"/>
  <c r="Q111" i="5"/>
  <c r="W110" i="5"/>
  <c r="W139" i="5"/>
  <c r="W514" i="5"/>
  <c r="U202" i="5"/>
  <c r="Q202" i="5"/>
  <c r="Q381" i="5"/>
  <c r="W380" i="5"/>
  <c r="W185" i="5"/>
  <c r="W181" i="5"/>
  <c r="W177" i="5"/>
  <c r="W159" i="5"/>
  <c r="W117" i="5"/>
  <c r="W188" i="5"/>
  <c r="Q376" i="5"/>
  <c r="W169" i="5"/>
  <c r="W186" i="5"/>
  <c r="W182" i="5"/>
  <c r="W178" i="5"/>
  <c r="P188" i="5"/>
  <c r="V188" i="5" s="1"/>
  <c r="W120" i="5"/>
  <c r="V113" i="5"/>
  <c r="V200" i="5"/>
  <c r="W116" i="5"/>
  <c r="W134" i="5"/>
  <c r="W131" i="5"/>
  <c r="V116" i="5"/>
  <c r="U324" i="5" l="1"/>
  <c r="Q323" i="5"/>
  <c r="W323" i="5" s="1"/>
  <c r="P1297" i="5"/>
  <c r="Q331" i="5"/>
  <c r="W331" i="5" s="1"/>
  <c r="U319" i="5"/>
  <c r="P331" i="5"/>
  <c r="V331" i="5" s="1"/>
  <c r="Q170" i="5"/>
  <c r="W170" i="5" s="1"/>
  <c r="L171" i="5"/>
  <c r="Q171" i="5" s="1"/>
  <c r="W171" i="5" s="1"/>
  <c r="P170" i="5"/>
  <c r="V526" i="5"/>
  <c r="C527" i="7"/>
  <c r="Q329" i="5"/>
  <c r="W329" i="5" s="1"/>
  <c r="U321" i="5"/>
  <c r="P327" i="5"/>
  <c r="V327" i="5" s="1"/>
  <c r="U330" i="5"/>
  <c r="Q324" i="5"/>
  <c r="W324" i="5" s="1"/>
  <c r="Q326" i="5"/>
  <c r="W326" i="5" s="1"/>
  <c r="U323" i="5"/>
  <c r="P326" i="5"/>
  <c r="V326" i="5" s="1"/>
  <c r="P319" i="5"/>
  <c r="V319" i="5" s="1"/>
  <c r="Q321" i="5"/>
  <c r="W321" i="5" s="1"/>
  <c r="U327" i="5"/>
  <c r="P329" i="5"/>
  <c r="V329" i="5" s="1"/>
  <c r="P328" i="5"/>
  <c r="V328" i="5" s="1"/>
  <c r="P332" i="5"/>
  <c r="V332" i="5" s="1"/>
  <c r="Q320" i="5"/>
  <c r="W320" i="5" s="1"/>
  <c r="U328" i="5"/>
  <c r="P320" i="5"/>
  <c r="V320" i="5" s="1"/>
  <c r="Q322" i="5"/>
  <c r="W322" i="5" s="1"/>
  <c r="Q330" i="5"/>
  <c r="W330" i="5" s="1"/>
  <c r="Q332" i="5"/>
  <c r="W332" i="5" s="1"/>
  <c r="U333" i="5"/>
  <c r="Q333" i="5"/>
  <c r="W333" i="5" s="1"/>
  <c r="P334" i="5"/>
  <c r="V334" i="5" s="1"/>
  <c r="P322" i="5"/>
  <c r="V322" i="5" s="1"/>
  <c r="U325" i="5"/>
  <c r="P325" i="5"/>
  <c r="V325" i="5" s="1"/>
  <c r="U334" i="5"/>
  <c r="C1021" i="7"/>
  <c r="Z1011" i="7"/>
  <c r="C851" i="7"/>
  <c r="L952" i="5"/>
  <c r="U952" i="5" s="1"/>
  <c r="P511" i="5"/>
  <c r="V511" i="5" s="1"/>
  <c r="P232" i="5"/>
  <c r="V232" i="5" s="1"/>
  <c r="P123" i="5"/>
  <c r="U79" i="5"/>
  <c r="U511" i="5"/>
  <c r="Q258" i="5"/>
  <c r="W258" i="5" s="1"/>
  <c r="Z508" i="7"/>
  <c r="L123" i="5"/>
  <c r="Q123" i="5" s="1"/>
  <c r="W123" i="5" s="1"/>
  <c r="Q122" i="5"/>
  <c r="W122" i="5" s="1"/>
  <c r="Q79" i="5"/>
  <c r="W79" i="5" s="1"/>
  <c r="U122" i="5"/>
  <c r="U232" i="5"/>
  <c r="C967" i="7"/>
  <c r="Z967" i="7" s="1"/>
  <c r="P216" i="5"/>
  <c r="V216" i="5" s="1"/>
  <c r="P947" i="5"/>
  <c r="P952" i="5" s="1"/>
  <c r="P79" i="5"/>
  <c r="V79" i="5" s="1"/>
  <c r="P258" i="5"/>
  <c r="V258" i="5" s="1"/>
  <c r="Q947" i="5"/>
  <c r="W947" i="5" s="1"/>
  <c r="P277" i="5"/>
  <c r="V277" i="5" s="1"/>
  <c r="Q406" i="5"/>
  <c r="W406" i="5" s="1"/>
  <c r="P406" i="5"/>
  <c r="V406" i="5" s="1"/>
  <c r="P421" i="5"/>
  <c r="V421" i="5" s="1"/>
  <c r="Q421" i="5"/>
  <c r="W421" i="5" s="1"/>
  <c r="P167" i="5"/>
  <c r="V167" i="5" s="1"/>
  <c r="U277" i="5"/>
  <c r="L494" i="5"/>
  <c r="Q494" i="5" s="1"/>
  <c r="W494" i="5" s="1"/>
  <c r="P460" i="5"/>
  <c r="V460" i="5" s="1"/>
  <c r="Q460" i="5"/>
  <c r="W460" i="5" s="1"/>
  <c r="P472" i="5"/>
  <c r="V472" i="5" s="1"/>
  <c r="Q472" i="5"/>
  <c r="W472" i="5" s="1"/>
  <c r="P448" i="5"/>
  <c r="V448" i="5" s="1"/>
  <c r="Q448" i="5"/>
  <c r="W448" i="5" s="1"/>
  <c r="Q451" i="5"/>
  <c r="W451" i="5" s="1"/>
  <c r="P451" i="5"/>
  <c r="V451" i="5" s="1"/>
  <c r="P597" i="5"/>
  <c r="V597" i="5" s="1"/>
  <c r="U101" i="5"/>
  <c r="Q101" i="5"/>
  <c r="W101" i="5" s="1"/>
  <c r="P101" i="5"/>
  <c r="V101" i="5" s="1"/>
  <c r="U406" i="5"/>
  <c r="Q430" i="5"/>
  <c r="W430" i="5" s="1"/>
  <c r="P430" i="5"/>
  <c r="V430" i="5" s="1"/>
  <c r="Q453" i="5"/>
  <c r="W453" i="5" s="1"/>
  <c r="P453" i="5"/>
  <c r="V453" i="5" s="1"/>
  <c r="U421" i="5"/>
  <c r="Q441" i="5"/>
  <c r="W441" i="5" s="1"/>
  <c r="P441" i="5"/>
  <c r="V441" i="5" s="1"/>
  <c r="Q445" i="5"/>
  <c r="W445" i="5" s="1"/>
  <c r="P445" i="5"/>
  <c r="V445" i="5" s="1"/>
  <c r="P456" i="5"/>
  <c r="V456" i="5" s="1"/>
  <c r="Q456" i="5"/>
  <c r="W456" i="5" s="1"/>
  <c r="Q437" i="5"/>
  <c r="W437" i="5" s="1"/>
  <c r="P437" i="5"/>
  <c r="V437" i="5" s="1"/>
  <c r="Q279" i="5"/>
  <c r="W279" i="5" s="1"/>
  <c r="L290" i="5"/>
  <c r="P279" i="5"/>
  <c r="U279" i="5"/>
  <c r="Q447" i="5"/>
  <c r="W447" i="5" s="1"/>
  <c r="P447" i="5"/>
  <c r="V447" i="5" s="1"/>
  <c r="Q476" i="5"/>
  <c r="W476" i="5" s="1"/>
  <c r="P476" i="5"/>
  <c r="V476" i="5" s="1"/>
  <c r="Q457" i="5"/>
  <c r="W457" i="5" s="1"/>
  <c r="P457" i="5"/>
  <c r="V457" i="5" s="1"/>
  <c r="P467" i="5"/>
  <c r="V467" i="5" s="1"/>
  <c r="Q467" i="5"/>
  <c r="W467" i="5" s="1"/>
  <c r="U456" i="5"/>
  <c r="U437" i="5"/>
  <c r="Q492" i="5"/>
  <c r="W492" i="5" s="1"/>
  <c r="P492" i="5"/>
  <c r="V492" i="5" s="1"/>
  <c r="Q431" i="5"/>
  <c r="W431" i="5" s="1"/>
  <c r="P431" i="5"/>
  <c r="V431" i="5" s="1"/>
  <c r="Q483" i="5"/>
  <c r="W483" i="5" s="1"/>
  <c r="P483" i="5"/>
  <c r="V483" i="5" s="1"/>
  <c r="Q426" i="5"/>
  <c r="W426" i="5" s="1"/>
  <c r="P426" i="5"/>
  <c r="V426" i="5" s="1"/>
  <c r="Q404" i="5"/>
  <c r="W404" i="5" s="1"/>
  <c r="P404" i="5"/>
  <c r="V404" i="5" s="1"/>
  <c r="C374" i="7"/>
  <c r="Q315" i="5"/>
  <c r="Q597" i="5"/>
  <c r="W597" i="5" s="1"/>
  <c r="L337" i="5"/>
  <c r="U337" i="5" s="1"/>
  <c r="U962" i="5"/>
  <c r="P975" i="5"/>
  <c r="P962" i="5"/>
  <c r="V962" i="5" s="1"/>
  <c r="U954" i="5"/>
  <c r="Q954" i="5"/>
  <c r="W954" i="5" s="1"/>
  <c r="P954" i="5"/>
  <c r="L956" i="5"/>
  <c r="P816" i="5"/>
  <c r="V816" i="5" s="1"/>
  <c r="U816" i="5"/>
  <c r="Q816" i="5"/>
  <c r="W816" i="5" s="1"/>
  <c r="L356" i="5"/>
  <c r="Q356" i="5" s="1"/>
  <c r="W356" i="5" s="1"/>
  <c r="P1029" i="5"/>
  <c r="V1029" i="5" s="1"/>
  <c r="Q1029" i="5"/>
  <c r="W1029" i="5" s="1"/>
  <c r="U1029" i="5"/>
  <c r="P845" i="5"/>
  <c r="L849" i="5"/>
  <c r="U849" i="5" s="1"/>
  <c r="Q845" i="5"/>
  <c r="W845" i="5" s="1"/>
  <c r="Q348" i="5"/>
  <c r="W348" i="5" s="1"/>
  <c r="U315" i="5"/>
  <c r="C1051" i="7"/>
  <c r="Z1051" i="7" s="1"/>
  <c r="Z1050" i="7"/>
  <c r="L1105" i="5"/>
  <c r="P1102" i="5"/>
  <c r="U1102" i="5"/>
  <c r="Q1102" i="5"/>
  <c r="W1102" i="5" s="1"/>
  <c r="C1202" i="7"/>
  <c r="Z1202" i="7" s="1"/>
  <c r="U348" i="5"/>
  <c r="P932" i="5"/>
  <c r="L939" i="5"/>
  <c r="Q939" i="5" s="1"/>
  <c r="W939" i="5" s="1"/>
  <c r="Q932" i="5"/>
  <c r="W932" i="5" s="1"/>
  <c r="C942" i="7"/>
  <c r="U1000" i="5"/>
  <c r="L1013" i="5"/>
  <c r="U1013" i="5" s="1"/>
  <c r="P1000" i="5"/>
  <c r="Q1000" i="5"/>
  <c r="W1000" i="5" s="1"/>
  <c r="L1052" i="5"/>
  <c r="P1035" i="5"/>
  <c r="Q1035" i="5"/>
  <c r="W1035" i="5" s="1"/>
  <c r="U1120" i="5"/>
  <c r="Q1120" i="5"/>
  <c r="W1120" i="5" s="1"/>
  <c r="P1120" i="5"/>
  <c r="V1120" i="5" s="1"/>
  <c r="Q699" i="5"/>
  <c r="W699" i="5" s="1"/>
  <c r="P699" i="5"/>
  <c r="V699" i="5" s="1"/>
  <c r="U699" i="5"/>
  <c r="Q684" i="5"/>
  <c r="W684" i="5" s="1"/>
  <c r="P684" i="5"/>
  <c r="V684" i="5" s="1"/>
  <c r="C749" i="7"/>
  <c r="U684" i="5"/>
  <c r="Z1206" i="7"/>
  <c r="C1287" i="7"/>
  <c r="Z1287" i="7" s="1"/>
  <c r="V1026" i="5"/>
  <c r="U557" i="5"/>
  <c r="U805" i="5"/>
  <c r="U1055" i="5"/>
  <c r="U802" i="5"/>
  <c r="U1117" i="5"/>
  <c r="U705" i="5"/>
  <c r="U1030" i="5"/>
  <c r="U1107" i="5"/>
  <c r="U1203" i="5"/>
  <c r="U691" i="5"/>
  <c r="U806" i="5"/>
  <c r="U823" i="5"/>
  <c r="P828" i="5"/>
  <c r="V828" i="5" s="1"/>
  <c r="L694" i="5"/>
  <c r="V348" i="5"/>
  <c r="U832" i="5"/>
  <c r="U992" i="5"/>
  <c r="Q1115" i="5"/>
  <c r="W1115" i="5" s="1"/>
  <c r="Q1027" i="5"/>
  <c r="W1027" i="5" s="1"/>
  <c r="V1027" i="5"/>
  <c r="L1280" i="5"/>
  <c r="U1280" i="5" s="1"/>
  <c r="L313" i="5"/>
  <c r="U496" i="5"/>
  <c r="U599" i="5"/>
  <c r="U958" i="5"/>
  <c r="U88" i="5"/>
  <c r="U899" i="5"/>
  <c r="Q821" i="5"/>
  <c r="W821" i="5" s="1"/>
  <c r="W607" i="5"/>
  <c r="W529" i="5"/>
  <c r="P693" i="5"/>
  <c r="P694" i="5" s="1"/>
  <c r="U1027" i="5"/>
  <c r="Q693" i="5"/>
  <c r="Q694" i="5" s="1"/>
  <c r="W694" i="5" s="1"/>
  <c r="U693" i="5"/>
  <c r="W191" i="5"/>
  <c r="U1228" i="5"/>
  <c r="W1227" i="5"/>
  <c r="W1226" i="5"/>
  <c r="W1243" i="5"/>
  <c r="W1230" i="5"/>
  <c r="W1229" i="5"/>
  <c r="W1242" i="5"/>
  <c r="W1224" i="5"/>
  <c r="W1233" i="5"/>
  <c r="W1240" i="5"/>
  <c r="W1234" i="5"/>
  <c r="W1236" i="5"/>
  <c r="W1241" i="5"/>
  <c r="P1228" i="5"/>
  <c r="V1228" i="5" s="1"/>
  <c r="Q1228" i="5"/>
  <c r="W1238" i="5"/>
  <c r="W1232" i="5"/>
  <c r="W1223" i="5"/>
  <c r="W1235" i="5"/>
  <c r="W1237" i="5"/>
  <c r="W1026" i="5"/>
  <c r="Z523" i="7"/>
  <c r="W194" i="5"/>
  <c r="L830" i="5"/>
  <c r="Q828" i="5"/>
  <c r="V96" i="5"/>
  <c r="V173" i="5"/>
  <c r="W84" i="5"/>
  <c r="P294" i="5"/>
  <c r="P313" i="5" s="1"/>
  <c r="Z796" i="7"/>
  <c r="U96" i="5"/>
  <c r="L97" i="5"/>
  <c r="V97" i="5" s="1"/>
  <c r="Q96" i="5"/>
  <c r="W96" i="5" s="1"/>
  <c r="Q1107" i="5"/>
  <c r="L1108" i="5"/>
  <c r="U1108" i="5" s="1"/>
  <c r="P1107" i="5"/>
  <c r="P1108" i="5" s="1"/>
  <c r="Q174" i="5"/>
  <c r="W174" i="5" s="1"/>
  <c r="Z828" i="7"/>
  <c r="Z966" i="7"/>
  <c r="L968" i="5"/>
  <c r="U828" i="5"/>
  <c r="W835" i="5"/>
  <c r="W305" i="5"/>
  <c r="O227" i="5"/>
  <c r="O291" i="5" s="1"/>
  <c r="O1291" i="5" s="1"/>
  <c r="W23" i="5"/>
  <c r="A126" i="5"/>
  <c r="A127" i="5" s="1"/>
  <c r="A130" i="5" s="1"/>
  <c r="A133" i="5" s="1"/>
  <c r="A136" i="5" s="1"/>
  <c r="A137" i="5" s="1"/>
  <c r="A138" i="5" s="1"/>
  <c r="A141" i="5" s="1"/>
  <c r="A142" i="5" s="1"/>
  <c r="A143" i="5" s="1"/>
  <c r="A146" i="5" s="1"/>
  <c r="A147" i="5" s="1"/>
  <c r="A150" i="5" s="1"/>
  <c r="A155" i="5" s="1"/>
  <c r="A156" i="5" s="1"/>
  <c r="A157" i="5" s="1"/>
  <c r="A158" i="5" s="1"/>
  <c r="A161" i="5" s="1"/>
  <c r="A162" i="5" s="1"/>
  <c r="A163" i="5" s="1"/>
  <c r="A164" i="5" s="1"/>
  <c r="A165" i="5" s="1"/>
  <c r="A166" i="5" s="1"/>
  <c r="A169" i="5" s="1"/>
  <c r="A170" i="5" s="1"/>
  <c r="A173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90" i="5" s="1"/>
  <c r="A191" i="5" s="1"/>
  <c r="Q152" i="5"/>
  <c r="W152" i="5" s="1"/>
  <c r="P63" i="5"/>
  <c r="V63" i="5" s="1"/>
  <c r="W977" i="5"/>
  <c r="U1115" i="5"/>
  <c r="W915" i="5"/>
  <c r="W836" i="5"/>
  <c r="P254" i="5"/>
  <c r="V254" i="5" s="1"/>
  <c r="N237" i="5"/>
  <c r="N238" i="5" s="1"/>
  <c r="W256" i="5"/>
  <c r="P821" i="5"/>
  <c r="V821" i="5" s="1"/>
  <c r="N226" i="5"/>
  <c r="N227" i="5" s="1"/>
  <c r="W151" i="5"/>
  <c r="U63" i="5"/>
  <c r="P204" i="5"/>
  <c r="P205" i="5" s="1"/>
  <c r="V205" i="5" s="1"/>
  <c r="W16" i="5"/>
  <c r="M329" i="5"/>
  <c r="M330" i="5" s="1"/>
  <c r="Z1277" i="7"/>
  <c r="U258" i="5"/>
  <c r="Z808" i="7"/>
  <c r="U810" i="5"/>
  <c r="W1126" i="5"/>
  <c r="W1142" i="5"/>
  <c r="W963" i="5"/>
  <c r="W1221" i="5"/>
  <c r="V161" i="5"/>
  <c r="L843" i="5"/>
  <c r="P842" i="5"/>
  <c r="P843" i="5" s="1"/>
  <c r="Q842" i="5"/>
  <c r="P1115" i="5"/>
  <c r="V1115" i="5" s="1"/>
  <c r="U821" i="5"/>
  <c r="U842" i="5"/>
  <c r="Q204" i="5"/>
  <c r="W204" i="5" s="1"/>
  <c r="Z819" i="7"/>
  <c r="L998" i="5"/>
  <c r="V998" i="5" s="1"/>
  <c r="Q992" i="5"/>
  <c r="P992" i="5"/>
  <c r="V992" i="5" s="1"/>
  <c r="U204" i="5"/>
  <c r="U216" i="5"/>
  <c r="W834" i="5"/>
  <c r="L1208" i="5"/>
  <c r="U1207" i="5"/>
  <c r="P1207" i="5"/>
  <c r="V1207" i="5" s="1"/>
  <c r="Q1207" i="5"/>
  <c r="U254" i="5"/>
  <c r="Q254" i="5"/>
  <c r="W526" i="5"/>
  <c r="P554" i="5"/>
  <c r="V554" i="5" s="1"/>
  <c r="Q554" i="5"/>
  <c r="W553" i="5"/>
  <c r="P751" i="5"/>
  <c r="V751" i="5" s="1"/>
  <c r="Z519" i="7"/>
  <c r="U522" i="5"/>
  <c r="Z502" i="7"/>
  <c r="U505" i="5"/>
  <c r="Q755" i="5"/>
  <c r="P755" i="5"/>
  <c r="V755" i="5" s="1"/>
  <c r="U294" i="5"/>
  <c r="P917" i="5"/>
  <c r="V917" i="5" s="1"/>
  <c r="C288" i="7"/>
  <c r="C605" i="7"/>
  <c r="Z605" i="7" s="1"/>
  <c r="Q216" i="5"/>
  <c r="W216" i="5" s="1"/>
  <c r="Q1030" i="5"/>
  <c r="P1030" i="5"/>
  <c r="V1030" i="5" s="1"/>
  <c r="L1033" i="5"/>
  <c r="L144" i="5"/>
  <c r="Q141" i="5"/>
  <c r="U141" i="5"/>
  <c r="P141" i="5"/>
  <c r="V210" i="5"/>
  <c r="Z491" i="7"/>
  <c r="W195" i="5"/>
  <c r="W210" i="5"/>
  <c r="L798" i="5"/>
  <c r="Q856" i="5"/>
  <c r="L863" i="5"/>
  <c r="P856" i="5"/>
  <c r="P863" i="5" s="1"/>
  <c r="L342" i="5"/>
  <c r="Q339" i="5"/>
  <c r="P339" i="5"/>
  <c r="P342" i="5" s="1"/>
  <c r="U339" i="5"/>
  <c r="U755" i="5"/>
  <c r="D1288" i="7"/>
  <c r="W778" i="5"/>
  <c r="W669" i="5"/>
  <c r="W903" i="5"/>
  <c r="Q207" i="5"/>
  <c r="P207" i="5"/>
  <c r="P208" i="5" s="1"/>
  <c r="U207" i="5"/>
  <c r="L208" i="5"/>
  <c r="W1161" i="5"/>
  <c r="W962" i="5"/>
  <c r="Z499" i="7"/>
  <c r="Z797" i="7"/>
  <c r="Q668" i="5"/>
  <c r="P668" i="5"/>
  <c r="P682" i="5" s="1"/>
  <c r="L682" i="5"/>
  <c r="P941" i="5"/>
  <c r="P943" i="5" s="1"/>
  <c r="L943" i="5"/>
  <c r="Q941" i="5"/>
  <c r="Z985" i="7"/>
  <c r="L611" i="5"/>
  <c r="P1092" i="5"/>
  <c r="V1092" i="5" s="1"/>
  <c r="W622" i="5"/>
  <c r="W643" i="5"/>
  <c r="W125" i="5"/>
  <c r="Q167" i="5"/>
  <c r="U167" i="5"/>
  <c r="Z526" i="7"/>
  <c r="U529" i="5"/>
  <c r="W1158" i="5"/>
  <c r="W1163" i="5"/>
  <c r="W690" i="5"/>
  <c r="Z805" i="7"/>
  <c r="Z873" i="7"/>
  <c r="W717" i="5"/>
  <c r="L148" i="5"/>
  <c r="U146" i="5"/>
  <c r="P146" i="5"/>
  <c r="P148" i="5" s="1"/>
  <c r="Q917" i="5"/>
  <c r="W911" i="5"/>
  <c r="V99" i="5"/>
  <c r="W639" i="5"/>
  <c r="P496" i="5"/>
  <c r="P502" i="5" s="1"/>
  <c r="Q496" i="5"/>
  <c r="L502" i="5"/>
  <c r="U1022" i="5"/>
  <c r="Z598" i="7"/>
  <c r="U668" i="5"/>
  <c r="U1092" i="5"/>
  <c r="L561" i="5"/>
  <c r="P557" i="5"/>
  <c r="P561" i="5" s="1"/>
  <c r="Q557" i="5"/>
  <c r="W745" i="5"/>
  <c r="P81" i="5"/>
  <c r="P88" i="5" s="1"/>
  <c r="Q81" i="5"/>
  <c r="U81" i="5"/>
  <c r="U128" i="5"/>
  <c r="Q128" i="5"/>
  <c r="V128" i="5"/>
  <c r="W161" i="5"/>
  <c r="Q1203" i="5"/>
  <c r="W63" i="5"/>
  <c r="W782" i="5"/>
  <c r="U205" i="5"/>
  <c r="L840" i="5"/>
  <c r="Q832" i="5"/>
  <c r="P832" i="5"/>
  <c r="P840" i="5" s="1"/>
  <c r="Z1097" i="7"/>
  <c r="W624" i="5"/>
  <c r="Z128" i="7"/>
  <c r="U131" i="5"/>
  <c r="Q359" i="5"/>
  <c r="P359" i="5"/>
  <c r="P369" i="5" s="1"/>
  <c r="L369" i="5"/>
  <c r="U359" i="5"/>
  <c r="C214" i="7"/>
  <c r="P1117" i="5"/>
  <c r="V1117" i="5" s="1"/>
  <c r="Q1117" i="5"/>
  <c r="W99" i="5"/>
  <c r="Q106" i="5"/>
  <c r="P106" i="5"/>
  <c r="P108" i="5" s="1"/>
  <c r="L108" i="5"/>
  <c r="U106" i="5"/>
  <c r="W1070" i="5"/>
  <c r="W764" i="5"/>
  <c r="Z679" i="7"/>
  <c r="P980" i="5"/>
  <c r="P987" i="5" s="1"/>
  <c r="Q805" i="5"/>
  <c r="P805" i="5"/>
  <c r="V805" i="5" s="1"/>
  <c r="P958" i="5"/>
  <c r="P960" i="5" s="1"/>
  <c r="L960" i="5"/>
  <c r="Q958" i="5"/>
  <c r="W743" i="5"/>
  <c r="W916" i="5"/>
  <c r="Z558" i="7"/>
  <c r="L1289" i="5"/>
  <c r="U1282" i="5"/>
  <c r="Q1282" i="5"/>
  <c r="P1282" i="5"/>
  <c r="P1289" i="5" s="1"/>
  <c r="Q1211" i="5"/>
  <c r="L1212" i="5"/>
  <c r="U1211" i="5"/>
  <c r="P1211" i="5"/>
  <c r="P1212" i="5" s="1"/>
  <c r="W838" i="5"/>
  <c r="C86" i="7"/>
  <c r="Z85" i="7"/>
  <c r="W232" i="5"/>
  <c r="P92" i="5"/>
  <c r="P94" i="5" s="1"/>
  <c r="U92" i="5"/>
  <c r="L94" i="5"/>
  <c r="Q92" i="5"/>
  <c r="W762" i="5"/>
  <c r="L900" i="5"/>
  <c r="P899" i="5"/>
  <c r="P900" i="5" s="1"/>
  <c r="Q899" i="5"/>
  <c r="Q865" i="5"/>
  <c r="P865" i="5"/>
  <c r="P875" i="5" s="1"/>
  <c r="L875" i="5"/>
  <c r="W1288" i="5"/>
  <c r="P823" i="5"/>
  <c r="P826" i="5" s="1"/>
  <c r="Q823" i="5"/>
  <c r="L807" i="5"/>
  <c r="Q802" i="5"/>
  <c r="P802" i="5"/>
  <c r="V802" i="5" s="1"/>
  <c r="W839" i="5"/>
  <c r="U104" i="5"/>
  <c r="Q104" i="5"/>
  <c r="P65" i="5"/>
  <c r="P67" i="5" s="1"/>
  <c r="L67" i="5"/>
  <c r="Q65" i="5"/>
  <c r="U65" i="5"/>
  <c r="L601" i="5"/>
  <c r="P599" i="5"/>
  <c r="P601" i="5" s="1"/>
  <c r="Q599" i="5"/>
  <c r="U941" i="5"/>
  <c r="U980" i="5"/>
  <c r="Z958" i="7"/>
  <c r="W908" i="5"/>
  <c r="P190" i="5"/>
  <c r="P198" i="5" s="1"/>
  <c r="U190" i="5"/>
  <c r="L198" i="5"/>
  <c r="Q190" i="5"/>
  <c r="W795" i="5"/>
  <c r="U344" i="5"/>
  <c r="W656" i="5"/>
  <c r="A82" i="7"/>
  <c r="A83" i="7" s="1"/>
  <c r="A84" i="7" s="1"/>
  <c r="A89" i="7" s="1"/>
  <c r="A90" i="7" s="1"/>
  <c r="A93" i="7" s="1"/>
  <c r="A96" i="7" s="1"/>
  <c r="A97" i="7" s="1"/>
  <c r="A98" i="7" s="1"/>
  <c r="A99" i="7" s="1"/>
  <c r="Q751" i="5"/>
  <c r="V125" i="5"/>
  <c r="Q691" i="5"/>
  <c r="AB551" i="7"/>
  <c r="Z551" i="7"/>
  <c r="U554" i="5"/>
  <c r="Z898" i="7"/>
  <c r="Q806" i="5"/>
  <c r="P806" i="5"/>
  <c r="V806" i="5" s="1"/>
  <c r="L1099" i="5"/>
  <c r="P1055" i="5"/>
  <c r="V1055" i="5" s="1"/>
  <c r="Q1055" i="5"/>
  <c r="U865" i="5"/>
  <c r="U751" i="5"/>
  <c r="W793" i="5"/>
  <c r="W654" i="5"/>
  <c r="U220" i="5"/>
  <c r="Q220" i="5"/>
  <c r="P220" i="5"/>
  <c r="P227" i="5" s="1"/>
  <c r="L227" i="5"/>
  <c r="Z145" i="7"/>
  <c r="C149" i="7"/>
  <c r="Z149" i="7" s="1"/>
  <c r="Z824" i="7"/>
  <c r="U917" i="5"/>
  <c r="Z1116" i="7"/>
  <c r="L1118" i="5"/>
  <c r="Q294" i="5"/>
  <c r="W294" i="5" s="1"/>
  <c r="W376" i="5"/>
  <c r="W381" i="5"/>
  <c r="W202" i="5"/>
  <c r="W111" i="5"/>
  <c r="W114" i="5"/>
  <c r="W118" i="5"/>
  <c r="W387" i="5"/>
  <c r="W530" i="5"/>
  <c r="L530" i="5" l="1"/>
  <c r="U171" i="5"/>
  <c r="V170" i="5"/>
  <c r="P171" i="5"/>
  <c r="V171" i="5" s="1"/>
  <c r="L217" i="5"/>
  <c r="P337" i="5"/>
  <c r="V337" i="5" s="1"/>
  <c r="Q337" i="5"/>
  <c r="W337" i="5" s="1"/>
  <c r="L1023" i="5"/>
  <c r="V975" i="5"/>
  <c r="L853" i="5"/>
  <c r="U853" i="5" s="1"/>
  <c r="Q952" i="5"/>
  <c r="W952" i="5" s="1"/>
  <c r="U123" i="5"/>
  <c r="V952" i="5"/>
  <c r="V123" i="5"/>
  <c r="P494" i="5"/>
  <c r="V494" i="5" s="1"/>
  <c r="V947" i="5"/>
  <c r="U494" i="5"/>
  <c r="P104" i="5"/>
  <c r="V104" i="5" s="1"/>
  <c r="V279" i="5"/>
  <c r="P290" i="5"/>
  <c r="V290" i="5" s="1"/>
  <c r="Q290" i="5"/>
  <c r="W290" i="5" s="1"/>
  <c r="U290" i="5"/>
  <c r="W315" i="5"/>
  <c r="P968" i="5"/>
  <c r="V968" i="5" s="1"/>
  <c r="P691" i="5"/>
  <c r="V691" i="5" s="1"/>
  <c r="P1203" i="5"/>
  <c r="V1203" i="5" s="1"/>
  <c r="U356" i="5"/>
  <c r="V356" i="5"/>
  <c r="P705" i="5"/>
  <c r="V705" i="5" s="1"/>
  <c r="U939" i="5"/>
  <c r="Q1052" i="5"/>
  <c r="W1052" i="5" s="1"/>
  <c r="U1052" i="5"/>
  <c r="V1102" i="5"/>
  <c r="P1105" i="5"/>
  <c r="V1105" i="5" s="1"/>
  <c r="V1000" i="5"/>
  <c r="P1013" i="5"/>
  <c r="V1013" i="5" s="1"/>
  <c r="Q956" i="5"/>
  <c r="W956" i="5" s="1"/>
  <c r="U956" i="5"/>
  <c r="V1035" i="5"/>
  <c r="P1052" i="5"/>
  <c r="V1052" i="5" s="1"/>
  <c r="V954" i="5"/>
  <c r="P956" i="5"/>
  <c r="V956" i="5" s="1"/>
  <c r="V932" i="5"/>
  <c r="P939" i="5"/>
  <c r="V939" i="5" s="1"/>
  <c r="U1105" i="5"/>
  <c r="Q1105" i="5"/>
  <c r="W1105" i="5" s="1"/>
  <c r="V845" i="5"/>
  <c r="P849" i="5"/>
  <c r="V849" i="5" s="1"/>
  <c r="W693" i="5"/>
  <c r="L944" i="5"/>
  <c r="U944" i="5" s="1"/>
  <c r="Z86" i="7"/>
  <c r="V502" i="5"/>
  <c r="L1204" i="5"/>
  <c r="Q1204" i="5" s="1"/>
  <c r="V601" i="5"/>
  <c r="V960" i="5"/>
  <c r="V987" i="5"/>
  <c r="V339" i="5"/>
  <c r="V958" i="5"/>
  <c r="V496" i="5"/>
  <c r="V980" i="5"/>
  <c r="V899" i="5"/>
  <c r="V1289" i="5"/>
  <c r="V863" i="5"/>
  <c r="V599" i="5"/>
  <c r="V294" i="5"/>
  <c r="V1211" i="5"/>
  <c r="U1099" i="5"/>
  <c r="U943" i="5"/>
  <c r="V943" i="5"/>
  <c r="V842" i="5"/>
  <c r="V865" i="5"/>
  <c r="U875" i="5"/>
  <c r="V875" i="5"/>
  <c r="V369" i="5"/>
  <c r="U342" i="5"/>
  <c r="V342" i="5"/>
  <c r="L1053" i="5"/>
  <c r="U1053" i="5" s="1"/>
  <c r="P830" i="5"/>
  <c r="V830" i="5" s="1"/>
  <c r="Q830" i="5"/>
  <c r="U313" i="5"/>
  <c r="V313" i="5"/>
  <c r="V832" i="5"/>
  <c r="V693" i="5"/>
  <c r="V823" i="5"/>
  <c r="V1107" i="5"/>
  <c r="V557" i="5"/>
  <c r="V826" i="5"/>
  <c r="U900" i="5"/>
  <c r="V900" i="5"/>
  <c r="U561" i="5"/>
  <c r="V561" i="5"/>
  <c r="U682" i="5"/>
  <c r="V682" i="5"/>
  <c r="U798" i="5"/>
  <c r="Q968" i="5"/>
  <c r="W968" i="5" s="1"/>
  <c r="U694" i="5"/>
  <c r="V694" i="5"/>
  <c r="U807" i="5"/>
  <c r="V1212" i="5"/>
  <c r="V840" i="5"/>
  <c r="V843" i="5"/>
  <c r="V1108" i="5"/>
  <c r="Q1280" i="5"/>
  <c r="W1280" i="5" s="1"/>
  <c r="V359" i="5"/>
  <c r="V856" i="5"/>
  <c r="V1282" i="5"/>
  <c r="V668" i="5"/>
  <c r="V941" i="5"/>
  <c r="W1228" i="5"/>
  <c r="P1280" i="5"/>
  <c r="V1280" i="5" s="1"/>
  <c r="Q1108" i="5"/>
  <c r="U97" i="5"/>
  <c r="U830" i="5"/>
  <c r="U968" i="5"/>
  <c r="Q97" i="5"/>
  <c r="W97" i="5" s="1"/>
  <c r="A192" i="5"/>
  <c r="A193" i="5" s="1"/>
  <c r="A194" i="5" s="1"/>
  <c r="A195" i="5" s="1"/>
  <c r="A196" i="5" s="1"/>
  <c r="A197" i="5" s="1"/>
  <c r="A200" i="5" s="1"/>
  <c r="A201" i="5" s="1"/>
  <c r="A204" i="5" s="1"/>
  <c r="A207" i="5" s="1"/>
  <c r="A210" i="5" s="1"/>
  <c r="A211" i="5" s="1"/>
  <c r="A212" i="5" s="1"/>
  <c r="A213" i="5" s="1"/>
  <c r="A214" i="5" s="1"/>
  <c r="A215" i="5" s="1"/>
  <c r="A220" i="5" s="1"/>
  <c r="P798" i="5"/>
  <c r="P799" i="5" s="1"/>
  <c r="V204" i="5"/>
  <c r="N239" i="5"/>
  <c r="N240" i="5" s="1"/>
  <c r="P608" i="5"/>
  <c r="M331" i="5"/>
  <c r="M332" i="5" s="1"/>
  <c r="M333" i="5" s="1"/>
  <c r="Q205" i="5"/>
  <c r="W205" i="5" s="1"/>
  <c r="U843" i="5"/>
  <c r="W842" i="5"/>
  <c r="L799" i="5"/>
  <c r="W992" i="5"/>
  <c r="W1207" i="5"/>
  <c r="U1208" i="5"/>
  <c r="Q1208" i="5"/>
  <c r="U998" i="5"/>
  <c r="P1208" i="5"/>
  <c r="V1208" i="5" s="1"/>
  <c r="V207" i="5"/>
  <c r="W254" i="5"/>
  <c r="L377" i="5"/>
  <c r="W554" i="5"/>
  <c r="P89" i="5"/>
  <c r="Q342" i="5"/>
  <c r="W339" i="5"/>
  <c r="P1033" i="5"/>
  <c r="V1033" i="5" s="1"/>
  <c r="Q798" i="5"/>
  <c r="W141" i="5"/>
  <c r="W1030" i="5"/>
  <c r="Q1033" i="5"/>
  <c r="Z288" i="7"/>
  <c r="AB288" i="7"/>
  <c r="W755" i="5"/>
  <c r="Q863" i="5"/>
  <c r="U863" i="5"/>
  <c r="U144" i="5"/>
  <c r="Q144" i="5"/>
  <c r="U1118" i="5"/>
  <c r="V65" i="5"/>
  <c r="V106" i="5"/>
  <c r="W856" i="5"/>
  <c r="V141" i="5"/>
  <c r="P144" i="5"/>
  <c r="V144" i="5" s="1"/>
  <c r="U1033" i="5"/>
  <c r="U227" i="5"/>
  <c r="Q227" i="5"/>
  <c r="V227" i="5"/>
  <c r="L291" i="5"/>
  <c r="W599" i="5"/>
  <c r="W823" i="5"/>
  <c r="W1282" i="5"/>
  <c r="W805" i="5"/>
  <c r="W1203" i="5"/>
  <c r="W81" i="5"/>
  <c r="W557" i="5"/>
  <c r="Q943" i="5"/>
  <c r="Q1212" i="5"/>
  <c r="U1212" i="5"/>
  <c r="W958" i="5"/>
  <c r="Z214" i="7"/>
  <c r="AB214" i="7"/>
  <c r="W832" i="5"/>
  <c r="W128" i="5"/>
  <c r="L89" i="5"/>
  <c r="U89" i="5" s="1"/>
  <c r="Q88" i="5"/>
  <c r="V88" i="5"/>
  <c r="Z1021" i="7"/>
  <c r="V146" i="5"/>
  <c r="Z527" i="7"/>
  <c r="W1055" i="5"/>
  <c r="W691" i="5"/>
  <c r="V148" i="5"/>
  <c r="U148" i="5"/>
  <c r="L152" i="5"/>
  <c r="L666" i="5"/>
  <c r="Q611" i="5"/>
  <c r="P611" i="5"/>
  <c r="P666" i="5" s="1"/>
  <c r="Q1118" i="5"/>
  <c r="P1118" i="5"/>
  <c r="V1118" i="5" s="1"/>
  <c r="P1099" i="5"/>
  <c r="V1099" i="5" s="1"/>
  <c r="W806" i="5"/>
  <c r="Q67" i="5"/>
  <c r="W65" i="5"/>
  <c r="P807" i="5"/>
  <c r="W899" i="5"/>
  <c r="W220" i="5"/>
  <c r="Q1099" i="5"/>
  <c r="A100" i="7"/>
  <c r="A103" i="7" s="1"/>
  <c r="A104" i="7" s="1"/>
  <c r="A107" i="7" s="1"/>
  <c r="A110" i="7" s="1"/>
  <c r="A113" i="7" s="1"/>
  <c r="A114" i="7" s="1"/>
  <c r="A117" i="7" s="1"/>
  <c r="A118" i="7" s="1"/>
  <c r="A119" i="7" s="1"/>
  <c r="A122" i="7" s="1"/>
  <c r="W190" i="5"/>
  <c r="V190" i="5"/>
  <c r="Q601" i="5"/>
  <c r="L608" i="5"/>
  <c r="U67" i="5"/>
  <c r="V67" i="5"/>
  <c r="W104" i="5"/>
  <c r="Q807" i="5"/>
  <c r="W802" i="5"/>
  <c r="W865" i="5"/>
  <c r="W92" i="5"/>
  <c r="V92" i="5"/>
  <c r="W1211" i="5"/>
  <c r="Q960" i="5"/>
  <c r="W106" i="5"/>
  <c r="W359" i="5"/>
  <c r="Q840" i="5"/>
  <c r="U601" i="5"/>
  <c r="Q502" i="5"/>
  <c r="L969" i="5"/>
  <c r="W917" i="5"/>
  <c r="Z851" i="7"/>
  <c r="W167" i="5"/>
  <c r="U611" i="5"/>
  <c r="U987" i="5"/>
  <c r="W668" i="5"/>
  <c r="U502" i="5"/>
  <c r="V220" i="5"/>
  <c r="W751" i="5"/>
  <c r="Z343" i="7"/>
  <c r="U346" i="5"/>
  <c r="C1288" i="7"/>
  <c r="C1289" i="7" s="1"/>
  <c r="U198" i="5"/>
  <c r="Q198" i="5"/>
  <c r="V198" i="5"/>
  <c r="U960" i="5"/>
  <c r="Q826" i="5"/>
  <c r="Q875" i="5"/>
  <c r="U840" i="5"/>
  <c r="Q900" i="5"/>
  <c r="U94" i="5"/>
  <c r="Q94" i="5"/>
  <c r="V94" i="5"/>
  <c r="L1290" i="5"/>
  <c r="U1289" i="5"/>
  <c r="U108" i="5"/>
  <c r="Q108" i="5"/>
  <c r="V108" i="5"/>
  <c r="W1117" i="5"/>
  <c r="U369" i="5"/>
  <c r="Q369" i="5"/>
  <c r="V81" i="5"/>
  <c r="Q561" i="5"/>
  <c r="Z942" i="7"/>
  <c r="W496" i="5"/>
  <c r="Z663" i="7"/>
  <c r="Z749" i="7" s="1"/>
  <c r="W941" i="5"/>
  <c r="Q682" i="5"/>
  <c r="U208" i="5"/>
  <c r="V208" i="5"/>
  <c r="W207" i="5"/>
  <c r="Q208" i="5"/>
  <c r="Q313" i="5"/>
  <c r="P217" i="5" l="1"/>
  <c r="P377" i="5"/>
  <c r="V377" i="5" s="1"/>
  <c r="P530" i="5"/>
  <c r="V530" i="5" s="1"/>
  <c r="P1023" i="5"/>
  <c r="V1023" i="5" s="1"/>
  <c r="Q853" i="5"/>
  <c r="V807" i="5"/>
  <c r="P853" i="5"/>
  <c r="V853" i="5" s="1"/>
  <c r="P291" i="5"/>
  <c r="V291" i="5" s="1"/>
  <c r="P969" i="5"/>
  <c r="V969" i="5" s="1"/>
  <c r="P752" i="5"/>
  <c r="P944" i="5"/>
  <c r="V944" i="5" s="1"/>
  <c r="C1290" i="7"/>
  <c r="V611" i="5"/>
  <c r="U1023" i="5"/>
  <c r="Q1053" i="5"/>
  <c r="W1053" i="5" s="1"/>
  <c r="V798" i="5"/>
  <c r="V799" i="5"/>
  <c r="U666" i="5"/>
  <c r="V666" i="5"/>
  <c r="U608" i="5"/>
  <c r="V608" i="5"/>
  <c r="A221" i="5"/>
  <c r="A222" i="5" s="1"/>
  <c r="A223" i="5" s="1"/>
  <c r="A224" i="5" s="1"/>
  <c r="A225" i="5" s="1"/>
  <c r="A226" i="5" s="1"/>
  <c r="A229" i="5" s="1"/>
  <c r="A230" i="5" s="1"/>
  <c r="A231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6" i="5" s="1"/>
  <c r="A257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U1204" i="5"/>
  <c r="P1204" i="5"/>
  <c r="V1204" i="5" s="1"/>
  <c r="P1290" i="5"/>
  <c r="V1290" i="5" s="1"/>
  <c r="C1292" i="7"/>
  <c r="U1295" i="5" s="1"/>
  <c r="W313" i="5"/>
  <c r="W798" i="5"/>
  <c r="N241" i="5"/>
  <c r="N242" i="5" s="1"/>
  <c r="N243" i="5" s="1"/>
  <c r="N244" i="5" s="1"/>
  <c r="N245" i="5" s="1"/>
  <c r="N246" i="5" s="1"/>
  <c r="M334" i="5"/>
  <c r="Q799" i="5"/>
  <c r="W799" i="5" s="1"/>
  <c r="U799" i="5"/>
  <c r="U377" i="5"/>
  <c r="W1208" i="5"/>
  <c r="P152" i="5"/>
  <c r="V152" i="5" s="1"/>
  <c r="W1033" i="5"/>
  <c r="P1053" i="5"/>
  <c r="V1053" i="5" s="1"/>
  <c r="W342" i="5"/>
  <c r="W863" i="5"/>
  <c r="W144" i="5"/>
  <c r="W561" i="5"/>
  <c r="U1290" i="5"/>
  <c r="A123" i="7"/>
  <c r="A124" i="7" s="1"/>
  <c r="A127" i="7" s="1"/>
  <c r="A130" i="7" s="1"/>
  <c r="A133" i="7" s="1"/>
  <c r="A134" i="7" s="1"/>
  <c r="A135" i="7" s="1"/>
  <c r="A138" i="7" s="1"/>
  <c r="A139" i="7" s="1"/>
  <c r="A140" i="7" s="1"/>
  <c r="A143" i="7" s="1"/>
  <c r="A144" i="7" s="1"/>
  <c r="A147" i="7" s="1"/>
  <c r="A152" i="7" s="1"/>
  <c r="A153" i="7" s="1"/>
  <c r="A154" i="7" s="1"/>
  <c r="A155" i="7" s="1"/>
  <c r="A158" i="7" s="1"/>
  <c r="A159" i="7" s="1"/>
  <c r="A160" i="7" s="1"/>
  <c r="A161" i="7" s="1"/>
  <c r="A162" i="7" s="1"/>
  <c r="A163" i="7" s="1"/>
  <c r="A166" i="7" s="1"/>
  <c r="A167" i="7" s="1"/>
  <c r="W67" i="5"/>
  <c r="W1212" i="5"/>
  <c r="Q944" i="5"/>
  <c r="W807" i="5"/>
  <c r="W1118" i="5"/>
  <c r="W88" i="5"/>
  <c r="W1204" i="5"/>
  <c r="W875" i="5"/>
  <c r="U217" i="5"/>
  <c r="V217" i="5"/>
  <c r="Q217" i="5"/>
  <c r="Z374" i="7"/>
  <c r="Z1288" i="7" s="1"/>
  <c r="W840" i="5"/>
  <c r="W960" i="5"/>
  <c r="Q666" i="5"/>
  <c r="L752" i="5"/>
  <c r="L1291" i="5" s="1"/>
  <c r="U1291" i="5" s="1"/>
  <c r="U530" i="5"/>
  <c r="W227" i="5"/>
  <c r="W208" i="5"/>
  <c r="W108" i="5"/>
  <c r="W94" i="5"/>
  <c r="W198" i="5"/>
  <c r="Q969" i="5"/>
  <c r="U969" i="5"/>
  <c r="W601" i="5"/>
  <c r="W1099" i="5"/>
  <c r="W611" i="5"/>
  <c r="Q291" i="5"/>
  <c r="U291" i="5"/>
  <c r="W682" i="5"/>
  <c r="W826" i="5"/>
  <c r="W900" i="5"/>
  <c r="W502" i="5"/>
  <c r="Q1023" i="5"/>
  <c r="U152" i="5"/>
  <c r="V89" i="5"/>
  <c r="Q89" i="5"/>
  <c r="W943" i="5"/>
  <c r="Q377" i="5"/>
  <c r="W377" i="5" s="1"/>
  <c r="V752" i="5" l="1"/>
  <c r="A289" i="5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P1291" i="5"/>
  <c r="N247" i="5"/>
  <c r="N248" i="5" s="1"/>
  <c r="M335" i="5"/>
  <c r="M336" i="5" s="1"/>
  <c r="M337" i="5" s="1"/>
  <c r="M377" i="5" s="1"/>
  <c r="W89" i="5"/>
  <c r="W291" i="5"/>
  <c r="W969" i="5"/>
  <c r="Q752" i="5"/>
  <c r="U752" i="5"/>
  <c r="L1292" i="5"/>
  <c r="U1292" i="5" s="1"/>
  <c r="W853" i="5"/>
  <c r="W1023" i="5"/>
  <c r="A170" i="7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7" i="7" s="1"/>
  <c r="A188" i="7" s="1"/>
  <c r="W666" i="5"/>
  <c r="W217" i="5"/>
  <c r="W944" i="5"/>
  <c r="A307" i="5" l="1"/>
  <c r="A308" i="5" s="1"/>
  <c r="A309" i="5" s="1"/>
  <c r="A310" i="5" s="1"/>
  <c r="A311" i="5" s="1"/>
  <c r="A312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9" i="5" s="1"/>
  <c r="A340" i="5" s="1"/>
  <c r="A341" i="5" s="1"/>
  <c r="A344" i="5" s="1"/>
  <c r="A345" i="5" s="1"/>
  <c r="A348" i="5" s="1"/>
  <c r="A349" i="5" s="1"/>
  <c r="A350" i="5" s="1"/>
  <c r="A351" i="5" s="1"/>
  <c r="A352" i="5" s="1"/>
  <c r="A353" i="5" s="1"/>
  <c r="A354" i="5" s="1"/>
  <c r="A355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71" i="5" s="1"/>
  <c r="A372" i="5" s="1"/>
  <c r="A373" i="5" s="1"/>
  <c r="A374" i="5" s="1"/>
  <c r="A375" i="5" s="1"/>
  <c r="A380" i="5" s="1"/>
  <c r="V1291" i="5"/>
  <c r="A189" i="7"/>
  <c r="A190" i="7" s="1"/>
  <c r="A191" i="7" s="1"/>
  <c r="A192" i="7" s="1"/>
  <c r="A193" i="7" s="1"/>
  <c r="A194" i="7" s="1"/>
  <c r="A197" i="7" s="1"/>
  <c r="A198" i="7" s="1"/>
  <c r="A201" i="7" s="1"/>
  <c r="A204" i="7" s="1"/>
  <c r="A207" i="7" s="1"/>
  <c r="A208" i="7" s="1"/>
  <c r="A209" i="7" s="1"/>
  <c r="A210" i="7" s="1"/>
  <c r="A211" i="7" s="1"/>
  <c r="A212" i="7" s="1"/>
  <c r="A217" i="7" s="1"/>
  <c r="A218" i="7" s="1"/>
  <c r="A219" i="7" s="1"/>
  <c r="A220" i="7" s="1"/>
  <c r="A221" i="7" s="1"/>
  <c r="A222" i="7" s="1"/>
  <c r="A223" i="7" s="1"/>
  <c r="M380" i="5"/>
  <c r="M381" i="5" s="1"/>
  <c r="N249" i="5"/>
  <c r="N250" i="5" s="1"/>
  <c r="Z1289" i="7"/>
  <c r="L1293" i="5"/>
  <c r="W752" i="5"/>
  <c r="P1292" i="5"/>
  <c r="V1292" i="5" s="1"/>
  <c r="U1293" i="5" l="1"/>
  <c r="L1298" i="5"/>
  <c r="M530" i="5"/>
  <c r="M1291" i="5" s="1"/>
  <c r="A383" i="5"/>
  <c r="A386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30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N251" i="5"/>
  <c r="A226" i="7"/>
  <c r="A227" i="7" s="1"/>
  <c r="A228" i="7" s="1"/>
  <c r="P1293" i="5"/>
  <c r="V1293" i="5" s="1"/>
  <c r="A489" i="5" l="1"/>
  <c r="A490" i="5" s="1"/>
  <c r="A491" i="5" s="1"/>
  <c r="A492" i="5" s="1"/>
  <c r="A493" i="5" s="1"/>
  <c r="A496" i="5" s="1"/>
  <c r="A497" i="5" s="1"/>
  <c r="A498" i="5" s="1"/>
  <c r="A499" i="5" s="1"/>
  <c r="A500" i="5" s="1"/>
  <c r="A501" i="5" s="1"/>
  <c r="A504" i="5" s="1"/>
  <c r="A507" i="5" s="1"/>
  <c r="A508" i="5" s="1"/>
  <c r="A509" i="5" s="1"/>
  <c r="A510" i="5" s="1"/>
  <c r="A513" i="5" s="1"/>
  <c r="A516" i="5" s="1"/>
  <c r="A519" i="5" s="1"/>
  <c r="A520" i="5" s="1"/>
  <c r="A521" i="5" s="1"/>
  <c r="A524" i="5" s="1"/>
  <c r="A525" i="5" s="1"/>
  <c r="A528" i="5" s="1"/>
  <c r="A533" i="5" s="1"/>
  <c r="A534" i="5" s="1"/>
  <c r="A537" i="5" s="1"/>
  <c r="A538" i="5" s="1"/>
  <c r="A539" i="5" s="1"/>
  <c r="A540" i="5" s="1"/>
  <c r="A541" i="5" s="1"/>
  <c r="A544" i="5" s="1"/>
  <c r="A547" i="5" s="1"/>
  <c r="A548" i="5" s="1"/>
  <c r="A549" i="5" s="1"/>
  <c r="A550" i="5" s="1"/>
  <c r="A551" i="5" s="1"/>
  <c r="A552" i="5" s="1"/>
  <c r="A557" i="5" s="1"/>
  <c r="A558" i="5" s="1"/>
  <c r="A559" i="5" s="1"/>
  <c r="A560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9" i="5" s="1"/>
  <c r="A600" i="5" s="1"/>
  <c r="A603" i="5" s="1"/>
  <c r="A604" i="5" s="1"/>
  <c r="A605" i="5" s="1"/>
  <c r="A606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4" i="5" s="1"/>
  <c r="A685" i="5" s="1"/>
  <c r="A686" i="5" s="1"/>
  <c r="A687" i="5" s="1"/>
  <c r="A688" i="5" s="1"/>
  <c r="A689" i="5" s="1"/>
  <c r="A690" i="5" s="1"/>
  <c r="A693" i="5" s="1"/>
  <c r="A696" i="5" s="1"/>
  <c r="A699" i="5" s="1"/>
  <c r="A700" i="5" s="1"/>
  <c r="A701" i="5" s="1"/>
  <c r="A702" i="5" s="1"/>
  <c r="A703" i="5" s="1"/>
  <c r="A704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N252" i="5"/>
  <c r="N253" i="5" s="1"/>
  <c r="A231" i="7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3" i="7" s="1"/>
  <c r="A254" i="7" s="1"/>
  <c r="A257" i="7" s="1"/>
  <c r="A258" i="7" s="1"/>
  <c r="A259" i="7" s="1"/>
  <c r="A260" i="7" s="1"/>
  <c r="A718" i="5" l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N254" i="5"/>
  <c r="A261" i="7"/>
  <c r="A262" i="7" s="1"/>
  <c r="A263" i="7" s="1"/>
  <c r="A730" i="5" l="1"/>
  <c r="A731" i="5" s="1"/>
  <c r="A732" i="5" s="1"/>
  <c r="A733" i="5" s="1"/>
  <c r="A734" i="5" s="1"/>
  <c r="N256" i="5"/>
  <c r="A264" i="7"/>
  <c r="A265" i="7" s="1"/>
  <c r="A266" i="7" s="1"/>
  <c r="A267" i="7" s="1"/>
  <c r="A268" i="7" s="1"/>
  <c r="A735" i="5" l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802" i="5" s="1"/>
  <c r="A803" i="5" s="1"/>
  <c r="A804" i="5" s="1"/>
  <c r="A805" i="5" s="1"/>
  <c r="A806" i="5" s="1"/>
  <c r="A809" i="5" s="1"/>
  <c r="A812" i="5" s="1"/>
  <c r="A813" i="5" s="1"/>
  <c r="A816" i="5" s="1"/>
  <c r="A817" i="5" s="1"/>
  <c r="A818" i="5" s="1"/>
  <c r="A819" i="5" s="1"/>
  <c r="A820" i="5" s="1"/>
  <c r="A823" i="5" s="1"/>
  <c r="N257" i="5"/>
  <c r="N258" i="5" s="1"/>
  <c r="N291" i="5" s="1"/>
  <c r="N1291" i="5" s="1"/>
  <c r="A269" i="7"/>
  <c r="A824" i="5" l="1"/>
  <c r="A825" i="5" s="1"/>
  <c r="A828" i="5" s="1"/>
  <c r="A270" i="7"/>
  <c r="A271" i="7" s="1"/>
  <c r="A272" i="7" s="1"/>
  <c r="A273" i="7" s="1"/>
  <c r="A276" i="7" s="1"/>
  <c r="A277" i="7" s="1"/>
  <c r="A278" i="7" s="1"/>
  <c r="A829" i="5" l="1"/>
  <c r="A832" i="5" s="1"/>
  <c r="A833" i="5" s="1"/>
  <c r="A834" i="5" s="1"/>
  <c r="A835" i="5" s="1"/>
  <c r="A836" i="5" s="1"/>
  <c r="A837" i="5" s="1"/>
  <c r="A838" i="5" s="1"/>
  <c r="A839" i="5" s="1"/>
  <c r="A842" i="5" s="1"/>
  <c r="A845" i="5" s="1"/>
  <c r="A846" i="5" s="1"/>
  <c r="A847" i="5" s="1"/>
  <c r="A848" i="5" s="1"/>
  <c r="A851" i="5" s="1"/>
  <c r="A856" i="5" s="1"/>
  <c r="A857" i="5" s="1"/>
  <c r="A858" i="5" s="1"/>
  <c r="A859" i="5" s="1"/>
  <c r="A860" i="5" s="1"/>
  <c r="A861" i="5" s="1"/>
  <c r="A862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3" i="5" s="1"/>
  <c r="A894" i="5" s="1"/>
  <c r="A895" i="5" s="1"/>
  <c r="A896" i="5" s="1"/>
  <c r="A899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9" i="5" s="1"/>
  <c r="A920" i="5" s="1"/>
  <c r="A921" i="5" s="1"/>
  <c r="A922" i="5" s="1"/>
  <c r="A923" i="5" s="1"/>
  <c r="A924" i="5" s="1"/>
  <c r="A925" i="5" s="1"/>
  <c r="A928" i="5" s="1"/>
  <c r="A929" i="5" s="1"/>
  <c r="A932" i="5" s="1"/>
  <c r="A933" i="5" s="1"/>
  <c r="A934" i="5" s="1"/>
  <c r="A935" i="5" s="1"/>
  <c r="A936" i="5" s="1"/>
  <c r="A937" i="5" s="1"/>
  <c r="A938" i="5" s="1"/>
  <c r="A941" i="5" s="1"/>
  <c r="A942" i="5" s="1"/>
  <c r="A947" i="5" s="1"/>
  <c r="A948" i="5" s="1"/>
  <c r="A949" i="5" s="1"/>
  <c r="A950" i="5" s="1"/>
  <c r="A951" i="5" s="1"/>
  <c r="A954" i="5" s="1"/>
  <c r="A955" i="5" s="1"/>
  <c r="A958" i="5" s="1"/>
  <c r="A959" i="5" s="1"/>
  <c r="A962" i="5" s="1"/>
  <c r="A963" i="5" s="1"/>
  <c r="A964" i="5" s="1"/>
  <c r="A965" i="5" s="1"/>
  <c r="A966" i="5" s="1"/>
  <c r="A967" i="5" s="1"/>
  <c r="A972" i="5" s="1"/>
  <c r="A973" i="5" s="1"/>
  <c r="A974" i="5" s="1"/>
  <c r="A977" i="5" s="1"/>
  <c r="A980" i="5" s="1"/>
  <c r="A981" i="5" s="1"/>
  <c r="A982" i="5" s="1"/>
  <c r="A983" i="5" s="1"/>
  <c r="A984" i="5" s="1"/>
  <c r="A985" i="5" s="1"/>
  <c r="A986" i="5" s="1"/>
  <c r="A992" i="5" s="1"/>
  <c r="A993" i="5" s="1"/>
  <c r="A994" i="5" s="1"/>
  <c r="A995" i="5" s="1"/>
  <c r="A996" i="5" s="1"/>
  <c r="A997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279" i="7"/>
  <c r="A280" i="7" s="1"/>
  <c r="A281" i="7" s="1"/>
  <c r="A282" i="7" s="1"/>
  <c r="A283" i="7" s="1"/>
  <c r="A284" i="7" s="1"/>
  <c r="A285" i="7" s="1"/>
  <c r="A286" i="7" s="1"/>
  <c r="A291" i="7" s="1"/>
  <c r="A989" i="5" l="1"/>
  <c r="A1015" i="5"/>
  <c r="A1016" i="5" s="1"/>
  <c r="A1017" i="5" s="1"/>
  <c r="A1020" i="5" s="1"/>
  <c r="A1021" i="5" s="1"/>
  <c r="A1026" i="5" s="1"/>
  <c r="A1029" i="5" s="1"/>
  <c r="A1030" i="5" s="1"/>
  <c r="A1031" i="5" s="1"/>
  <c r="A1032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102" i="5" s="1"/>
  <c r="A1103" i="5" s="1"/>
  <c r="A1104" i="5" s="1"/>
  <c r="A1107" i="5" s="1"/>
  <c r="A1110" i="5" s="1"/>
  <c r="A1111" i="5" s="1"/>
  <c r="A1112" i="5" s="1"/>
  <c r="A1113" i="5" s="1"/>
  <c r="A1114" i="5" s="1"/>
  <c r="A1117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7" i="5" s="1"/>
  <c r="A1211" i="5" s="1"/>
  <c r="A1214" i="5" s="1"/>
  <c r="A1215" i="5" s="1"/>
  <c r="A1216" i="5" s="1"/>
  <c r="A1217" i="5" s="1"/>
  <c r="A1218" i="5" s="1"/>
  <c r="A1219" i="5" s="1"/>
  <c r="A1220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2" i="5" s="1"/>
  <c r="A1283" i="5" s="1"/>
  <c r="A1284" i="5" s="1"/>
  <c r="A1285" i="5" s="1"/>
  <c r="A1286" i="5" s="1"/>
  <c r="A1287" i="5" s="1"/>
  <c r="A1288" i="5" s="1"/>
  <c r="A292" i="7"/>
  <c r="A293" i="7" s="1"/>
  <c r="A294" i="7" s="1"/>
  <c r="A295" i="7" s="1"/>
  <c r="A296" i="7" s="1"/>
  <c r="A297" i="7" l="1"/>
  <c r="A298" i="7" s="1"/>
  <c r="A299" i="7" s="1"/>
  <c r="A300" i="7" s="1"/>
  <c r="A301" i="7" l="1"/>
  <c r="A302" i="7" s="1"/>
  <c r="A303" i="7" s="1"/>
  <c r="A304" i="7" l="1"/>
  <c r="A305" i="7" s="1"/>
  <c r="A306" i="7" s="1"/>
  <c r="A307" i="7" s="1"/>
  <c r="A308" i="7" s="1"/>
  <c r="A309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l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6" i="7" s="1"/>
  <c r="A337" i="7" s="1"/>
  <c r="A338" i="7" s="1"/>
  <c r="A341" i="7" s="1"/>
  <c r="A342" i="7" s="1"/>
  <c r="A345" i="7" s="1"/>
  <c r="A346" i="7" s="1"/>
  <c r="A347" i="7" s="1"/>
  <c r="A348" i="7" s="1"/>
  <c r="A349" i="7" s="1"/>
  <c r="A350" i="7" s="1"/>
  <c r="A351" i="7" s="1"/>
  <c r="A352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8" i="7" s="1"/>
  <c r="A369" i="7" s="1"/>
  <c r="A370" i="7" s="1"/>
  <c r="A371" i="7" s="1"/>
  <c r="A372" i="7" s="1"/>
  <c r="A377" i="7" s="1"/>
  <c r="A380" i="7" s="1"/>
  <c r="A383" i="7" l="1"/>
  <c r="A386" i="7" s="1"/>
  <c r="A387" i="7" s="1"/>
  <c r="A388" i="7" s="1"/>
  <c r="A389" i="7" s="1"/>
  <c r="A390" i="7" s="1"/>
  <c r="A391" i="7" l="1"/>
  <c r="A392" i="7" s="1"/>
  <c r="A393" i="7" s="1"/>
  <c r="A394" i="7" s="1"/>
  <c r="A395" i="7" s="1"/>
  <c r="A396" i="7" s="1"/>
  <c r="A397" i="7" l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l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l="1"/>
  <c r="A478" i="7" s="1"/>
  <c r="A479" i="7" s="1"/>
  <c r="A480" i="7" s="1"/>
  <c r="A481" i="7" s="1"/>
  <c r="A482" i="7" s="1"/>
  <c r="A483" i="7" s="1"/>
  <c r="A484" i="7" s="1"/>
  <c r="A485" i="7" s="1"/>
  <c r="A486" i="7" l="1"/>
  <c r="A487" i="7" s="1"/>
  <c r="A488" i="7" s="1"/>
  <c r="A489" i="7" s="1"/>
  <c r="A490" i="7" s="1"/>
  <c r="A493" i="7" s="1"/>
  <c r="A494" i="7" s="1"/>
  <c r="A495" i="7" s="1"/>
  <c r="A496" i="7" s="1"/>
  <c r="A497" i="7" s="1"/>
  <c r="A498" i="7" l="1"/>
  <c r="A501" i="7" l="1"/>
  <c r="A504" i="7" s="1"/>
  <c r="A505" i="7" s="1"/>
  <c r="A506" i="7" s="1"/>
  <c r="A507" i="7" s="1"/>
  <c r="A510" i="7" l="1"/>
  <c r="A513" i="7" s="1"/>
  <c r="A516" i="7" s="1"/>
  <c r="A517" i="7" l="1"/>
  <c r="A518" i="7" s="1"/>
  <c r="A521" i="7" s="1"/>
  <c r="A522" i="7" s="1"/>
  <c r="A525" i="7" s="1"/>
  <c r="A530" i="7" s="1"/>
  <c r="A531" i="7" l="1"/>
  <c r="A534" i="7" s="1"/>
  <c r="A535" i="7" s="1"/>
  <c r="A536" i="7" s="1"/>
  <c r="A537" i="7" s="1"/>
  <c r="A538" i="7" s="1"/>
  <c r="A541" i="7" l="1"/>
  <c r="A544" i="7" s="1"/>
  <c r="A545" i="7" s="1"/>
  <c r="A546" i="7" s="1"/>
  <c r="A547" i="7" s="1"/>
  <c r="A548" i="7" s="1"/>
  <c r="A549" i="7" s="1"/>
  <c r="A554" i="7" s="1"/>
  <c r="A555" i="7" s="1"/>
  <c r="A556" i="7" s="1"/>
  <c r="A557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6" i="7" s="1"/>
  <c r="A597" i="7" s="1"/>
  <c r="A600" i="7" s="1"/>
  <c r="A601" i="7" s="1"/>
  <c r="A602" i="7" s="1"/>
  <c r="A603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81" i="7" s="1"/>
  <c r="A682" i="7" s="1"/>
  <c r="A683" i="7" s="1"/>
  <c r="A684" i="7" s="1"/>
  <c r="A685" i="7" l="1"/>
  <c r="A686" i="7" l="1"/>
  <c r="A687" i="7" s="1"/>
  <c r="A690" i="7" l="1"/>
  <c r="A693" i="7" s="1"/>
  <c r="A696" i="7" l="1"/>
  <c r="A697" i="7" s="1"/>
  <c r="A698" i="7" s="1"/>
  <c r="A699" i="7" s="1"/>
  <c r="A700" i="7" s="1"/>
  <c r="A701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l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l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800" i="7" s="1"/>
  <c r="A801" i="7" s="1"/>
  <c r="A802" i="7" s="1"/>
  <c r="A803" i="7" s="1"/>
  <c r="A804" i="7" s="1"/>
  <c r="A807" i="7" l="1"/>
  <c r="A810" i="7" l="1"/>
  <c r="A811" i="7" s="1"/>
  <c r="A814" i="7" s="1"/>
  <c r="A815" i="7" s="1"/>
  <c r="A816" i="7" s="1"/>
  <c r="A817" i="7" s="1"/>
  <c r="A818" i="7" s="1"/>
  <c r="A821" i="7" s="1"/>
  <c r="A822" i="7" l="1"/>
  <c r="A823" i="7" s="1"/>
  <c r="A826" i="7" s="1"/>
  <c r="A827" i="7" s="1"/>
  <c r="A830" i="7" s="1"/>
  <c r="A831" i="7" s="1"/>
  <c r="A832" i="7" s="1"/>
  <c r="A833" i="7" s="1"/>
  <c r="A834" i="7" s="1"/>
  <c r="A835" i="7" s="1"/>
  <c r="A836" i="7" s="1"/>
  <c r="A837" i="7" s="1"/>
  <c r="A840" i="7" s="1"/>
  <c r="A843" i="7" s="1"/>
  <c r="A844" i="7" s="1"/>
  <c r="A845" i="7" s="1"/>
  <c r="A846" i="7" s="1"/>
  <c r="A849" i="7" s="1"/>
  <c r="A854" i="7" s="1"/>
  <c r="A855" i="7" s="1"/>
  <c r="A856" i="7" s="1"/>
  <c r="A857" i="7" s="1"/>
  <c r="A858" i="7" s="1"/>
  <c r="A859" i="7" s="1"/>
  <c r="A860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5" i="7" s="1"/>
  <c r="A876" i="7" s="1"/>
  <c r="A877" i="7" s="1"/>
  <c r="A878" i="7" s="1"/>
  <c r="A879" i="7" s="1"/>
  <c r="A880" i="7" s="1"/>
  <c r="A881" i="7" s="1"/>
  <c r="A882" i="7" l="1"/>
  <c r="A883" i="7" s="1"/>
  <c r="A884" i="7" s="1"/>
  <c r="A885" i="7" s="1"/>
  <c r="A886" i="7" s="1"/>
  <c r="A887" i="7" s="1"/>
  <c r="A888" i="7" s="1"/>
  <c r="A891" i="7" s="1"/>
  <c r="A892" i="7" s="1"/>
  <c r="A893" i="7" s="1"/>
  <c r="A894" i="7" s="1"/>
  <c r="A897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7" i="7" s="1"/>
  <c r="A918" i="7" s="1"/>
  <c r="A919" i="7" s="1"/>
  <c r="A920" i="7" s="1"/>
  <c r="A921" i="7" s="1"/>
  <c r="A922" i="7" s="1"/>
  <c r="A923" i="7" s="1"/>
  <c r="A926" i="7" s="1"/>
  <c r="A927" i="7" s="1"/>
  <c r="A930" i="7" l="1"/>
  <c r="A931" i="7" s="1"/>
  <c r="A932" i="7" s="1"/>
  <c r="A933" i="7" s="1"/>
  <c r="A934" i="7" s="1"/>
  <c r="A935" i="7" s="1"/>
  <c r="A936" i="7" s="1"/>
  <c r="A939" i="7" s="1"/>
  <c r="A940" i="7" s="1"/>
  <c r="A945" i="7" s="1"/>
  <c r="A946" i="7" s="1"/>
  <c r="A947" i="7" s="1"/>
  <c r="A948" i="7" s="1"/>
  <c r="A949" i="7" s="1"/>
  <c r="A952" i="7" s="1"/>
  <c r="A953" i="7" s="1"/>
  <c r="A956" i="7" s="1"/>
  <c r="A957" i="7" s="1"/>
  <c r="A960" i="7" s="1"/>
  <c r="A961" i="7" s="1"/>
  <c r="A962" i="7" s="1"/>
  <c r="A963" i="7" s="1"/>
  <c r="A964" i="7" s="1"/>
  <c r="A965" i="7" s="1"/>
  <c r="A970" i="7" s="1"/>
  <c r="A972" i="7" l="1"/>
  <c r="A975" i="7" s="1"/>
  <c r="A978" i="7" s="1"/>
  <c r="A979" i="7" s="1"/>
  <c r="A980" i="7" s="1"/>
  <c r="A981" i="7" s="1"/>
  <c r="A971" i="7"/>
  <c r="A982" i="7" l="1"/>
  <c r="A983" i="7" s="1"/>
  <c r="A984" i="7" s="1"/>
  <c r="A987" i="7" l="1"/>
  <c r="A990" i="7" s="1"/>
  <c r="A991" i="7" s="1"/>
  <c r="A992" i="7" s="1"/>
  <c r="A993" i="7" s="1"/>
  <c r="A994" i="7" s="1"/>
  <c r="A995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3" i="7" s="1"/>
  <c r="A1014" i="7" s="1"/>
  <c r="A1015" i="7" s="1"/>
  <c r="A1018" i="7" s="1"/>
  <c r="A1019" i="7" s="1"/>
  <c r="A1024" i="7" s="1"/>
  <c r="A1027" i="7" s="1"/>
  <c r="A1028" i="7" s="1"/>
  <c r="A1029" i="7" s="1"/>
  <c r="A1030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100" i="7" s="1"/>
  <c r="A1101" i="7" s="1"/>
  <c r="A1102" i="7" s="1"/>
  <c r="A1105" i="7" s="1"/>
  <c r="A1108" i="7" s="1"/>
  <c r="A1109" i="7" s="1"/>
  <c r="A1110" i="7" s="1"/>
  <c r="A1111" i="7" s="1"/>
  <c r="A1112" i="7" s="1"/>
  <c r="A1115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l="1"/>
  <c r="A1158" i="7" s="1"/>
  <c r="A1159" i="7" s="1"/>
  <c r="A1160" i="7" l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l="1"/>
  <c r="A1186" i="7" l="1"/>
  <c r="A1187" i="7" s="1"/>
  <c r="A1188" i="7" s="1"/>
  <c r="A1189" i="7" s="1"/>
  <c r="A1190" i="7" s="1"/>
  <c r="A1191" i="7" s="1"/>
  <c r="A1192" i="7" l="1"/>
  <c r="A1193" i="7" s="1"/>
  <c r="A1194" i="7" l="1"/>
  <c r="A1195" i="7" s="1"/>
  <c r="A1196" i="7" s="1"/>
  <c r="A1197" i="7" s="1"/>
  <c r="A1198" i="7" s="1"/>
  <c r="A1199" i="7" s="1"/>
  <c r="A1200" i="7" s="1"/>
  <c r="A1205" i="7" s="1"/>
  <c r="A1208" i="7" s="1"/>
  <c r="A1211" i="7" s="1"/>
  <c r="A1212" i="7" s="1"/>
  <c r="A1213" i="7" s="1"/>
  <c r="A1214" i="7" s="1"/>
  <c r="A1215" i="7" s="1"/>
  <c r="A1216" i="7" s="1"/>
  <c r="A1217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l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9" i="7" s="1"/>
  <c r="A1280" i="7" s="1"/>
  <c r="A1281" i="7" s="1"/>
  <c r="A1282" i="7" s="1"/>
  <c r="A1283" i="7" s="1"/>
  <c r="A1284" i="7" s="1"/>
  <c r="A1285" i="7" s="1"/>
</calcChain>
</file>

<file path=xl/comments1.xml><?xml version="1.0" encoding="utf-8"?>
<comments xmlns="http://schemas.openxmlformats.org/spreadsheetml/2006/main">
  <authors>
    <author>Автор</author>
  </authors>
  <commentList>
    <comment ref="AA16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инженерка вкл. по смр!
</t>
        </r>
      </text>
    </comment>
  </commentList>
</comments>
</file>

<file path=xl/sharedStrings.xml><?xml version="1.0" encoding="utf-8"?>
<sst xmlns="http://schemas.openxmlformats.org/spreadsheetml/2006/main" count="14584" uniqueCount="1757">
  <si>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</si>
  <si>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</si>
  <si>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</si>
  <si>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</si>
  <si>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</si>
  <si>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</si>
  <si>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</si>
  <si>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</si>
  <si>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</si>
  <si>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</si>
  <si>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</si>
  <si>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</si>
  <si>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</si>
  <si>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</si>
  <si>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</si>
  <si>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Волховский муниципальный район</t>
  </si>
  <si>
    <t>Муниципальное образование Бережковское сельское поселение</t>
  </si>
  <si>
    <t>Итого по муниципальному образованию</t>
  </si>
  <si>
    <t>Муниципальное образование Вындиноостровское сельское поселение</t>
  </si>
  <si>
    <t>Дер. Вындин Остров, ул. Центральная, д. 5</t>
  </si>
  <si>
    <t>Дер. Вындин Остров, ул. Центральная, д. 7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</si>
  <si>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</si>
  <si>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</si>
  <si>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Дер. Кисельня, ул. Центральная, д. 1</t>
  </si>
  <si>
    <t>Дер. Кисельня, ул. Центральная, д. 2</t>
  </si>
  <si>
    <t>Дер. Кисельня, ул. Центральная, д. 3</t>
  </si>
  <si>
    <t>Дер. Кисельня, ул. Центральная, д. 4</t>
  </si>
  <si>
    <t>Дер. Кисельня, ул. Центральная, д. 5</t>
  </si>
  <si>
    <t>Дер. Кисельня, ул. Центральная, д. 6</t>
  </si>
  <si>
    <t>Дер. Кисельня, ул. Центральная, д. 7</t>
  </si>
  <si>
    <t>Дер. Кисельня, ул. Центральная, д. 8</t>
  </si>
  <si>
    <t>Дер. Кисельня, ул. Центральная, д. 9</t>
  </si>
  <si>
    <t>Муниципальное образование Новоладожское городское поселение</t>
  </si>
  <si>
    <t>Муниципальное образование Хваловское сельское поселение</t>
  </si>
  <si>
    <t>Дер. Хвалово, д. 1</t>
  </si>
  <si>
    <t>Дер. Хвалово, д. 21</t>
  </si>
  <si>
    <t>Итого по Волховскому муниципальному району</t>
  </si>
  <si>
    <t>Выборгский район</t>
  </si>
  <si>
    <t>Муниципальное образование Каменногорское городское поселение</t>
  </si>
  <si>
    <t>Муниципальное образование Первомайское сельское поселение</t>
  </si>
  <si>
    <t>Пос. Первомайское, ул. Ленина, д. 44</t>
  </si>
  <si>
    <t>Пос. Первомайское, ул. Ленина, д. 61</t>
  </si>
  <si>
    <t>Муниципальное образование Светогорское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</si>
  <si>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</si>
  <si>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</si>
  <si>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Кингисеппский муниципальный район</t>
  </si>
  <si>
    <t>Муниципальное образование Город Ивангород</t>
  </si>
  <si>
    <t>Итого по Кингисеппскому муниципальному району</t>
  </si>
  <si>
    <t>Киришский муниципальный район</t>
  </si>
  <si>
    <t>Муниципальное образование Кусинское сельское поселение</t>
  </si>
  <si>
    <t>Дер. Кусино, ул. Центральная, д. 6</t>
  </si>
  <si>
    <t>Итого по Киришскому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</si>
  <si>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</si>
  <si>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</si>
  <si>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Итого по Лодейнопольскому муниципальному району</t>
  </si>
  <si>
    <t>Ломоносовский муниципальный район</t>
  </si>
  <si>
    <t>Муниципальное образование Большеижорское городское поселение</t>
  </si>
  <si>
    <t>Муниципальное образование Копорское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</si>
  <si>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</si>
  <si>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</si>
  <si>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Волошовское сельское поселение</t>
  </si>
  <si>
    <t>Муниципальное образование Дзержинское сельское поселение</t>
  </si>
  <si>
    <t>Пос. Дзержинского, ул. Лужская, д. 3</t>
  </si>
  <si>
    <t>Пос. Дзержинского, ул. Центральная, д. 10</t>
  </si>
  <si>
    <t>Пос. Дзержинского, ул. Центральная, д. 3</t>
  </si>
  <si>
    <t>Муниципальное образование Лужское городское поселение</t>
  </si>
  <si>
    <t>Муниципальное образование Мшинсское сельское поселение</t>
  </si>
  <si>
    <t>Муниципальное образование Оредежское сельское поселение</t>
  </si>
  <si>
    <t>Пос. Оредеж, ул. Ленина, д. 10</t>
  </si>
  <si>
    <t>Муниципальное образование Скребловское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</si>
  <si>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</si>
  <si>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</si>
  <si>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</si>
  <si>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</si>
  <si>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</si>
  <si>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</si>
  <si>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Красноозерное сельское поселение</t>
  </si>
  <si>
    <t>Муниципальное образование Ларионовское сельское поселение</t>
  </si>
  <si>
    <t>Муниципальное образование Приозерское городское поселение</t>
  </si>
  <si>
    <t>Муниципальное образование Ромашкинское сельское поселение</t>
  </si>
  <si>
    <t>Муниципальное образование Сосновское сельское поселение</t>
  </si>
  <si>
    <t>Пос. Сосново, ул. Связи, д. 5</t>
  </si>
  <si>
    <t>Итого по Приозерскому муниципальному району</t>
  </si>
  <si>
    <t>Сланцевский муниципальный район</t>
  </si>
  <si>
    <t>Муниципальное образование Выскатское сельское поселение</t>
  </si>
  <si>
    <t>Дер. Выскатка, ул. Садовая, д. 28</t>
  </si>
  <si>
    <t>Муниципальное образование Гостицкое сельское поселение</t>
  </si>
  <si>
    <t>Муниципальное образование Сланцевское городское поселение</t>
  </si>
  <si>
    <t>Итого по Сланцевскому муниципальному району</t>
  </si>
  <si>
    <t>Муниципальное образование Сосновоборгский городской округ</t>
  </si>
  <si>
    <t>Г. Никольское, ул. Комсомольская, д. 16</t>
  </si>
  <si>
    <t>Г. Никольское, ул. Комсомольская, д. 18</t>
  </si>
  <si>
    <t>Муниципальное образование Тосненское городское поселение</t>
  </si>
  <si>
    <t>Муниципальное образование Форносовское сельское поселение</t>
  </si>
  <si>
    <t>Итого по Тосненскому району</t>
  </si>
  <si>
    <t>ИТОГО по Ленинградской области</t>
  </si>
  <si>
    <t>Бокситогорский муниципальный район</t>
  </si>
  <si>
    <t>Муниципальное образование Бокситогорское городское поселение</t>
  </si>
  <si>
    <t>Г. Бокситогорск, ул. Садовая, д. 20</t>
  </si>
  <si>
    <t>Г. Бокситогорск, ул. Садовая, д. 22</t>
  </si>
  <si>
    <t>Г. Бокситогорск, ул. Социалистическая, д. 15</t>
  </si>
  <si>
    <t>Г. Бокситогорск, ул. Школьная, д. 14/13</t>
  </si>
  <si>
    <t>Муниципальное образование Климовское сельское поселение</t>
  </si>
  <si>
    <t>Итого по Бокситогорскому муниципальному району</t>
  </si>
  <si>
    <t>Волосовский муниципальный район</t>
  </si>
  <si>
    <t>Итого по Волосовскому муниципальному району</t>
  </si>
  <si>
    <t>Всеволожский муниципальный район</t>
  </si>
  <si>
    <t>Муниципальное образование Морозовское городское поселение</t>
  </si>
  <si>
    <t>Муниципальное образование "Сертолово"</t>
  </si>
  <si>
    <t>Муниципальное образование Токсовское городское поселение</t>
  </si>
  <si>
    <t>Итого по Всеволожскому муниципальному району</t>
  </si>
  <si>
    <t>Гатчинский мунициальный район</t>
  </si>
  <si>
    <t>Муниципальное образование Город Гатчина</t>
  </si>
  <si>
    <t>Г. Гатчина, ул. Гагарина, д. 24</t>
  </si>
  <si>
    <t>Г. Гатчина, ул. Горького, д. 5</t>
  </si>
  <si>
    <t>Г. Гатчина, ул. Достоевского, д. 17</t>
  </si>
  <si>
    <t>Г. Гатчина, ул. Достоевского, д. 5</t>
  </si>
  <si>
    <t>Г. Гатчина, ул. Урицкого, д. 34</t>
  </si>
  <si>
    <t>Г. Гатчина, ул. Хохлова, д. 31</t>
  </si>
  <si>
    <t>Г. Гатчина, ул. Хохлова, д. 33</t>
  </si>
  <si>
    <t>Муниципальное образование Дружногорское городское поселение</t>
  </si>
  <si>
    <t>Муниципальное образование Город Коммунар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</si>
  <si>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</si>
  <si>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</si>
  <si>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</si>
  <si>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Назиевское городское поселение</t>
  </si>
  <si>
    <t>Муниципальное образование Отрадненское городское поселение</t>
  </si>
  <si>
    <t>Муниципальное образование Путиловское сельское поселение</t>
  </si>
  <si>
    <t>Муниципальное образование Суховское  сельское поселение</t>
  </si>
  <si>
    <t>Итого по Кировскому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</si>
  <si>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</si>
  <si>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</si>
  <si>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Итого по Тихвинскому муниципальному району</t>
  </si>
  <si>
    <t>Итого по Ленинградской области со строительным контролем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</si>
  <si>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</si>
  <si>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</si>
  <si>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</si>
  <si>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</si>
  <si>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</si>
  <si>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</si>
  <si>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</si>
  <si>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</si>
  <si>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</si>
  <si>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Муниципальное образование Гостилицкое сельское поселение</t>
  </si>
  <si>
    <t>Дер. Гостилицы, ул. Школьная, д. 12</t>
  </si>
  <si>
    <t>Муниципальное образование Лебяженское городское поселение</t>
  </si>
  <si>
    <t>Муниципальное образование Лаголовское сельское поселение</t>
  </si>
  <si>
    <t>Г. Гатчина, ул. Заводская, д. 1</t>
  </si>
  <si>
    <t>Г. Бокситогорск, ул. Садовая, д. 12/7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</si>
  <si>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</si>
  <si>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</si>
  <si>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</si>
  <si>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</si>
  <si>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</si>
  <si>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</si>
  <si>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</si>
  <si>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</si>
  <si>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</si>
  <si>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</si>
  <si>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</si>
  <si>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</si>
  <si>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</si>
  <si>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</si>
  <si>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</si>
  <si>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</si>
  <si>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</si>
  <si>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</si>
  <si>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</si>
  <si>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</si>
  <si>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</si>
  <si>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</si>
  <si>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</si>
  <si>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Г. Бокситогорск, ул. Садовая, д. 16/19</t>
  </si>
  <si>
    <t>Прочие</t>
  </si>
  <si>
    <t>Кирпич</t>
  </si>
  <si>
    <t>Г. Бокситогорск, ул. Комсомольская, д. 26/11</t>
  </si>
  <si>
    <t>Г. Бокситогорск, ул. Комсомольская, д. 10</t>
  </si>
  <si>
    <t>х</t>
  </si>
  <si>
    <t>Панель</t>
  </si>
  <si>
    <t xml:space="preserve"> </t>
  </si>
  <si>
    <t>до 1917</t>
  </si>
  <si>
    <t>РО</t>
  </si>
  <si>
    <t>570,3,</t>
  </si>
  <si>
    <t>Г. Бокситогорск, ш. Дымское, д. 4</t>
  </si>
  <si>
    <t>Дер. Климово, д. 5</t>
  </si>
  <si>
    <t>Дер. Климово, д. 6</t>
  </si>
  <si>
    <t>Дер. Климово, д. 7</t>
  </si>
  <si>
    <t>Дерево</t>
  </si>
  <si>
    <t>Дер. Б. Сабск, д. 12</t>
  </si>
  <si>
    <t>Муниципальное образование Сабское сельское поселение</t>
  </si>
  <si>
    <t>Дер. Бережки, ул. Песочная, д. 18</t>
  </si>
  <si>
    <t>Дер. Бережки, ул. Песочная, д. 19</t>
  </si>
  <si>
    <t>Дер. Бережки, ул. Песочная, д. 20</t>
  </si>
  <si>
    <t>Дер. Бережки, ул. Песочная, д. 21</t>
  </si>
  <si>
    <t>Г. Гатчина, ул. 7 Армии, д. 10А</t>
  </si>
  <si>
    <t>Г. Гатчина, ул. 7 Армии, д. 25/43</t>
  </si>
  <si>
    <t>Г. Гатчина, ул. 7 Армии, д. 27/20</t>
  </si>
  <si>
    <t>Г. Гатчина, ул. Володарского, д. 23</t>
  </si>
  <si>
    <t>Г. Гатчина, ул. Володарского, д. 35</t>
  </si>
  <si>
    <t>Г. Гатчина, ул. К. Маркса, д. 46</t>
  </si>
  <si>
    <t>Г. Гатчина, ул. К. Маркса, д. 57</t>
  </si>
  <si>
    <t>Г. Гатчина, ул. К. Маркса, д. 61</t>
  </si>
  <si>
    <t>Г. Гатчина, ул. Киевская, д. 7/1</t>
  </si>
  <si>
    <t>Г. Гатчина, ул. Товарная Балтийск, д. 2</t>
  </si>
  <si>
    <t>Дер. Иссад, микрорайон Центральный, д. 20</t>
  </si>
  <si>
    <t>Дер. Чаплино, д. 1</t>
  </si>
  <si>
    <t>Дер. Чаплино, д. 2</t>
  </si>
  <si>
    <t>Дер. Чаплино, д. 3</t>
  </si>
  <si>
    <t>Г. Новая Ладога, ул. Пионерская, д. 16А</t>
  </si>
  <si>
    <t>Г. Новая Ладога, Наб. Лад. Флотилии, д. 14</t>
  </si>
  <si>
    <t>Г. Новая Ладога, Наб. Лад. Флотилии, д. 18</t>
  </si>
  <si>
    <t>Г. Новая Ладога, Наб. Лад. Флотилии, д. 38</t>
  </si>
  <si>
    <t>Г.п. им. Морозова, ул. Ладожская, д. 43</t>
  </si>
  <si>
    <t>Г.п. им. Морозова, ул. Мира, д. 11</t>
  </si>
  <si>
    <t>Г.п. им. Морозова, ул. Северная, д. 1, кор. 1</t>
  </si>
  <si>
    <t>Г.п. им. Морозова, ул. Спорта, д. 3</t>
  </si>
  <si>
    <t xml:space="preserve">Г. Сертолово, микрорайон Сертолово-2, д. 2  </t>
  </si>
  <si>
    <t xml:space="preserve">Г. Сертолово, микрорайон Черная Речка, д. 3  </t>
  </si>
  <si>
    <t xml:space="preserve">Г. Сертолово, ул. Ларина, д. 3  </t>
  </si>
  <si>
    <t xml:space="preserve">Г. Сертолово, ул. Сосновая, д. 3  </t>
  </si>
  <si>
    <t>Дер. Рапполово, ул. Центральная, д. 1</t>
  </si>
  <si>
    <t>Г. Каменногорск, ул. Кооперативная, д. 7</t>
  </si>
  <si>
    <t>Г. Каменногорск, ул. Песчаная, д. 2</t>
  </si>
  <si>
    <t>Г. Каменногорск, ш. Ленинградское, д. 65а</t>
  </si>
  <si>
    <t>Г. Каменногорск, ш. Ленинградское, д. 72</t>
  </si>
  <si>
    <t>Г. Каменногорск, ш. Ленинградское, д. 74</t>
  </si>
  <si>
    <t>Пос. Бородинское, ул. Машинная, д. 8</t>
  </si>
  <si>
    <t>Пос. Бородинское, ул. Машинная, д. 9</t>
  </si>
  <si>
    <t>Пос. Михалево, ул. Новая, д. 3</t>
  </si>
  <si>
    <t>Г. Каменногорск, ш. Ленинградское, д. 86</t>
  </si>
  <si>
    <t>Г. Светогорск, ул. Кирова, д. 1</t>
  </si>
  <si>
    <t>Г. Светогорск, ул. Победы, д. 27</t>
  </si>
  <si>
    <t>Г. Светогорск, ул. Пограничная, д. 1</t>
  </si>
  <si>
    <t>Г. Светогорск, ул. Пограничная, д. 3</t>
  </si>
  <si>
    <t>Пос. Лужайка, д. 10</t>
  </si>
  <si>
    <t>Пос. Лужайка, д. 9</t>
  </si>
  <si>
    <t>Пос. Селезнево, ул. Центральная, д. 13</t>
  </si>
  <si>
    <t>Пос. Селезнево, ул. Центральная, д. 14</t>
  </si>
  <si>
    <t>Другое</t>
  </si>
  <si>
    <t>Пос. Дружная Горка, ул. Введенского, д. 19</t>
  </si>
  <si>
    <t>Г. Коммунар, ул. Пионерская, д. 2а</t>
  </si>
  <si>
    <t>Г. Ивангород, ул. Гагарина, д. 3</t>
  </si>
  <si>
    <t>Г. Ивангород, ул. Пасторова, д. 4</t>
  </si>
  <si>
    <t>Дер. Кусино, ул. Центральная, д. 5</t>
  </si>
  <si>
    <t>Г. Кировск, ул. Горького, д. 14</t>
  </si>
  <si>
    <t>Г. Кировск, ул. Кирова, д. 10</t>
  </si>
  <si>
    <t>Г. Кировск, ул. Кирова, д. 13</t>
  </si>
  <si>
    <t>Г. Кировск, ул. Победы, д. 1</t>
  </si>
  <si>
    <t>Г. Кировск, ул. Победы, д. 19</t>
  </si>
  <si>
    <t>Г. Кировск, ул. Советская, д. 24</t>
  </si>
  <si>
    <t>Пос. Назия, ул. Матросова, д. 22</t>
  </si>
  <si>
    <t>С. Путилово, ул. Братьев Пожарских, д. 15а</t>
  </si>
  <si>
    <t>Дер. Сухое, д. 7</t>
  </si>
  <si>
    <t>Г. Лодейное Поле, ул. Володарского, д. 28, кор. 2</t>
  </si>
  <si>
    <t>Пос. Большая Ижора, ул. Приморское шоссе, д. 66</t>
  </si>
  <si>
    <t>С. Копорье, д. 18</t>
  </si>
  <si>
    <t>С. Копорье, д. 6</t>
  </si>
  <si>
    <t>Дер. Лаголово, ул. Садовая, д. 5</t>
  </si>
  <si>
    <t>Дер. Лаголово, ул. Садовая, д. 6</t>
  </si>
  <si>
    <t>Пос. Лебяжье, ул. Комсомольская, д. 3</t>
  </si>
  <si>
    <t>Пос. Лебяжье, ул. Комсомольская, д. 5</t>
  </si>
  <si>
    <t>Пос. Лебяжье, ул. Пляжная, д. 2</t>
  </si>
  <si>
    <t>Пос. Лебяжье, ул. Приморская, д. 75</t>
  </si>
  <si>
    <t>Пос. Волошово, ул. Школьная, д. 13</t>
  </si>
  <si>
    <t>Пос. Волошово, ул. Школьная, д. 14</t>
  </si>
  <si>
    <t>Пос. Волошово, ул. Школьная, д. 7</t>
  </si>
  <si>
    <t>Пос. Волошово, ул. Южная, д. 4</t>
  </si>
  <si>
    <t>Пос. Волошово, ул. Южная, д. 6</t>
  </si>
  <si>
    <t>Пос. Волошово, ул. Южная, д. 7</t>
  </si>
  <si>
    <t>Пос. Волошово, ул. Южная, д. 8</t>
  </si>
  <si>
    <t>Дер. Бор, ул. Новая, д. 1</t>
  </si>
  <si>
    <t>Дер. Бор, ул. Новая, д. 2</t>
  </si>
  <si>
    <t>Дер. Торошковичи, ул. Козлова, д. 13</t>
  </si>
  <si>
    <t>Дер. Торошковичи, ул. Козлова, д. 91</t>
  </si>
  <si>
    <t>Пос. Дзержинского, ул. Парковая, д. 7</t>
  </si>
  <si>
    <t>Пос. Дзержинского, ул. Центральная, д. 8</t>
  </si>
  <si>
    <t>Пос. Дзержинского, ул. Школьная, д. 2</t>
  </si>
  <si>
    <t>Г. Луга, Городок , д. 5/26</t>
  </si>
  <si>
    <t>Г. Луга, просп. Кирова, д. 83</t>
  </si>
  <si>
    <t>Г. Луга, просп. Кирова, д. 95</t>
  </si>
  <si>
    <t>Дер. Пехенец, ул. Молодежная, д. 1</t>
  </si>
  <si>
    <t>Дер. Пехенец, ул. Молодежная, д. 3</t>
  </si>
  <si>
    <t>Дер. Калгановка, д. 2</t>
  </si>
  <si>
    <t>Дер. Калгановка, д. 3</t>
  </si>
  <si>
    <t>Дер. Калгановка, д. 4</t>
  </si>
  <si>
    <t>Дер. Калгановка, д. 5</t>
  </si>
  <si>
    <t>Дер. Калгановка, д. 6</t>
  </si>
  <si>
    <t>Дер. Калгановка, д. 8</t>
  </si>
  <si>
    <t>Пос. Скреблово, д. 36</t>
  </si>
  <si>
    <t>Г. Никольский, ул. Новая, д. 2</t>
  </si>
  <si>
    <t>Г. Никольский, ул. Новая, д. 4</t>
  </si>
  <si>
    <t>Г. Подпорожье, просп. Ленина, д. 14А</t>
  </si>
  <si>
    <t>Дер. Красноозерное, ул. Школьная, д. 3</t>
  </si>
  <si>
    <t>Пос. Моторное, ул. Приладожское шоссе, д. 2</t>
  </si>
  <si>
    <t>Г. Приозерск, ул. Красноармейская, д. 7</t>
  </si>
  <si>
    <t>Г. Приозерск, ул. Ленина, д. 44</t>
  </si>
  <si>
    <t>Г. Приозерск, ул. Ленина, д. 46</t>
  </si>
  <si>
    <t>Г. Приозерск, ул. Ленина, д. 50</t>
  </si>
  <si>
    <t>Г. Приозерск, ул. Ленина, д. 52</t>
  </si>
  <si>
    <t>Г. Приозерск, ул. Ленина, д. 54</t>
  </si>
  <si>
    <t>Пос. Понтонное, ул. Молодежная, д. 1</t>
  </si>
  <si>
    <t>Пос. Понтонное, ул. Молодежная, д. 2</t>
  </si>
  <si>
    <t>Пос. Понтонное, ул. Молодежная, д. 3</t>
  </si>
  <si>
    <t>Пос. Понтонное, ул. Молодежная, д. 4</t>
  </si>
  <si>
    <t>Пос. Сосново, ул. Железнодорожная, д. 55</t>
  </si>
  <si>
    <t>Дер. Гостицы, д. 3</t>
  </si>
  <si>
    <t>Дер. Гостицы, д. 4</t>
  </si>
  <si>
    <t>Дер. Сельхозтехника, д. 5</t>
  </si>
  <si>
    <t>Дер. Сельхозтехника, д. 6</t>
  </si>
  <si>
    <t>Г. Сланцы, пер. Почтовый, д. 5</t>
  </si>
  <si>
    <t>Г. Сланцы, пер. Трестовский, д. 4/5</t>
  </si>
  <si>
    <t>Г. Сланцы, ул. Банковская, д. 7</t>
  </si>
  <si>
    <t>Г. Сланцы, ул. Грибоедова, д. 7</t>
  </si>
  <si>
    <t>Г. Сланцы, ул. Грибоедова, д. 9</t>
  </si>
  <si>
    <t>Г. Сланцы, ул. Кирова, д. 30</t>
  </si>
  <si>
    <t>Г. Сланцы, ул. Кирова, д. 31</t>
  </si>
  <si>
    <t>Г. Сланцы, ул. Чкалова, д. 1</t>
  </si>
  <si>
    <t>Г. Сланцы, ул. Чкалова, д. 5</t>
  </si>
  <si>
    <t>Г. Сланцы, просп. Молодежный, д. 17</t>
  </si>
  <si>
    <t>Г. Сосновый Бор, ул. Комсомольская, д. 14</t>
  </si>
  <si>
    <t>Г. Сосновый Бор, ул. Комсомольская, д. 3</t>
  </si>
  <si>
    <t>Г. Сосновый Бор, ул. Комсомольская, д. 9</t>
  </si>
  <si>
    <t>Г. Сосновый Бор, ул. Ленинская, д. 2</t>
  </si>
  <si>
    <t>Г. Сосновый Бор, ул. Ленинская, д. 3</t>
  </si>
  <si>
    <t>Г. Сосновый Бор, ул. Ленинская, д. 7</t>
  </si>
  <si>
    <t>Г. Сосновый Бор, ул. Малая Земля, д. 16</t>
  </si>
  <si>
    <t>Г. Тихвин, ул. Карла Маркса, д. 3</t>
  </si>
  <si>
    <t>Г. Никольское, ул. Первомайская, д. 3</t>
  </si>
  <si>
    <t>Г. Никольское, ул. Школьная, д. 9</t>
  </si>
  <si>
    <t>Дер. Георгиевское, д. 2</t>
  </si>
  <si>
    <t>Дер. Георгиевское, д. 3</t>
  </si>
  <si>
    <t>Дер. Георгиевское, д. 4</t>
  </si>
  <si>
    <t>Дер. Георгиевское, д. 5</t>
  </si>
  <si>
    <t>Дер. Георгиевское, д. 6</t>
  </si>
  <si>
    <t>Г.п. Форносово, пер. Комсомольский, д. 2</t>
  </si>
  <si>
    <t>Г.п. Форносово, ул. Круговая, д. 17</t>
  </si>
  <si>
    <t>Г.п. Форносово, ул. Круговая, д. 24а</t>
  </si>
  <si>
    <t>Г.п. Форносово, ш. Павловское, д. 21</t>
  </si>
  <si>
    <t>Г.п. Форносово, ш. Павловское, д. 23</t>
  </si>
  <si>
    <t>Г.п. Форносово, ш. Павловское, д. 25</t>
  </si>
  <si>
    <t>Дер. Новолисино, ул. Вотчинская, д. 1</t>
  </si>
  <si>
    <t>Пос. Кравцово, д. 3</t>
  </si>
  <si>
    <t>Г. Гатчина, ул. Соборная, д. 24Б</t>
  </si>
  <si>
    <t>Г. Гатчина, ул. Урицкого, д. 20А</t>
  </si>
  <si>
    <t>Г. Луга, просп. Урицкого, д. 64</t>
  </si>
  <si>
    <t>Муниципальное образование Любанское городское поселение</t>
  </si>
  <si>
    <t>Пос. Любань, просп. Мельникова, д. 17</t>
  </si>
  <si>
    <t>Г. Тихвин, микрорайон 1, д. 10</t>
  </si>
  <si>
    <t>Г. Тихвин, микрорайон 1, д. 11</t>
  </si>
  <si>
    <t>Муниципальное образование Аннинское городское поселение</t>
  </si>
  <si>
    <t>Г.п. Новоселье, д. 15</t>
  </si>
  <si>
    <t>Г.п. Новоселье, д. 5</t>
  </si>
  <si>
    <t>Тосненский район</t>
  </si>
  <si>
    <t>уу на тс</t>
  </si>
  <si>
    <t>уу на хвс и тс</t>
  </si>
  <si>
    <t>на хвс и тс</t>
  </si>
  <si>
    <t>уу тс и хвс</t>
  </si>
  <si>
    <t>Итого по муниципальному образованию Сосновый Бор</t>
  </si>
  <si>
    <t>30.12.2019</t>
  </si>
  <si>
    <t>в эл вкл. уу.</t>
  </si>
  <si>
    <t>уу на хвс</t>
  </si>
  <si>
    <t>в эл вкл. уу.; уу на хвс, тс</t>
  </si>
  <si>
    <t>в эл вкл. уу.; уу на тс и хвс</t>
  </si>
  <si>
    <t>в эл вкл уу</t>
  </si>
  <si>
    <t>Муниципальное образование Борское сельское поселение</t>
  </si>
  <si>
    <t>Муниципальное образование Ефимовское городское поселение</t>
  </si>
  <si>
    <t>Муниципальное образование Город Пикалево</t>
  </si>
  <si>
    <t>Муниципальное образование Бегуницкое сельское поселение</t>
  </si>
  <si>
    <t>д.  Бегуницы д.12</t>
  </si>
  <si>
    <t xml:space="preserve"> д. Бегуницы д.21</t>
  </si>
  <si>
    <t>Муниципальное образование Большеврудское сельское поселение</t>
  </si>
  <si>
    <t xml:space="preserve"> д. Большая Вруда д.5 </t>
  </si>
  <si>
    <t>Муниципальное образование Волосовское городское поселение</t>
  </si>
  <si>
    <t>г. Волосово, пр.Вингиссара,  д.53</t>
  </si>
  <si>
    <t>г. Волосово, пр.Вингиссара,  д.101</t>
  </si>
  <si>
    <t>г. Волосово, ул. Лесная, д.12</t>
  </si>
  <si>
    <t>г. Волосово, ул. Красногвардейская, д. 7</t>
  </si>
  <si>
    <t>г. Волосово, ул. Гатчинское шоссе, д. 6</t>
  </si>
  <si>
    <t>Муниципальное образование Губаницкое сельское поселение</t>
  </si>
  <si>
    <t>п. Сумино д.68</t>
  </si>
  <si>
    <t>п. Сумино д.70</t>
  </si>
  <si>
    <t>Муниципальное образование Зимитицкое сельское поселение</t>
  </si>
  <si>
    <t>п. Зимитицы д.13</t>
  </si>
  <si>
    <t>Муниципальное образование Изварское сельское поселение</t>
  </si>
  <si>
    <t>д. Извара д.9</t>
  </si>
  <si>
    <t>Муниципальное образование Калитинское сельское поселение</t>
  </si>
  <si>
    <t>п. Калитино д.5</t>
  </si>
  <si>
    <t>д. Курковицы д.3</t>
  </si>
  <si>
    <t>Муниципальное образование Каложицкое сельское поселение</t>
  </si>
  <si>
    <t>д. Ущевицы д.15</t>
  </si>
  <si>
    <t>д. Ущевицы д.16</t>
  </si>
  <si>
    <t xml:space="preserve">п. Каложицы д.21 </t>
  </si>
  <si>
    <t>Муниципальное образование Кикеринское сельское поселение</t>
  </si>
  <si>
    <t>п. Кикерино, ул.Заводская  д.4</t>
  </si>
  <si>
    <t>Муниципальное образование Клопицкое  сельское поселение</t>
  </si>
  <si>
    <t>д. Клопицы д.15</t>
  </si>
  <si>
    <t>Муниципальное образование Курское сельское поселение</t>
  </si>
  <si>
    <t>п. Курск д.7</t>
  </si>
  <si>
    <t>Муниципальное образование Рабитицкое сельское поселение</t>
  </si>
  <si>
    <t>д. Рабитицы д.15</t>
  </si>
  <si>
    <t>д. Рабитицы д.9</t>
  </si>
  <si>
    <t>д. Рабитицы д.10</t>
  </si>
  <si>
    <t>Муниципальное образование Сельцовское сельское поселение</t>
  </si>
  <si>
    <t>п. Сельцо д.4</t>
  </si>
  <si>
    <t>п. Сельцо д.3</t>
  </si>
  <si>
    <t>п. Сельцо д.2</t>
  </si>
  <si>
    <t>д. Большой Сабск д.11</t>
  </si>
  <si>
    <t>Муниципальное образование Терпелицкое сельское поселение</t>
  </si>
  <si>
    <t>д. Терпилицы д.5</t>
  </si>
  <si>
    <t>Г. Волхов, ул.Мичурина, д. 1</t>
  </si>
  <si>
    <t>Г. Волхов, ул.Нахимова, д. 5</t>
  </si>
  <si>
    <t>Г. Волхов, ул.Фрунзе, д. 7</t>
  </si>
  <si>
    <t>Г. Волхов, ул.Ломоносова, д. 25</t>
  </si>
  <si>
    <t>Г. Волхов, ул.Вали Голубевой, д. 17</t>
  </si>
  <si>
    <t>Г. Волхов,ул.Вали Голубевой, д. 7</t>
  </si>
  <si>
    <t>Муниципальное образование Город Волхов</t>
  </si>
  <si>
    <t>кирпич</t>
  </si>
  <si>
    <t>Г.Новая Ладога, пер.Кузнечный, д.9</t>
  </si>
  <si>
    <t>Г.Новая Ладога, просп.К.Маркса, д.43</t>
  </si>
  <si>
    <t>Г.Новая Ладога, ул.Ворошилова, д.18/8</t>
  </si>
  <si>
    <t>Муниципальное образование Пашское сельское поселение</t>
  </si>
  <si>
    <t>С. Паша, ул. Советская, д. 194</t>
  </si>
  <si>
    <t>С. Паша, ул. Советская, д.196</t>
  </si>
  <si>
    <t>Дер. Потанино, д. 5</t>
  </si>
  <si>
    <t>-</t>
  </si>
  <si>
    <t>Муниципальное образование Селивановское сельское поселение</t>
  </si>
  <si>
    <t>Пос. Селиваново, ул.Первомайская, д. 8</t>
  </si>
  <si>
    <t>Дер. Хвалово, д. 1а</t>
  </si>
  <si>
    <t>Дер. Хвалово, д. 2</t>
  </si>
  <si>
    <t>Дер. Хвалово, д. 3</t>
  </si>
  <si>
    <t>Дер. Хвалово, д. 4</t>
  </si>
  <si>
    <t>Муниципальное образование Кузьмоловское городское поселение</t>
  </si>
  <si>
    <t>Г.п. Кузьмоловский ул. Железнодорожная д. 24</t>
  </si>
  <si>
    <t xml:space="preserve">Г.п. Кузьмоловский ул. Строителей д. 11 </t>
  </si>
  <si>
    <t>Г.п. Кузьмоловский ул. Железнодорожная, д.4</t>
  </si>
  <si>
    <t>Г.п. Кузьмоловский ул. Ленинградское шоссе, д.2</t>
  </si>
  <si>
    <t>Г.п. Кузьмоловский ул. Ленинградское шоссе, д.4</t>
  </si>
  <si>
    <t>Г.п. Кузьмоловский ул. Ленинградское шоссе, д.10</t>
  </si>
  <si>
    <t>Г.п. Кузьмоловский ул. Ленинградское шоссе, д.12</t>
  </si>
  <si>
    <t>Муниципальное образование Лесколовское сельское поселение</t>
  </si>
  <si>
    <t>Дер. Лесколово, ул.Красноборская, д.13</t>
  </si>
  <si>
    <t>Дер. Лесколово, ул.Красноборская, д.10</t>
  </si>
  <si>
    <t>Дер. Лесколово, ул.Красноборская, д.11</t>
  </si>
  <si>
    <t>нет</t>
  </si>
  <si>
    <t>Пос. Романовка д.12</t>
  </si>
  <si>
    <t>Пос. Романовка д.31</t>
  </si>
  <si>
    <t>Муниципальное образование Романовское сельское поселение</t>
  </si>
  <si>
    <t>Г. Сертолово, Выборгское шоссе, д. 1</t>
  </si>
  <si>
    <t>Г. Сертолово, Выборгское шоссе, д. 11</t>
  </si>
  <si>
    <t>Г. Сертолово, ул. Заречная, д.9</t>
  </si>
  <si>
    <t>Г. Сертолово, ул. Заречная, д.13</t>
  </si>
  <si>
    <t>Г. Сертолово, ул. Индустриальная, д. 1</t>
  </si>
  <si>
    <t>Г. Сертолово, ул. Ларина, д. 5</t>
  </si>
  <si>
    <t>Г. Сертолово, ул. Ларина, д. 6</t>
  </si>
  <si>
    <t>Г. Сертолово, ул. Молодежная, д. 4</t>
  </si>
  <si>
    <t>Г. Сертолово, ул. Молодцова, д. 6</t>
  </si>
  <si>
    <t>Г. Сертолово, мкр. Черная речка, д. 7</t>
  </si>
  <si>
    <t>Г. Сертолово, мкр. Черная речка, д. 10</t>
  </si>
  <si>
    <t>Г. Сертолово, мкр. Черная речка, д. 11</t>
  </si>
  <si>
    <t>Г. Сертолово, ул. Школьная, д. 3</t>
  </si>
  <si>
    <t>Дер. Рапполово, Овражная д.1</t>
  </si>
  <si>
    <t>Дер. Рапполово, Овражная д.1а</t>
  </si>
  <si>
    <t>Дер. Рапполово, Овражная д.13</t>
  </si>
  <si>
    <t>Пос. Токсово, Инженерная 1а</t>
  </si>
  <si>
    <t>Пос. Токсово, Инженерная д.2</t>
  </si>
  <si>
    <t>Пос. Токсово, Инженерная д.2а</t>
  </si>
  <si>
    <t>Пос. Токсово, Гагарина д.30</t>
  </si>
  <si>
    <t>Пос. Токсово, Привокзальная д.12</t>
  </si>
  <si>
    <t>Пос. Токсово, Привокзальная д.13</t>
  </si>
  <si>
    <t>Пос. Токсово, Привокзальная д.15</t>
  </si>
  <si>
    <t>Муниципальное образование Город Выборг</t>
  </si>
  <si>
    <t>Г. Выборг, ул. Вокзальная, д. 4</t>
  </si>
  <si>
    <t>Г. Выборг, пр. Суворова, д. 25</t>
  </si>
  <si>
    <t>Г. Выборг, ул. Северная, д. 8</t>
  </si>
  <si>
    <t xml:space="preserve">Г. Выборг, ул. Сторожевой башни, д. 18 </t>
  </si>
  <si>
    <t>Г. Выборг, Ленинградский пр., д. 31</t>
  </si>
  <si>
    <t>Г. Выборг, Ленинградское ш., д. 1</t>
  </si>
  <si>
    <t>г. Каменногорск, ул. Колхозная, дом 2</t>
  </si>
  <si>
    <t>пос. Боровинка, ул. Заводская дом 3</t>
  </si>
  <si>
    <t>пос. Возрождения, дом 9</t>
  </si>
  <si>
    <t>пос. Возрождения, дом 27</t>
  </si>
  <si>
    <t>пос. Пруды, ул. Заозерная, дом 5</t>
  </si>
  <si>
    <t>пос. Свободное, дом 173</t>
  </si>
  <si>
    <t>Г. Каменногорск, ш. Ленинградское, д. 40-а</t>
  </si>
  <si>
    <t>Г. Каменногорск, ул. Железнодорожная, дом 6</t>
  </si>
  <si>
    <t>Г. Каменногорск, ш. Ленинградское, д. 70</t>
  </si>
  <si>
    <t>Г. Каменногорск, ш. Ленинградское, д. 56</t>
  </si>
  <si>
    <t>Г. Каменногорск, ш. Ленинградское, д. 61</t>
  </si>
  <si>
    <t>Г. Каменногорск, ш. Ленинградское, д. 61-б</t>
  </si>
  <si>
    <t>Г. Каменногорск, ш. Ленинградское, д. 63</t>
  </si>
  <si>
    <t>Муниципальное образование Приморское городское поселение</t>
  </si>
  <si>
    <t>Г. Приморск, наб. Лебедева, д. 5</t>
  </si>
  <si>
    <t>Г. Приморск, Выборгское шоссе, д. 5</t>
  </si>
  <si>
    <t>Г. Приморск, Выборгское шоссе, д. 7а</t>
  </si>
  <si>
    <t>Муниципальное образование Рощинское городское поселение</t>
  </si>
  <si>
    <t>Пос. Рощино, ул. Тракторная, д.3</t>
  </si>
  <si>
    <t>Г. Светогорск, ул. Красноармейская, д.26</t>
  </si>
  <si>
    <t>Муниципальное образование Большеколпанское сельское поселение</t>
  </si>
  <si>
    <t>дер. Корписалово, д.39</t>
  </si>
  <si>
    <t>Г. Гатчина, просп. 25 Октября, д. 11/13</t>
  </si>
  <si>
    <t>Г. Гатчина, просп. 25 Октября, д. 15</t>
  </si>
  <si>
    <t>Г. Гатчина, просп. 25 Октября, д. 17</t>
  </si>
  <si>
    <t>Г. Гатчина, просп. 25 Октября, д. 19</t>
  </si>
  <si>
    <t>Г. Гатчина, просп. 25 Октября, д. 22</t>
  </si>
  <si>
    <t>Г. Гатчина, просп. Красноармейский, д. 11</t>
  </si>
  <si>
    <t>Г. Гатчина, просп. Красноармейский, д. 16</t>
  </si>
  <si>
    <t>Г. Гатчина, просп. Красноармейский, д. 20</t>
  </si>
  <si>
    <t>Г. Гатчина, просп. Красноармейский, д. 26</t>
  </si>
  <si>
    <t>Г. Гатчина, просп. Красноармейский, д. 36</t>
  </si>
  <si>
    <t>Г. Гатчина, просп. Красноармейский, д. 42</t>
  </si>
  <si>
    <t>Г. Гатчина, ул. 7 Армии, д. 10</t>
  </si>
  <si>
    <t>подвал</t>
  </si>
  <si>
    <t>Г. Гатчина, ул. 7 Армии, д. 19</t>
  </si>
  <si>
    <t>Г. Гатчина, ул. 7 Армии, д. 21</t>
  </si>
  <si>
    <t>Г. Гатчина, ул. Авиатриссы Зверевой, д.15А</t>
  </si>
  <si>
    <t>г. Гатчина, ул. Беляева, д.11</t>
  </si>
  <si>
    <t>Г. Гатчина, ул. Володарского, д. 3</t>
  </si>
  <si>
    <t>Г. Гатчина, ул. Володарского, д. 3А</t>
  </si>
  <si>
    <t>Г. Гатчина, ул. Володарского, д. 5</t>
  </si>
  <si>
    <t>Г. Гатчина, ул. Володарского, д. 39</t>
  </si>
  <si>
    <t>Г. Гатчина, ул. Гагарина, д. 8</t>
  </si>
  <si>
    <t>Г. Гатчина, ул. Гагарина, д. 11</t>
  </si>
  <si>
    <t>Г. Гатчина, ул. Гагарина, д. 15</t>
  </si>
  <si>
    <t>Г. Гатчина, ул. Гагарина, д. 22</t>
  </si>
  <si>
    <t>Г. Гатчина, ул. Глинки, д. 2</t>
  </si>
  <si>
    <t>Г. Гатчина, ул. Заводская, д. 1В</t>
  </si>
  <si>
    <t>Г. Гатчина, ул. К. Маркса, д. 17</t>
  </si>
  <si>
    <t>Г. Гатчина, ул. К. Маркса, д. 18</t>
  </si>
  <si>
    <t>Г. Гатчина, ул. К. Маркса, д. 22</t>
  </si>
  <si>
    <t>Г. Гатчина, ул. К. Маркса, д. 24</t>
  </si>
  <si>
    <t>Г. Гатчина, ул. К. Маркса, д. 34</t>
  </si>
  <si>
    <t>Г. Гатчина, ул. К. Маркса, д. 45</t>
  </si>
  <si>
    <t>Г. Гатчина, ул. К. Маркса, д. 49/51</t>
  </si>
  <si>
    <t>Г. Гатчина, ул. К. Маркса, д. 59А</t>
  </si>
  <si>
    <t>Г. Гатчина, ул. К. Маркса, д. 69</t>
  </si>
  <si>
    <t>Г. Гатчина, ул. К. Маркса, д. 71</t>
  </si>
  <si>
    <t>Г. Гатчина, ул. Карла Маркса, д.8</t>
  </si>
  <si>
    <t>Г. Гатчина, ул. Карла Маркса, д.8А</t>
  </si>
  <si>
    <t>Г. Гатчина, ул. Карла Маркса, д.59 В</t>
  </si>
  <si>
    <t>Г. Гатчина, ул. Карла Маркса, д. 62</t>
  </si>
  <si>
    <t>Г. Гатчина, ул. Карла Маркса, д.75</t>
  </si>
  <si>
    <t>Г. Гатчина, ул. Киргетова, д. 20</t>
  </si>
  <si>
    <t>Г. Гатчина, ул. Киевская, д. 4А</t>
  </si>
  <si>
    <t>Г. Гатчина, ул. Киевская, д. 4Б</t>
  </si>
  <si>
    <t>Г. Гатчина, ул. Красная, д. 4</t>
  </si>
  <si>
    <t>Г. Гатчина, ул. Крупской, д.6</t>
  </si>
  <si>
    <t>Г. Гатчина, ул. Крупской, д.6А</t>
  </si>
  <si>
    <t>Г. Гатчина, ул. Лейтенанта Шмидта, д. 3</t>
  </si>
  <si>
    <t>Г. Гатчина, ул. Лейтенанта Шмидта, д. 4</t>
  </si>
  <si>
    <t>Г. Гатчина, ул. Лейтенанта Шмидта, д. 6</t>
  </si>
  <si>
    <t>Г. Гатчина, ул. Лейтенанта Шмидта, д. 9/5</t>
  </si>
  <si>
    <t>Г. Гатчина, ул. Лейтенанта Шмидта, д. 10</t>
  </si>
  <si>
    <t>Г. Гатчина, ул. Лейтенанта Шмидта, д. 12</t>
  </si>
  <si>
    <t>Г. Гатчина, ул. Лейтенанта Шмидта, д. 14</t>
  </si>
  <si>
    <t>Г. Гатчина, ул. Леонова, д. 14</t>
  </si>
  <si>
    <t>Г. Гатчина, ул. Леонова, д. 16</t>
  </si>
  <si>
    <t>Г. Гатчина, ул. Леонова, д. 17</t>
  </si>
  <si>
    <t>Г. Гатчина, ул. Матвеева, д.14Б</t>
  </si>
  <si>
    <t>Г. Гатчина, ул. Радищева, д. 3</t>
  </si>
  <si>
    <t>Г. Гатчина, ул. Радищева, д. 12</t>
  </si>
  <si>
    <t>Г. Гатчина, ул. Радищева, д. 18</t>
  </si>
  <si>
    <t>Г. Гатчина, ул. Радищева, д. 24</t>
  </si>
  <si>
    <t>Г. Гатчина, ул. Радищева, д. 26</t>
  </si>
  <si>
    <t>Г. Гатчина, ул. Радищева, д. 26А</t>
  </si>
  <si>
    <t>Г. Гатчина, ул. Радищева, д. 30А</t>
  </si>
  <si>
    <t>Г. Гатчина, ул. Рощинская , д.3 корпус 2</t>
  </si>
  <si>
    <t>Г. Гатчина, ул. Рощинская , д.20</t>
  </si>
  <si>
    <t>Г. Гатчина, ул. Соборная, д. 14А</t>
  </si>
  <si>
    <t>Г. Гатчина, ул. Соборная, д. 15</t>
  </si>
  <si>
    <t>Г. Гатчина, ул. Соборная, д. 21</t>
  </si>
  <si>
    <t>Г. Гатчина, ул. Соборная, д. 21А</t>
  </si>
  <si>
    <t>Г. Гатчина, ул. Соборная, д. 22</t>
  </si>
  <si>
    <t>Г. Гатчина, ул. Соборная, д. 34</t>
  </si>
  <si>
    <t>Г. Гатчина, ул. Товарная Балтийск, д. 1</t>
  </si>
  <si>
    <t>Г. Гатчина, ул. Урицкого, д.4</t>
  </si>
  <si>
    <t>Г. Гатчина, ул. Урицкого, д. 14</t>
  </si>
  <si>
    <t>Г. Гатчина, ул. Урицкого, д. 16</t>
  </si>
  <si>
    <t>Г. Гатчина, ул. Урицкого, д.34</t>
  </si>
  <si>
    <t>Г. Гатчина, ул. Чкалова, д. 61</t>
  </si>
  <si>
    <t>Г. Гатчина, ул. Чкалова, д. 61А</t>
  </si>
  <si>
    <t>Г. Гатчина, ул. Чкалова, д. 65</t>
  </si>
  <si>
    <t>Г. Гатчина, ул. Чкалова, д. 69</t>
  </si>
  <si>
    <t>Г. Гатчина, ул. Чкалова, д. 79</t>
  </si>
  <si>
    <t>Г. Гатчина, ул. Хохлова, д. 3А</t>
  </si>
  <si>
    <t>Г. Гатчина, ул. Хохлова, д. 5</t>
  </si>
  <si>
    <t>Г. Гатчина, ул. Хохлова, д. 7</t>
  </si>
  <si>
    <t xml:space="preserve">г.п. Дружная Горка, ул. Садовая, д. 8 </t>
  </si>
  <si>
    <t>г.п. Дружная Горка, ул. Здравомыслова, д. 3</t>
  </si>
  <si>
    <t>г.п. Дружная Горка, ул. Здравомыслова, д. 4</t>
  </si>
  <si>
    <t>г.п. Дружная Горка, ул. Здравомыслова, д. 5</t>
  </si>
  <si>
    <t>г.п. Дружная Горка, ул. Здравомыслова, д. 7</t>
  </si>
  <si>
    <t>г. Коммунар, Ленинградское ш., д. 6</t>
  </si>
  <si>
    <t>г. Коммунар, Ленинградское ш., д. 8</t>
  </si>
  <si>
    <t>г. Коммунар, Ленинградское ш., д. 20а</t>
  </si>
  <si>
    <t>Муниципальное образование Пудостьское сельское поселение</t>
  </si>
  <si>
    <t>д.Черново, д.46</t>
  </si>
  <si>
    <t>Муниципальное образование Рождественское сельское поселение</t>
  </si>
  <si>
    <t>д.Батово, д.8</t>
  </si>
  <si>
    <t>Муниципальное образование Сиверское городское поселение</t>
  </si>
  <si>
    <t>г.п.Сиверский, ул.Красная, д.57</t>
  </si>
  <si>
    <t>п.Дружноселье, ул.ДПБ, д.1</t>
  </si>
  <si>
    <t>п.Дружноселье, ул.ДПБ, д.2</t>
  </si>
  <si>
    <t>Муниципальное образование Сяськелевское сельское поселение</t>
  </si>
  <si>
    <t>д.Туганицы, д.2</t>
  </si>
  <si>
    <t>д.Старые Низковицы, д.57</t>
  </si>
  <si>
    <t>Муниципальное образование Таицкое городское поселение</t>
  </si>
  <si>
    <t>п.Тайцы, ул.Юного Ленинца, д.92</t>
  </si>
  <si>
    <t>Г. Выборг, Московский пр.10</t>
  </si>
  <si>
    <t>г. Кингисепп, пр.К.Маркса, д. 51</t>
  </si>
  <si>
    <t>г. Кингисепп, ул. Химиков, д. 4</t>
  </si>
  <si>
    <t>г. Кингисепп, ул. Химиков, д. 8</t>
  </si>
  <si>
    <t>г. Кингисепп, ул. Химиков, д. 10</t>
  </si>
  <si>
    <t>г. Кингисепп, ул. Крикковское ш., д. 41</t>
  </si>
  <si>
    <t>Муниципальное образование Кингисеппское городское поселение</t>
  </si>
  <si>
    <t>Г. Кингисепп, пр.К.Маркса, д. 51</t>
  </si>
  <si>
    <t>Г. Кингисепп, ул. Химиков, д. 4</t>
  </si>
  <si>
    <t>Г. Кингисепп, ул. Химиков, д. 8</t>
  </si>
  <si>
    <t>Г.  Кингисепп, ул. Химиков, д. 10</t>
  </si>
  <si>
    <t>Г. Кингисепп, ул. Крикковское ш., д. 41</t>
  </si>
  <si>
    <t>дер. Ополье, д. 14в</t>
  </si>
  <si>
    <t>Муниципальное образование Пчевжинское сельское поселение</t>
  </si>
  <si>
    <t>Пос. Пчевжа, ул. Гагарина, д.1</t>
  </si>
  <si>
    <t>Пос. Пчевжа, ул. 2-я Набережная, д.23</t>
  </si>
  <si>
    <t>Пос. Пчевжа, ул. Октябрьская, д.7</t>
  </si>
  <si>
    <t>Пос. Пчевжа,  ул. Октябрьская, д.11</t>
  </si>
  <si>
    <t>Г. Кировск, ул. Горького, д. 15</t>
  </si>
  <si>
    <t>Г. Кировск, ул. Горького, д. 17</t>
  </si>
  <si>
    <t>Г. Кировск, ул. Горького, д. 18</t>
  </si>
  <si>
    <t>Г. Кировск, ул. Горького, д. 22</t>
  </si>
  <si>
    <t>Г. Кировск, ул. Горького, д. 5</t>
  </si>
  <si>
    <t>Г. Кировск, ул. Кирова, д. 14</t>
  </si>
  <si>
    <t>Г. Кировск, ул. Кирова, д. 15</t>
  </si>
  <si>
    <t>Г. Кировск, ул. Кирова, д. 17</t>
  </si>
  <si>
    <t>Г. Кировск, ул. Кирова, д. 18</t>
  </si>
  <si>
    <t>Г. Кировск, ул. Кирова, д. 19</t>
  </si>
  <si>
    <t>Г. Кировск, ул. Кирова, д. 21</t>
  </si>
  <si>
    <t>Г. Кировск, ул. Кирова, д. 22</t>
  </si>
  <si>
    <t>Г. Кировск, ул. Кирова, д. 23</t>
  </si>
  <si>
    <t>Г. Кировск, ул. Кирова, д. 25</t>
  </si>
  <si>
    <t>Г. Кировск, ул. Кирова, д. 27</t>
  </si>
  <si>
    <t>Г. Кировск, ул. Кирова, д. 6</t>
  </si>
  <si>
    <t>Г. Кировск, ул. Комсомольская, д. 11</t>
  </si>
  <si>
    <t>Г. Кировск, ул. Комсомольская, д. 3</t>
  </si>
  <si>
    <t>Г. Кировск, ул. Комсомольская, д. 5</t>
  </si>
  <si>
    <t>Г. Кировск, ул. Комсомольская, д. 7</t>
  </si>
  <si>
    <t>Г. Кировск, ул. Комсомольская, д. 9</t>
  </si>
  <si>
    <t>Г. Кировск, ул. Краснофлотская, д. 11</t>
  </si>
  <si>
    <t>Г. Кировск, ул. Краснофлотская, д. 15</t>
  </si>
  <si>
    <t>Г. Кировск, ул. Краснофлотская, д. 3</t>
  </si>
  <si>
    <t>Г. Кировск, ул. Краснофлотская, д. 5</t>
  </si>
  <si>
    <t>Г. Кировск, ул. Краснофлотская, д. 9</t>
  </si>
  <si>
    <t>Г. Кировск, ул. Победы, д. 13</t>
  </si>
  <si>
    <t>Г. Кировск, ул. Победы, д. 14</t>
  </si>
  <si>
    <t>Г. Кировск, ул. Победы, д. 15</t>
  </si>
  <si>
    <t>Г. Кировск, ул. Победы, д. 17</t>
  </si>
  <si>
    <t>Г. Кировск, ул. Победы, д. 23</t>
  </si>
  <si>
    <t>Г. Кировск, ул. Победы, д. 25</t>
  </si>
  <si>
    <t>Г. Кировск, ул. Победы, д. 27/1</t>
  </si>
  <si>
    <t>Г. Кировск, ул. Победы, д. 3</t>
  </si>
  <si>
    <t>Г. Кировск, ул. Победы, д. 5</t>
  </si>
  <si>
    <t>Г. Кировск, ул. Победы, д. 9</t>
  </si>
  <si>
    <t>Г. Кировск, ул. Пушкина, д. 2/17</t>
  </si>
  <si>
    <t>Г. Кировск, ул. Пушкина, д. 4</t>
  </si>
  <si>
    <t>Г. Кировск, ул. Пушкина, д. 8/24</t>
  </si>
  <si>
    <t>Г. Кировск, ул. Советская, д. 11</t>
  </si>
  <si>
    <t>Г. Кировск, ул. Советская, д. 13</t>
  </si>
  <si>
    <t>Г. Кировск, ул. Советская, д. 18</t>
  </si>
  <si>
    <t>Г. Кировск, ул. Советская, д. 22</t>
  </si>
  <si>
    <t>Г. Кировск, ул. Советская, д. 26</t>
  </si>
  <si>
    <t>Г. Кировск, ул. Советская, д. 5</t>
  </si>
  <si>
    <t>Г. Кировск, ул. Советская, д. 6</t>
  </si>
  <si>
    <t>Г. Кировск, ул. Советская, д. 8</t>
  </si>
  <si>
    <t>Муниципальное образование Синявинское сельское поселение</t>
  </si>
  <si>
    <t>Г.п. Синявино, пер. Садовый, д. 2</t>
  </si>
  <si>
    <t>Пос. Назия, Комсомольский пр., д.2</t>
  </si>
  <si>
    <t>Пос. Назия, Комсомольский пр., д.4</t>
  </si>
  <si>
    <t>Пос. Назия, Комсомольский пр., д.6</t>
  </si>
  <si>
    <t>Пос. Назия, Комсомольский пр., д.8</t>
  </si>
  <si>
    <t>Пос. Назия, Школьный  пр., д.15</t>
  </si>
  <si>
    <t>Пос. Назия, Школьный  пр., д.27</t>
  </si>
  <si>
    <t>Пос. Назия, ул.Артеменко, д.2</t>
  </si>
  <si>
    <t>Пос. Назия, ул.Артеменко, д.4</t>
  </si>
  <si>
    <t>Пос. Назия, ул.Вокзальная , д.7</t>
  </si>
  <si>
    <t>Пос. Назия, ул.Матросова, д.8-а</t>
  </si>
  <si>
    <t>Пос. Назия, ул.Октябрьская, д.7</t>
  </si>
  <si>
    <t>Пос. Назия, ул.Октябрьская, д.9</t>
  </si>
  <si>
    <t>Пос. Назия, ул.Октябрьская, д.10</t>
  </si>
  <si>
    <t>Г. Отрадное, ул. Щурова, д. 10</t>
  </si>
  <si>
    <t>Дер. Сухое, д. 5</t>
  </si>
  <si>
    <t>Дер. Выстав, д. 26</t>
  </si>
  <si>
    <t>дер. Выстав, д. 16</t>
  </si>
  <si>
    <t>дер. Лаврово ул. Центральная д. 1</t>
  </si>
  <si>
    <t>дер. Низово д. 35</t>
  </si>
  <si>
    <t>Г. Шлиссельбург,  пер. Ладожский, д. 10</t>
  </si>
  <si>
    <t>Г. Шлиссельбург, пер. Пионерский, д. 3</t>
  </si>
  <si>
    <t>Г. Шлиссельбург,  пер. Пионерский, д. 4</t>
  </si>
  <si>
    <t>Г. Шлиссельбург,  пер. Пионерский, д. 8</t>
  </si>
  <si>
    <t>Г. Шлиссельбург, пер. Советский, д. 5</t>
  </si>
  <si>
    <t>Г. Шлиссельбург,  ул. 1 Мая, д. 12</t>
  </si>
  <si>
    <t>Г. Шлиссельбург,  ул. 1 Мая, д. 14</t>
  </si>
  <si>
    <t>Г. Шлиссельбург,  ул. 1 Мая, д. 16</t>
  </si>
  <si>
    <t>Г. Шлиссельбург, ул. 1 Мая, д. 18</t>
  </si>
  <si>
    <t>Г. Шлиссельбург,  1 Мая, д. 20</t>
  </si>
  <si>
    <t>Г. Шлиссельбург, ул. 1 Мая, д. 4</t>
  </si>
  <si>
    <t>Г. Шлиссельбург, ул. Жука, д. 5а</t>
  </si>
  <si>
    <t>Г. Шлиссельбург, ул. Затонная, д. 11</t>
  </si>
  <si>
    <t>Г. Шлиссельбург,  ул. Затонная, д. 13</t>
  </si>
  <si>
    <t>Г. Шлиссельбург, ул. Затонная, д. 15</t>
  </si>
  <si>
    <t>Г. Шлиссельбург, ул. Затонная, д. 1а</t>
  </si>
  <si>
    <t>Г. Шлиссельбург, ул. Затонная, д. 3</t>
  </si>
  <si>
    <t>Г. Шлиссельбург,  ул. Затонная, д. 5</t>
  </si>
  <si>
    <t>Г. Шлиссельбург, ул. Затонная, д. 9</t>
  </si>
  <si>
    <t>Г. Шлиссельбург, ул. Комсомольская, д. 4</t>
  </si>
  <si>
    <t>Г. Шлиссельбург, ул. Комсомольская, д. 6</t>
  </si>
  <si>
    <t>Г. Шлиссельбург,  ул. Комсомольская, д. 8</t>
  </si>
  <si>
    <t>Г. Шлиссельбург, ул. Красная площадь, д. 8</t>
  </si>
  <si>
    <t>Г. Шлиссельбург, ул. Малоневский канал, д. 11</t>
  </si>
  <si>
    <t>Г. Шлиссельбург, ул. Малоневский канал, д. 7</t>
  </si>
  <si>
    <t>Г. Шлиссельбург, ул. Малоневский канал, д. 72/1</t>
  </si>
  <si>
    <t>Г. Шлиссельбург, ул. Староладожский канал, д. 20</t>
  </si>
  <si>
    <t>Г. Шлиссельбург, ул. Староладожский канал, д. 22</t>
  </si>
  <si>
    <t>Г. Шлиссельбург, ул. Ульянова, д. 19</t>
  </si>
  <si>
    <t>Г. Шлиссельбург, ул. Ульянова, д. 21</t>
  </si>
  <si>
    <t>Г. Шлиссельбург, ул. Ульянова, д. 22</t>
  </si>
  <si>
    <t>Г. Шлиссельбург,  ул. Ульянова, д. 23</t>
  </si>
  <si>
    <t>Г. Шлиссельбург,  ул. Ульянова, д. 24</t>
  </si>
  <si>
    <t>Г. Шлиссельбург,  ул. Ульянова, д. 26</t>
  </si>
  <si>
    <t>Г. Шлиссельбург,  ул. Чекалова, д. 13</t>
  </si>
  <si>
    <t>Г. Шлиссельбург,  ул. Чекалова, д. 16</t>
  </si>
  <si>
    <t>Г. Шлиссельбург,  ул. Чекалова, д. 18</t>
  </si>
  <si>
    <t>Г. Шлиссельбург, ул. Чекалова, д. 20</t>
  </si>
  <si>
    <t>Г. Шлиссельбург, ул. Чекалова, д. 22</t>
  </si>
  <si>
    <t>Г. Шлиссельбург, ул. Чекалова, д. 24</t>
  </si>
  <si>
    <t>Г. Шлиссельбург, ул. Чекалова, д. 25</t>
  </si>
  <si>
    <t>Г. Шлиссельбург, ул. Чекалова, д. 29</t>
  </si>
  <si>
    <t>Г. Шлиссельбург, ул. Чекалова, д. 36</t>
  </si>
  <si>
    <t>Г. Шлиссельбург, ул. Чекалова, д. 36а</t>
  </si>
  <si>
    <t>Муниципальное образование Шлиссельбургское городское поселение</t>
  </si>
  <si>
    <t>Дер. Шамокша, д2</t>
  </si>
  <si>
    <t>Дер. Шамокша, д3</t>
  </si>
  <si>
    <t>Г. Лодейное Поле, ул. Коммунаров, д.20</t>
  </si>
  <si>
    <t xml:space="preserve">Г. Лодейное Поле, ул. Пограничная, д. 19, кор. 2 </t>
  </si>
  <si>
    <t xml:space="preserve">Г. Лодейное Поле, ул. Титова, д. 29 </t>
  </si>
  <si>
    <t xml:space="preserve">Г. Лодейное Поле, ул. Пограничная, д. 19, кор. 1 </t>
  </si>
  <si>
    <t xml:space="preserve">Г. Лодейное Поле, ул. Пограничная, д. 15, кор. 2 </t>
  </si>
  <si>
    <t xml:space="preserve">Г. Лодейное Поле, ул. Набережная, д. 7 </t>
  </si>
  <si>
    <t>Г. Лодейное Поле, пр. Ленина, д.46</t>
  </si>
  <si>
    <t xml:space="preserve">Г. Лодейное Поле, ул. Титова, д. 36 </t>
  </si>
  <si>
    <t>Г. Лодейное Поле, пр. Ленина, д.43</t>
  </si>
  <si>
    <t>Г. Лодейное Поле, ул. Володарского, д.38</t>
  </si>
  <si>
    <t>Г. Лодейное Поле, пр. Ленина, д.12</t>
  </si>
  <si>
    <t>Г. Лодейное Поле, пр.Ленина, д.37</t>
  </si>
  <si>
    <t>Г. Лодейное Поле, ул. Титова, д.50</t>
  </si>
  <si>
    <t>Г. Лодейное Поле, проспект Урицкого д.14</t>
  </si>
  <si>
    <t>Г. Лодейное Поле, проспект Урицкого д.16</t>
  </si>
  <si>
    <t>Г. Лодейное Поле, проспект Урицкого д.17</t>
  </si>
  <si>
    <t>Г. Лодейное Поле, проспект Урицкого д.18</t>
  </si>
  <si>
    <t>Г. Лодейное Поле, улица Ивана Ярославцева д.11</t>
  </si>
  <si>
    <t>Г. Лодейное Поле, переулок Рабочий д.4</t>
  </si>
  <si>
    <t>Г. Лодейное Поле,, переулок Рабочий д.6</t>
  </si>
  <si>
    <t>Г. Лодейное Поле, переулок Рабочий д.10</t>
  </si>
  <si>
    <t>Г. Лодейное Поле, улица Профсоюзная д.3</t>
  </si>
  <si>
    <t>Г. Лодейное Поле, улица Олега Кошевого д.8</t>
  </si>
  <si>
    <t>Г. Лодейное Поле, улица Ударника д.4</t>
  </si>
  <si>
    <t>Г. Лодейное Поле, улица Ударника д.7</t>
  </si>
  <si>
    <t>Г. Лодейное Поле, улица Ударника д.9</t>
  </si>
  <si>
    <t>Г. Лодейное Поле, проспект Урицкого д.5</t>
  </si>
  <si>
    <t>Г. Лодейное Поле, проспект Урицкого д.13</t>
  </si>
  <si>
    <t>Г. Лодейное Поле,, улица Песочная д.1</t>
  </si>
  <si>
    <t>Г. Лодейное Поле, улица Песочная д.2</t>
  </si>
  <si>
    <t>Г. Лодейное Поле, улица Песочная д.3</t>
  </si>
  <si>
    <t>Г. Лодейное Поле, улица Песочная д.5</t>
  </si>
  <si>
    <t>Г. Лодейное Поле, улица Республиканская д.3</t>
  </si>
  <si>
    <t>Г. Лодейное Поле, улица Республиканская д.5</t>
  </si>
  <si>
    <t>Г. Лодейное Поле, улица Республиканская д.7</t>
  </si>
  <si>
    <t>Г. Лодейное Поле, улица Привокзальная д.12</t>
  </si>
  <si>
    <t xml:space="preserve">Г. Лодейное Поле, ул. Гагарина д. 6, кор. 1 </t>
  </si>
  <si>
    <t xml:space="preserve">Г.  Лодейное Поле, ул.  Ульяновская д. 15, кор. 1 </t>
  </si>
  <si>
    <t xml:space="preserve">Г. Лодейное Поле, ул.  Ульяновская д. 17 </t>
  </si>
  <si>
    <t xml:space="preserve">Г. Лодейное Поле, ул.  Пограничная д. 13, кор. 2 </t>
  </si>
  <si>
    <t xml:space="preserve">Г. Лодейное Поле, ул.  Володарского д. 28, кор. 1 </t>
  </si>
  <si>
    <t>пос. Новоселье, д. 13</t>
  </si>
  <si>
    <t>пос. Аннино, ул. 10-й Пятилетки, д. 1</t>
  </si>
  <si>
    <t>пос. Аннино, ул. 10-й Пятилетки, д. 4</t>
  </si>
  <si>
    <t>Муниципальное образование Русско-Высоцкое  сельское поселение</t>
  </si>
  <si>
    <t>С. Русско-Высоцкое д.5</t>
  </si>
  <si>
    <t>Пос. Оредеж, ул.Карла Маркса, д. 9</t>
  </si>
  <si>
    <t>Пос. Оредеж, ул.Карла Маркса, д. 12</t>
  </si>
  <si>
    <t>Пос. Оредеж, ул.Карла Маркса, д. 15/1</t>
  </si>
  <si>
    <t>Пос. Оредеж, ул. Комсомола, д. 4</t>
  </si>
  <si>
    <t>Пос. Оредеж, ул. Ленина, д. 3а</t>
  </si>
  <si>
    <t>Пос. Оредеж, ул. Ленина, д. 12</t>
  </si>
  <si>
    <t>Пос. Оредеж, ул. Ленина, д. 12а</t>
  </si>
  <si>
    <t>Пос. Оредеж, ул. Лермонтова, д. 10</t>
  </si>
  <si>
    <t>Пос. Оредеж, ул. Железнодорожная, д. 1</t>
  </si>
  <si>
    <t>Пос. Оредеж, ул. Железнодорожная, д. 2</t>
  </si>
  <si>
    <t>Пос. Оредеж, ул. Железнодорожная, д. 3</t>
  </si>
  <si>
    <t>Пос. Оредеж, ул. Энгельса, д. 15</t>
  </si>
  <si>
    <t>Дер. Сокольники, ул. Лужская, д. 1</t>
  </si>
  <si>
    <t>Дер. Сокольники, ул. Лужская, д. 3</t>
  </si>
  <si>
    <t>Дер. Пехенец ул. Пионерская д. 24</t>
  </si>
  <si>
    <t>Дер. Пехенец ул. Пионерская д. 26</t>
  </si>
  <si>
    <t>Муниципальное образование Толмачевское городское поселение</t>
  </si>
  <si>
    <t>Г.п. Толмачёво, ул.Железнодорожная д.3</t>
  </si>
  <si>
    <t>Г.п. Толмачёво, ул.Молодёжная д.3</t>
  </si>
  <si>
    <t>Г.п. Толмачёво, ул.Молодёжная д.6</t>
  </si>
  <si>
    <t>Г.п. Толмачёво, ул.Молодёжная д.7</t>
  </si>
  <si>
    <t>Г.п. Толмачёво, пер.Новый д.7</t>
  </si>
  <si>
    <t>п. Торковичи, ул. Торговая, д. 20</t>
  </si>
  <si>
    <t>п. Торковичи, ул. 1-я Железнодорожная, д. 7а</t>
  </si>
  <si>
    <t>Муниципальное образование Торковичского сельское поселение</t>
  </si>
  <si>
    <t>Муниципальное образование Важинское городское поселение</t>
  </si>
  <si>
    <t>Г.п. Важинское, ул.Осташева, д. 14</t>
  </si>
  <si>
    <t>Г.п. Важинское, ул.Осташева, д. 7</t>
  </si>
  <si>
    <t>Г.п. Важинское, ул.Школьная, д.  4</t>
  </si>
  <si>
    <t>Г.п. Важинское, ул.Школьная, д.  5</t>
  </si>
  <si>
    <t>Г.п. Важинское, ул.Школьная, д. 7а</t>
  </si>
  <si>
    <t>п. Вознесенье, ул. Молодежная, д. 9</t>
  </si>
  <si>
    <t>п. Вознесенье, ул. Молодежная, д. 10</t>
  </si>
  <si>
    <t xml:space="preserve">Муниципальное образование Вознесенское городское поселение </t>
  </si>
  <si>
    <t>ХВС, т/сети - ПСД</t>
  </si>
  <si>
    <t>т/сети -ПСД</t>
  </si>
  <si>
    <t>ХВС - ПСД</t>
  </si>
  <si>
    <t>Г. Подпорожье, ул.Волкова, д 29</t>
  </si>
  <si>
    <t>Г. Подпорожье, ул.Комсомольская, д.17</t>
  </si>
  <si>
    <t>Г. Подпорожье, пр.Механический, д. 36</t>
  </si>
  <si>
    <t>Г. Подпорожье, ул.Свирская, д.62</t>
  </si>
  <si>
    <t>Г. Сланцы, ул. Кирова, д. 17</t>
  </si>
  <si>
    <t>Г. Сланцы, ул. Спортивная д.9/2</t>
  </si>
  <si>
    <t>Г. Сланцы, ул. Чкалова д.10</t>
  </si>
  <si>
    <t>г. Сланцы, ул. Грибоедова, д. 6</t>
  </si>
  <si>
    <t>г. Сланцы, ул. Грибоедова , д. 12</t>
  </si>
  <si>
    <t xml:space="preserve">г. Сланцы, ул. Гагарина, д.5а </t>
  </si>
  <si>
    <t>Г. Сланцы, ул. Жуковского, д.3а</t>
  </si>
  <si>
    <t>Г. Сосновый Бор, ул.Солнечная, д. 15</t>
  </si>
  <si>
    <t>Г. Сосновый Бор, ул.Солнечная, д. 17</t>
  </si>
  <si>
    <t>Г. Сосновый Бор, ул.Солнечная, д.25</t>
  </si>
  <si>
    <t>Г. Сосновый Бор, ул.50 лет Октября, д. 8</t>
  </si>
  <si>
    <t>Г. Сосновый Бор, ул.50 лет Октября, д. 10</t>
  </si>
  <si>
    <t>Г. Сосновый Бор, ул.50 лет Октября, д.12</t>
  </si>
  <si>
    <t>Г. Сосновый Бор, ул.50 лет Октября, д.14</t>
  </si>
  <si>
    <t>Г. Сосновый Бор, ул.Красных Фортов,  д.5</t>
  </si>
  <si>
    <t>Г. Сосновый Бор, ул.Красных Фортов,  д.15</t>
  </si>
  <si>
    <t>Г. Сосновый Бор, ул.Комсомольская, д.12</t>
  </si>
  <si>
    <t>Г. Сосновый Бор, ул.Ленинградская, д.6</t>
  </si>
  <si>
    <t>Г. Сосновый Бор, ул.Ленинградская, д. 8</t>
  </si>
  <si>
    <t>Г. Сосновый Бор, ул.Ленинградская, д.10</t>
  </si>
  <si>
    <t>Г. Сосновый Бор, ул. Ленинградская, д. 12</t>
  </si>
  <si>
    <t>Г. Сосновый Бор, ул.Ленинградская, д. 14</t>
  </si>
  <si>
    <t>Г. Сосновый Бор, ул.Ленинградская, д.16</t>
  </si>
  <si>
    <t>Г. Сосновый Бор, ул.Ленинградская, д.18</t>
  </si>
  <si>
    <t>Г. Сосновый Бор, ул.Ленинградская, д.22</t>
  </si>
  <si>
    <t>Г. Сосновый Бор, ул.Ленинградская, д.24</t>
  </si>
  <si>
    <t>Г. Сосновый Бор, ул.Ленинградская, д.26</t>
  </si>
  <si>
    <t>Г. Сосновый Бор, ул.Ленинская, д.1</t>
  </si>
  <si>
    <t>Г. Сосновый Бор, Копорское шоссе,  д.6</t>
  </si>
  <si>
    <t>Г. Сосновый Бор, ул.Комсомольская, д.2</t>
  </si>
  <si>
    <t>Г. Сосновый Бор, ул.Комсомольская, д.4</t>
  </si>
  <si>
    <t>Г. Сосновый Бор, ул.Комсомольская, д.5</t>
  </si>
  <si>
    <t>Г. Сосновый Бор, ул.Комсомольская, д.6</t>
  </si>
  <si>
    <t>Г. Сосновый Бор, ул.Комсомольская, д. 21а</t>
  </si>
  <si>
    <t>Г. Сосновый Бор, ул.Высотная, д.3</t>
  </si>
  <si>
    <t>Г. Сосновый Бор, ул.Сибирская, д. 3</t>
  </si>
  <si>
    <t>Г. Сосновый Бор, ул.Сибирская, д. 10</t>
  </si>
  <si>
    <t>Г. Сосновый Бор, ул.50 лет Октября, д. 15</t>
  </si>
  <si>
    <t>Г. Сосновый Бор, ул.Солнечная, д.26</t>
  </si>
  <si>
    <t>Г. Сосновый Бор, ул.Красных Фортов, д.4</t>
  </si>
  <si>
    <t>Г. Сосновый Бор, ул.Красных Фортов, д.13</t>
  </si>
  <si>
    <t>Г. Сосновый Бор, ул.Красных Фортов д.20</t>
  </si>
  <si>
    <t xml:space="preserve">Г. Сосновый Бор, ул.Солнечная, д.34 </t>
  </si>
  <si>
    <t>Г. Сосновый Бор, ул.Солнечная, д.53</t>
  </si>
  <si>
    <t>Г. Сосновый Бор, ул.Молодежная, д.15</t>
  </si>
  <si>
    <t>МО Горское сельское поселение</t>
  </si>
  <si>
    <t>Муниципальное образование Мелегежское сельское поселение</t>
  </si>
  <si>
    <t xml:space="preserve">д. Мелегежская Горка, дом 12 </t>
  </si>
  <si>
    <t>Г. Тихвин ул. Борисова д. 2</t>
  </si>
  <si>
    <t>Г. Тихвин, ул. Плаунская д. 5</t>
  </si>
  <si>
    <t>Г. Тихвин, ул. Плаунская д. 7</t>
  </si>
  <si>
    <t>Г. Тихвин 4 микрорайон, д. 1</t>
  </si>
  <si>
    <t>Г. Тихвин 4 микрорайон, д. 2</t>
  </si>
  <si>
    <t>Г. Тихвин 4 микрорайон, д. 10</t>
  </si>
  <si>
    <t>Г. Тихвин 4 микрорайон, д. 15</t>
  </si>
  <si>
    <t>Г. Тихвин 4 микрорайон, д. 31</t>
  </si>
  <si>
    <t>Г. Тихвин 4 микрорайон, д. 33</t>
  </si>
  <si>
    <t>Г. Тихвин 4 микрорайон, д. 35</t>
  </si>
  <si>
    <t>Г. Тихвин 4 микрорайон, д. 37</t>
  </si>
  <si>
    <t>Г. Тихвин 4 микрорайон, д. 17</t>
  </si>
  <si>
    <t>Г. Тихвин, микрорайон 1, д. 1</t>
  </si>
  <si>
    <t>Г. Тихвин, микрорайон 1, д.12</t>
  </si>
  <si>
    <t>Г. Тихвин, микрорайон 1,  д.13</t>
  </si>
  <si>
    <t>Г. Тихвин, микрорайон 1,  д.14</t>
  </si>
  <si>
    <t>Г. Тихвин, микрорайон 1, д.15</t>
  </si>
  <si>
    <t>Г. Тихвин, микрорайон 1, д.16</t>
  </si>
  <si>
    <t>Г. Тихвин, микрорайон 1, д.17</t>
  </si>
  <si>
    <t>Г. Тихвин, микрорайон 1, д.19</t>
  </si>
  <si>
    <t>Г. Тихвин, микрорайон 1, д.20</t>
  </si>
  <si>
    <t>Г. Тихвин, микрорайон 1, д.21</t>
  </si>
  <si>
    <t>Г. Тихвин, микрорайон 1, д.22</t>
  </si>
  <si>
    <t>Г. Тихвин, микрорайон 1, д.23</t>
  </si>
  <si>
    <t>Г. Тихвин, микрорайон 1, д.24</t>
  </si>
  <si>
    <t>Г. Тихвин, микрорайон 1, д.25</t>
  </si>
  <si>
    <t>Г. Тихвин, микрорайон 1,  д.26</t>
  </si>
  <si>
    <t>Г. Тихвин, микрорайон 1, д.27</t>
  </si>
  <si>
    <t>Г. Тихвин, микрорайон 1, д.27а</t>
  </si>
  <si>
    <t>Г. Тихвин, микрорайон 1,  д.28</t>
  </si>
  <si>
    <t>Г. Тихвин, микрорайон 1,  д.29</t>
  </si>
  <si>
    <t>Г. Тихвин, микрорайон 1, д.4</t>
  </si>
  <si>
    <t>Г. Тихвин, микрорайон 1, д.40</t>
  </si>
  <si>
    <t>Г. Тихвин, микрорайон 1, д.41</t>
  </si>
  <si>
    <t>Г. Тихвин, микрорайон 1, д.42</t>
  </si>
  <si>
    <t>Г. Тихвин, микрорайон 1, д. 43</t>
  </si>
  <si>
    <t>Г. Тихвин, микрорайон 1, д.44</t>
  </si>
  <si>
    <t>Г. Тихвин, микрорайон 1, д.45</t>
  </si>
  <si>
    <t>Г. Тихвин, микрорайон 1, д.5</t>
  </si>
  <si>
    <t>Г. Тихвин, микрорайон 1, д.6</t>
  </si>
  <si>
    <t>Г. Тихвин, микрорайон 1, д.7</t>
  </si>
  <si>
    <t>Г. Тихвин, микрорайон 1, д.8</t>
  </si>
  <si>
    <t>Г. Тихвин, микрорайон 1, д.9</t>
  </si>
  <si>
    <t>Г. Тихвин, микрорайон 3, д. 1</t>
  </si>
  <si>
    <t>Г. Тихвин, микрорайон 3, д.24</t>
  </si>
  <si>
    <t>Г. Тихвин, микрорайон 3, д. 25</t>
  </si>
  <si>
    <t>Г. Тихвин, микрорайон 3, д.33</t>
  </si>
  <si>
    <t>Г. Тихвин, микрорайон 3, д.34</t>
  </si>
  <si>
    <t>Г. Тихвин, микрорайон 3,  д.41А</t>
  </si>
  <si>
    <t>Г. Тихвин, микрорайон 5, д. 3</t>
  </si>
  <si>
    <t>Г. Тихвин, микрорайон 5,  д.41 к. 1</t>
  </si>
  <si>
    <t>Г. Тихвин, микрорайон 5,  д.41 к. 2</t>
  </si>
  <si>
    <t>Г. Тихвин, микрорайон 6, д.24</t>
  </si>
  <si>
    <t>Г. Тихвин, Учебный городок д.5</t>
  </si>
  <si>
    <t>Г. Тихвин, Учебный городок д.6</t>
  </si>
  <si>
    <t>Г. Тихвин, Учебный городок д.7</t>
  </si>
  <si>
    <t>Г. Тихвин,ул. Коммунаров д.8</t>
  </si>
  <si>
    <t>Г Тихвин,ул.Новгородская, д. 37</t>
  </si>
  <si>
    <t>Г. Тихвин, ул. Труда д.28</t>
  </si>
  <si>
    <t>Г.  Тихвин, 4 мкр., д. 11</t>
  </si>
  <si>
    <t>Г. Тихвин, 4 мкр., д. 12</t>
  </si>
  <si>
    <t>Г. Тихвин, Шведский пр., д.3</t>
  </si>
  <si>
    <t>Пос. Красава, ул.Больничная, д. 4</t>
  </si>
  <si>
    <t>Пос.  Красава, ул.Больничная, д. 5</t>
  </si>
  <si>
    <t>Пос.  Красава, ул.Вокзальная, д. 3</t>
  </si>
  <si>
    <t>Пос.  Красава, ул.Вокзальная, д. 4</t>
  </si>
  <si>
    <t>Пос.  Красава, ул. Комсомольская, д. 4</t>
  </si>
  <si>
    <t>Пос.  Красава, ул. Комсомольская, д. 5</t>
  </si>
  <si>
    <t>Пос.  Красава, ул. Комсомольская, д. 6</t>
  </si>
  <si>
    <t>Пос.  Красава, ул. Комсомольская, д. 7</t>
  </si>
  <si>
    <t>Пос.  Красава, ул. Комсомольская, д. 8</t>
  </si>
  <si>
    <t>Пос.  Красава, ул. Комсомольская, д. 8А</t>
  </si>
  <si>
    <t>Г. Тихвин, ул. Коммунаров, д. 4</t>
  </si>
  <si>
    <t>Г. Тихвин, ул. Орловская, д. 4</t>
  </si>
  <si>
    <t>Г. Тихвин, ул. Красная, д. 9б</t>
  </si>
  <si>
    <t>Г. Тихвин, ул. Красная, д. 14</t>
  </si>
  <si>
    <t>Г. Тихвин, ул. Социалистическая, д. 16</t>
  </si>
  <si>
    <t>Г. Тихвин, ул. Советская, д. 141</t>
  </si>
  <si>
    <t>Г. Тихвин, ул. Советская, д. 143</t>
  </si>
  <si>
    <t>Г. Тихвин, ул. Новгородская, д. 23</t>
  </si>
  <si>
    <t>,фасад</t>
  </si>
  <si>
    <t>г.Никольское, ул.Западная д.4</t>
  </si>
  <si>
    <t>г. Никольское ул. Зеленая д.18</t>
  </si>
  <si>
    <t>крыша,подвал,фасад</t>
  </si>
  <si>
    <t>г. Никольское ул. Зеленая д.4</t>
  </si>
  <si>
    <t>электрика,тепло,хвс,гвс,водоотведение,фасад,фундамент</t>
  </si>
  <si>
    <t>пос. Лисино-Корпус, ул. Турского, д. 9</t>
  </si>
  <si>
    <t>пос. Ромашки, ул. Новостроек, д. 2</t>
  </si>
  <si>
    <t>пос. Ромашки, ул. Новостроек, д. 3</t>
  </si>
  <si>
    <t>пос. Ромашки, ул. Новостроек, д. 6</t>
  </si>
  <si>
    <t>пос. Суходолье, ул. Лесная, д. 14</t>
  </si>
  <si>
    <t>пос. Суходолье, ул. Лесная, д. 15</t>
  </si>
  <si>
    <t>пос. Суходолье, ул. Центральная, д. 2</t>
  </si>
  <si>
    <t>пос. Суходолье, ул. Центральная, д. 4</t>
  </si>
  <si>
    <t>пос. Суходолье, ул. Центральная, д. 5</t>
  </si>
  <si>
    <t>пос. Суходолье, ул. Центральная, д. 7</t>
  </si>
  <si>
    <t>пир на эл, тс, хвс, гвс, во</t>
  </si>
  <si>
    <t>пир на эл, тс, хвс, во</t>
  </si>
  <si>
    <t>пир крыша, фасад</t>
  </si>
  <si>
    <t>пир фасад</t>
  </si>
  <si>
    <t>Проектные работы(ФОНД)</t>
  </si>
  <si>
    <t>Комментарии по ПИРам от Фонда</t>
  </si>
  <si>
    <t>пир на тс, хвс, гвс, во</t>
  </si>
  <si>
    <t>пир на фасад</t>
  </si>
  <si>
    <t>пир на крышу</t>
  </si>
  <si>
    <t>пир на хвс</t>
  </si>
  <si>
    <t>пир на хвс и фасад</t>
  </si>
  <si>
    <t>пир на тс</t>
  </si>
  <si>
    <t>пир на лифт</t>
  </si>
  <si>
    <t>пир на крышу, фасад</t>
  </si>
  <si>
    <t>пир на фундамент</t>
  </si>
  <si>
    <t>пир на тс, хвс, во</t>
  </si>
  <si>
    <t>пир на эл, хвс, гвс, фасад</t>
  </si>
  <si>
    <t>пир на фасад; пир на эл, тс, хвс, гвс вкл в 2017</t>
  </si>
  <si>
    <t>пир на во, крышу, фасад; пир на эл, тс, хвс, гвс вкл в 2017</t>
  </si>
  <si>
    <t>пир на эл, тс, хвс, гвс вкл в 2017</t>
  </si>
  <si>
    <t>пир на во и фасад; пир на эл, тс, хвс, гвс вкл в 2017</t>
  </si>
  <si>
    <t>пир на во и фасад; пир на эл, тс, хвс, гвс вкл в 2018</t>
  </si>
  <si>
    <t>пир на крышу; пир на эл, тс, хвс, гвс, во, фасад и фундамент вкл в 2017</t>
  </si>
  <si>
    <t>пир на фасад; пир на эл вкл в 2017</t>
  </si>
  <si>
    <t xml:space="preserve">пир на фасад и эл; </t>
  </si>
  <si>
    <t>пир на во, фасад, фундамент; пир на эл, тс, хвс, гвс вкл в 2017</t>
  </si>
  <si>
    <t>пир на эл и гвс</t>
  </si>
  <si>
    <t>пир на гвс, хвс, тс</t>
  </si>
  <si>
    <t>пир на эл и крышу</t>
  </si>
  <si>
    <t>пир на эл и фасад</t>
  </si>
  <si>
    <t>пир на крышу и фасад</t>
  </si>
  <si>
    <t>пир на эл</t>
  </si>
  <si>
    <t>пир на эл, тс, хвс, гвс</t>
  </si>
  <si>
    <t>пир на эл, тс, гвс</t>
  </si>
  <si>
    <t>пир на тс, гвс, во</t>
  </si>
  <si>
    <t>пир на эл, тс, гвс, во</t>
  </si>
  <si>
    <t>пир на эл, тс, во</t>
  </si>
  <si>
    <t>пир на крышу  подвал</t>
  </si>
  <si>
    <t>пир на эл, крышу, фасад</t>
  </si>
  <si>
    <t>пир на эл, фасад</t>
  </si>
  <si>
    <t>пир на эл, тс хвс, гвс, во, уу на пу на хвс</t>
  </si>
  <si>
    <t>Дер. Жельцы д.5</t>
  </si>
  <si>
    <t>Дер. Жельцы д.9</t>
  </si>
  <si>
    <t>пир на тс, во, фундамент</t>
  </si>
  <si>
    <t>пир на тс, хвс, во, фасад, фундамент</t>
  </si>
  <si>
    <t>пир на крышу и тс</t>
  </si>
  <si>
    <t>пир на тс, хвс, фасад</t>
  </si>
  <si>
    <t>пир ны крышу и фасад</t>
  </si>
  <si>
    <t>Муниципальное образование Войсковицкое сельское поселение</t>
  </si>
  <si>
    <t>п.Войсковицы, ул.Молодежная, д.8</t>
  </si>
  <si>
    <t>ремонт сетей газоснабжения</t>
  </si>
  <si>
    <t>Муниципальное образование Вырицкое городское поселение</t>
  </si>
  <si>
    <t>п.Вырица, ул.Симбирская, д.2/1</t>
  </si>
  <si>
    <t>Муниципальное образование Кобринское сельское поселение</t>
  </si>
  <si>
    <t>п.Кобринское, ул.Центральная, д.24</t>
  </si>
  <si>
    <t>пир на крышу, подвал, фасад</t>
  </si>
  <si>
    <t>пир на подвал</t>
  </si>
  <si>
    <t>пир на подвал и фасад</t>
  </si>
  <si>
    <t>пир на тс, во, уу на тс, фасад</t>
  </si>
  <si>
    <t>пир на во, крышу, утепление фасада</t>
  </si>
  <si>
    <t>пир на фасад и во</t>
  </si>
  <si>
    <t>пир на утепление фасада</t>
  </si>
  <si>
    <t>пир на фасад и утепление фасада</t>
  </si>
  <si>
    <t>пир на эл, тс, хвс, гвс, ов, фасад, фундамент</t>
  </si>
  <si>
    <t>Г. Отрадное,пр. Международный, д. 95</t>
  </si>
  <si>
    <t>Г. Отрадное,ул.  Щурова, д. 12</t>
  </si>
  <si>
    <t>Г. Отрадное,ул. Лесная, д. 3</t>
  </si>
  <si>
    <t>Г. Отрадное,ул. Новая, д. 6а</t>
  </si>
  <si>
    <t>Г. Отрадное,ул. Советская, д. 21</t>
  </si>
  <si>
    <t>пир на крышу, фасад, фундамент</t>
  </si>
  <si>
    <t>пир на кышу</t>
  </si>
  <si>
    <t>пир на хвс, гвс</t>
  </si>
  <si>
    <t>пир на хвс, гвс, во</t>
  </si>
  <si>
    <t>пир на эл, крышу</t>
  </si>
  <si>
    <t>пир на тс, хвс, гвс</t>
  </si>
  <si>
    <t>г. Бокситогорск, ул. Вишнякова, д. 24</t>
  </si>
  <si>
    <t>г. Бокситогорск, ул. Вишнякова, д. 26</t>
  </si>
  <si>
    <t>г. Бокситогорск, Дымское Шоссе, д. 3</t>
  </si>
  <si>
    <t>г. Бокситогорск, ул. Заводская, д. 11/2</t>
  </si>
  <si>
    <t>г. Бокситогорск, ул. Заводская, д. 13/1</t>
  </si>
  <si>
    <t>г. Бокситогорск, ул. Комосомольская, д. 7</t>
  </si>
  <si>
    <t>Г. Бокситогорск, ул. Комсомольская, д. 14</t>
  </si>
  <si>
    <t>Г. Бокситогорск, ул. Комсомольская, д. 15</t>
  </si>
  <si>
    <t>Г. Бокситогорск, ул. Комсомольская, д. 16/11</t>
  </si>
  <si>
    <t>Г. Бокситогорск, ул. Комсомольская, д. 17</t>
  </si>
  <si>
    <t>Г. Бокситогорск, ул. Комсомольская, д. 18/18</t>
  </si>
  <si>
    <t>Г. Бокситогорск, ул. Комсомольская, д. 19/13</t>
  </si>
  <si>
    <t>г. Бокситогорск, ул. Павлова, д. 15</t>
  </si>
  <si>
    <t>г. Бокситогорск, ул. Павлова, д. 17</t>
  </si>
  <si>
    <t>г. Бокситогорск, ул. Павлова, д. 19</t>
  </si>
  <si>
    <t>Дер. Климово, д. 1</t>
  </si>
  <si>
    <t>Дер. Климово, д. 3</t>
  </si>
  <si>
    <t>Дер. Климово, д. 4</t>
  </si>
  <si>
    <t>Дер. Климово, д. 8</t>
  </si>
  <si>
    <t>Дер. Климово, д. 9</t>
  </si>
  <si>
    <t>Дер. Климово, д. 10</t>
  </si>
  <si>
    <t>Дер. Климово, д. 11</t>
  </si>
  <si>
    <t>г. Пикалево, ул.Советская  д.3</t>
  </si>
  <si>
    <t>г. Пикалево, 6 микрорайон  д.18</t>
  </si>
  <si>
    <t>г. Пикалево, 6 микрорайон  д.17</t>
  </si>
  <si>
    <t>г. Пикалево, ул.Горняков д.2</t>
  </si>
  <si>
    <t>г. Пикалево, ул.Школьная д.17</t>
  </si>
  <si>
    <t>пир на ремонт и утепление фасада, крышу</t>
  </si>
  <si>
    <t>ремонт крыши</t>
  </si>
  <si>
    <t>пир на крышу, подвал, утепление фасада</t>
  </si>
  <si>
    <t>пир на утепление фасада, подвал</t>
  </si>
  <si>
    <t>пир на крышу, подвал, электрику</t>
  </si>
  <si>
    <t>пир на крышу, подвал, фасад, тс, эл, хвс, во</t>
  </si>
  <si>
    <t>пир на утепление фасада, подвал, эл</t>
  </si>
  <si>
    <t>пир на подвал, эл</t>
  </si>
  <si>
    <t>пир на эл,тс, хвс, во</t>
  </si>
  <si>
    <t>пир на эл, хвс</t>
  </si>
  <si>
    <t>пир на фасад, утепление фасада</t>
  </si>
  <si>
    <t>пир на фасад, утепление фасада, эл, крыша</t>
  </si>
  <si>
    <t>пир на тс, эл</t>
  </si>
  <si>
    <t>пир на эл,тс, хвс, гвс</t>
  </si>
  <si>
    <t>г. Бокситогорск, ул. Комсомольская, д. 13/20</t>
  </si>
  <si>
    <t>Муниципальное образование Потанинскоее сельское поселение</t>
  </si>
  <si>
    <t>пир на эл, крышу, фасад, подвал</t>
  </si>
  <si>
    <t>пир на эл, тс, хвс, во, гвс</t>
  </si>
  <si>
    <t>пир на эл, крышу, подвал, фасад</t>
  </si>
  <si>
    <t>пир на эл, тс, хвс, гвс, крыша, фасад, подвал</t>
  </si>
  <si>
    <t>пир на эл, подвал</t>
  </si>
  <si>
    <t>пир на эл, тс, хвс, во, крышу, фасад</t>
  </si>
  <si>
    <t>пир на эл, тс, хвс, крыша, фасад</t>
  </si>
  <si>
    <t>пир на эл, тс, хвс, во, фундамент, фасад</t>
  </si>
  <si>
    <t>пир на эл, тс, хвс, во, фундамент, фасад, крыша</t>
  </si>
  <si>
    <t>пир на эл, подвал, фасад</t>
  </si>
  <si>
    <t>пир на эл, тс, хвс, во, крыша, фасад, подвал, фундамент</t>
  </si>
  <si>
    <t>пир на эл, фасад, подвал</t>
  </si>
  <si>
    <t>пир на подвал, фасад</t>
  </si>
  <si>
    <t>пир на эл и подвал</t>
  </si>
  <si>
    <t>пир на эл, тс, хвс, во, фасад, подвал, фундамент</t>
  </si>
  <si>
    <t>пир на эл, тс, хвс, фасад</t>
  </si>
  <si>
    <t>пир на подвал, фасад, крышу</t>
  </si>
  <si>
    <t>пир на эл, тс, хвс, во, крыша, фасад, фундамент</t>
  </si>
  <si>
    <t>пир на эл, тс, хвс, во, фундамент</t>
  </si>
  <si>
    <t>пир подвал, фасад, крыша</t>
  </si>
  <si>
    <t xml:space="preserve">Проекты на ремонт сетей электроснабжения, тепло, ХВС,  водоотведения, фундамента </t>
  </si>
  <si>
    <t>ПИР на ремонт сетей электроснабжения, тепло,  ХВС, водоотведения, подвала, фундамента</t>
  </si>
  <si>
    <t xml:space="preserve">ПИР на ремонт сетей электроснабжения, тепло, ХВС, подвал </t>
  </si>
  <si>
    <t xml:space="preserve">д.Горка, дом 10 </t>
  </si>
  <si>
    <t xml:space="preserve">д. Горка, дом 12 </t>
  </si>
  <si>
    <t xml:space="preserve">д. Горка, дом 13 </t>
  </si>
  <si>
    <t>д.Горка, дом 14</t>
  </si>
  <si>
    <t>д.Горка, дом 18</t>
  </si>
  <si>
    <t>пир подвал</t>
  </si>
  <si>
    <t>пир на фасад по предложению МО</t>
  </si>
  <si>
    <t>пир на во</t>
  </si>
  <si>
    <t>пир на тс,хвс, гвс, во</t>
  </si>
  <si>
    <t>пир на тс и фасад</t>
  </si>
  <si>
    <t>пир на во, крышу</t>
  </si>
  <si>
    <t>пир на подвал и утепление фасада</t>
  </si>
  <si>
    <t>пир на хвс, фасад</t>
  </si>
  <si>
    <t xml:space="preserve"> комментарии Комитета</t>
  </si>
  <si>
    <t>пир на во, крышу, фундамент, фасад, утепление</t>
  </si>
  <si>
    <t>пир на эл, крышу, фасад, фундамент</t>
  </si>
  <si>
    <t>пир на эл, тс, хвс, гвс, во, фунадмент</t>
  </si>
  <si>
    <t>пир на эл, тс, хвс, гвс, во, фунадмент, крышу</t>
  </si>
  <si>
    <t>пир на эл, тс, хвс, во, фунадмент</t>
  </si>
  <si>
    <t>пир на эл,тс, хвс, во, подвал, фундамент</t>
  </si>
  <si>
    <t>пир эл, фасад</t>
  </si>
  <si>
    <t>пир на эл, хвс, во, крышу, фасад, фундамент, утепление</t>
  </si>
  <si>
    <t>пир на эл, тс, хвс, во, подвал, фундамент, крыша, фасад</t>
  </si>
  <si>
    <t>пир на эл, хвс, во, фундамент, крышу, фасад</t>
  </si>
  <si>
    <t>пир на эл, тс,хвс, фасад</t>
  </si>
  <si>
    <t>пир на эл, тс, хвс, во, подвал, фундамент</t>
  </si>
  <si>
    <t>пир на эл, подвал, крышу, фасад</t>
  </si>
  <si>
    <t>пир на крышу, фасад, фундамент, утепление, эл, во</t>
  </si>
  <si>
    <t>пир на крышу, фасад, тс,хвс,эл</t>
  </si>
  <si>
    <t>пир на эл, тс, хвс, гвс, крышу, фасад</t>
  </si>
  <si>
    <t>пир на эл, тс, хвс, во,</t>
  </si>
  <si>
    <t>пир на эл, во, фасад</t>
  </si>
  <si>
    <t>пир подвал и фасад</t>
  </si>
  <si>
    <t>пир на поддва</t>
  </si>
  <si>
    <t>пир на подвал, крышу, фасад</t>
  </si>
  <si>
    <t>пир на подвал и фасад, крышу</t>
  </si>
  <si>
    <t>пир на подвал, фасад, утепление</t>
  </si>
  <si>
    <t>пир на фасад, утепление</t>
  </si>
  <si>
    <t>пир на крышу, утепление фасада</t>
  </si>
  <si>
    <t>пир на фасад, эл</t>
  </si>
  <si>
    <t>пир на фасад, подвал</t>
  </si>
  <si>
    <t>пир на фасад,эл</t>
  </si>
  <si>
    <t>пир на утепление</t>
  </si>
  <si>
    <t>пир на крышу, фасад, подвал</t>
  </si>
  <si>
    <t>пир на хвс,  утепленеи фасада</t>
  </si>
  <si>
    <t>пир на эл,тс, хвс</t>
  </si>
  <si>
    <t>пир на подвал, фасад,крыша</t>
  </si>
  <si>
    <t>пир на  подвал</t>
  </si>
  <si>
    <t>пир на эл, подвал, фасад, уу</t>
  </si>
  <si>
    <t>пир на  фасад</t>
  </si>
  <si>
    <t>пир на эл, тс,хвс, фасад,подвал</t>
  </si>
  <si>
    <t>пир на крышу,+надо  подвал, фасад</t>
  </si>
  <si>
    <t>пир на крышу, +надо подвал, фасад</t>
  </si>
  <si>
    <t>Г.Новая Ладога, ул.Пионерская, д.3 (объект культурного наследия; сумма на пир как на обычный дом поставлены)</t>
  </si>
  <si>
    <t>пир на эл,фасад</t>
  </si>
  <si>
    <t>пир на фасад,  эл</t>
  </si>
  <si>
    <t>пир на эл,фасад, подвала в доме нет</t>
  </si>
  <si>
    <t>пир на крышу,подвал, фасад</t>
  </si>
  <si>
    <t>пир на эл, тс, хвс, во, крыша,  утепление</t>
  </si>
  <si>
    <t>пир на тс, хвс, во,утепление</t>
  </si>
  <si>
    <t>ОК</t>
  </si>
  <si>
    <t>Нужен ПИР на Эл +кровля</t>
  </si>
  <si>
    <t xml:space="preserve">Нужен ПИР на Эл </t>
  </si>
  <si>
    <t>Нужен ПИР на тс +фасад</t>
  </si>
  <si>
    <t>Нет согласования ГЖН на ТС, нет пир на фасад</t>
  </si>
  <si>
    <t>Нет согласования на тс ГЖН</t>
  </si>
  <si>
    <t>Нужен ПИР на эл +фасад</t>
  </si>
  <si>
    <t>г. Бокситогорск, ул. Социалистическая, д. 1</t>
  </si>
  <si>
    <t>г. Бокситогорск, Садовая д. 7</t>
  </si>
  <si>
    <t>г. Бокситогорск, Садовая д.9</t>
  </si>
  <si>
    <t>г. Бокситогорск, Садовая д.11</t>
  </si>
  <si>
    <t>г. Бокситогорск, Садовая д.14</t>
  </si>
  <si>
    <t>г. Бокситогорск, Советская д.11</t>
  </si>
  <si>
    <t>г. Бокситогорск, Социалистическая д.2</t>
  </si>
  <si>
    <t>г. Бокситогорск, Социалистическая д.10</t>
  </si>
  <si>
    <t>г. Бокситогорск, Социалистическая д.11</t>
  </si>
  <si>
    <t>г. Бокситогорск, Социалистическая д.16/1</t>
  </si>
  <si>
    <t>г. Бокситогорск, Социалистическая д.17</t>
  </si>
  <si>
    <t>г. Бокситогорск, Социалистическая д.20</t>
  </si>
  <si>
    <t>г. Бокситогорск, Социалистическая д.22/1</t>
  </si>
  <si>
    <t>г. Бокситогорск, Социалистическая д.26</t>
  </si>
  <si>
    <t>Нужен ПИР на ХВС, ГВС, ТС +подвал</t>
  </si>
  <si>
    <t xml:space="preserve">Нужен ПИР на ХВС, ГВС, ТС </t>
  </si>
  <si>
    <t xml:space="preserve">Нужен ПИР на ТС </t>
  </si>
  <si>
    <t>Нужен ПИР на ТС +крыша</t>
  </si>
  <si>
    <t>Нужен ПИР на ХВС, ГВС</t>
  </si>
  <si>
    <t>Нужен ПИР на эл +крыша</t>
  </si>
  <si>
    <t>г. Бокситогорск, Спортивная 4</t>
  </si>
  <si>
    <t>г. Бокситогорск, Спортивная 14</t>
  </si>
  <si>
    <t>Нужен ПИР на фасад +крыша</t>
  </si>
  <si>
    <t>г. Бокситогорск,  Школьная 7</t>
  </si>
  <si>
    <t>г. Бокситогорск, Школьная 9</t>
  </si>
  <si>
    <t>г. Бокситогорск, Школьная 12</t>
  </si>
  <si>
    <t>г. Бокситогорск, Школьная 28</t>
  </si>
  <si>
    <t>Нужен ПИР на ТС +эл</t>
  </si>
  <si>
    <t xml:space="preserve">Нужен ПИР на ХВС, эл, ТС </t>
  </si>
  <si>
    <t>г. Бокситогорск, Южная 7</t>
  </si>
  <si>
    <t>г. Бокситогорск, Южная 25</t>
  </si>
  <si>
    <t>г. Бокситогорск, Павлова 18</t>
  </si>
  <si>
    <t>Нужен ПИР на тс, фасад +крыша</t>
  </si>
  <si>
    <t>Нужен ПИР на крыша</t>
  </si>
  <si>
    <t>п. Ефимовский, 1-й микрорайон, д.2</t>
  </si>
  <si>
    <t>п. Ефимовский, 1-й микрорайон, д.8</t>
  </si>
  <si>
    <t>Установка ОДПУ??</t>
  </si>
  <si>
    <t>ГЖН согласовано фасад</t>
  </si>
  <si>
    <t>ГЖН согласована электрика</t>
  </si>
  <si>
    <t>ГЖН согласовано хвс</t>
  </si>
  <si>
    <t>ГЖН согласовано хвс+фасад</t>
  </si>
  <si>
    <t>ГЖН согласовано фасад рем+утепл,эл, ПУ</t>
  </si>
  <si>
    <t>ГВС -нет соглс ГЖН.</t>
  </si>
  <si>
    <t>ГВС -нет соглс ГЖН. Есть на во, кров, фасад, утепл, пу</t>
  </si>
  <si>
    <t>ГЖН только на крышу и подвал</t>
  </si>
  <si>
    <t>ГЖН еще и фасад</t>
  </si>
  <si>
    <t>ГЖН-нет кровли</t>
  </si>
  <si>
    <t>ТС, электрика</t>
  </si>
  <si>
    <t>подвал,электрика</t>
  </si>
  <si>
    <t>ГЖН+ОДПУ, но - подвал</t>
  </si>
  <si>
    <t>ГЖН+ХВС-ВО</t>
  </si>
  <si>
    <t>ГЖН+фасад</t>
  </si>
  <si>
    <t>Добавить подвал, убрать кровлю</t>
  </si>
  <si>
    <t>Убрать кровлю, гвс, хвс- ГЖН не согласовано добавить подвал</t>
  </si>
  <si>
    <t>Газ не согласован ГЖИ</t>
  </si>
  <si>
    <t>ВО-добавить, Фасад убрать</t>
  </si>
  <si>
    <t>ГВС убрать-не согл</t>
  </si>
  <si>
    <t>Добавить ОДПУ</t>
  </si>
  <si>
    <t>Добавить тс</t>
  </si>
  <si>
    <t>Доб фасад, ПУ</t>
  </si>
  <si>
    <t>ГВС убрать</t>
  </si>
  <si>
    <t>п.  Кикерино, ул.Ломакина д.21</t>
  </si>
  <si>
    <t>Кикерино, ул.Ломакина д.25</t>
  </si>
  <si>
    <t>Доб ВО</t>
  </si>
  <si>
    <t>Муниципальное образование Опольевское сельское поселение</t>
  </si>
  <si>
    <t>Муниципальное образование Пустомержское сельское поселение</t>
  </si>
  <si>
    <t>дер. Б. Пустомержа, д. 1</t>
  </si>
  <si>
    <t>дер. Б. Пустомержа, д. 2</t>
  </si>
  <si>
    <t>дер. Б. Пустомержа, д. 3</t>
  </si>
  <si>
    <t>дер. Б. Пустомержа, д. 18а</t>
  </si>
  <si>
    <t>дер. Мануйлово, д. 1</t>
  </si>
  <si>
    <t>дер. Мануйлово, д. 2</t>
  </si>
  <si>
    <t>ул. Нефтехимиков д.25</t>
  </si>
  <si>
    <t>ул. Строителей д.11</t>
  </si>
  <si>
    <t>ул. Декабристов Бестужевых д.9</t>
  </si>
  <si>
    <t>ул. Мира д.3</t>
  </si>
  <si>
    <t>ул. Энергетиков д.18</t>
  </si>
  <si>
    <t>ул. Энергетиков д.23</t>
  </si>
  <si>
    <t>ул. Романтиков д.11</t>
  </si>
  <si>
    <t>ул. Строителей д.2</t>
  </si>
  <si>
    <t>ул. Строителей д.10</t>
  </si>
  <si>
    <t>ул. Строителей д.26</t>
  </si>
  <si>
    <t>пр. Ленина д.2</t>
  </si>
  <si>
    <t>пр. Ленина д.3Б</t>
  </si>
  <si>
    <t>пр.Ленина 4а</t>
  </si>
  <si>
    <t>пр. Ленина д.14</t>
  </si>
  <si>
    <t>ул. Мира д.11</t>
  </si>
  <si>
    <t>ул. Мира д.25</t>
  </si>
  <si>
    <t>ул. Романтиков д.5</t>
  </si>
  <si>
    <t>ул. Пионерская д.1</t>
  </si>
  <si>
    <t>ул. Пионерская д.5</t>
  </si>
  <si>
    <t>ул. Пионерская д.7</t>
  </si>
  <si>
    <t>ул. Романтиков д.1</t>
  </si>
  <si>
    <t>ул. Романтиков д.15</t>
  </si>
  <si>
    <t>ул. Советская д.17</t>
  </si>
  <si>
    <t>ул. Пионерская д.4</t>
  </si>
  <si>
    <t>Волховская Набережная  д.4</t>
  </si>
  <si>
    <t>Волховская Набережная  д.6</t>
  </si>
  <si>
    <t>пр. Ленина д.8</t>
  </si>
  <si>
    <t>пр. Победы д.9</t>
  </si>
  <si>
    <t>ул. Мира д.16</t>
  </si>
  <si>
    <t>ул. Мира д.18</t>
  </si>
  <si>
    <t>ул. Строителей д.6</t>
  </si>
  <si>
    <t>ул. Строителей д.6А</t>
  </si>
  <si>
    <t>ул. Строителей д.8</t>
  </si>
  <si>
    <t>ул. Строителей д.16</t>
  </si>
  <si>
    <t>Муниципальное образование Киришское городское поселение</t>
  </si>
  <si>
    <t>утепл фасад</t>
  </si>
  <si>
    <t>ремонт и утепл фасад</t>
  </si>
  <si>
    <t>ремонт  фасад</t>
  </si>
  <si>
    <t>крыша</t>
  </si>
  <si>
    <t>газ</t>
  </si>
  <si>
    <t>эл</t>
  </si>
  <si>
    <t>Фундамент включен в 2017 с гп</t>
  </si>
  <si>
    <t>фасад</t>
  </si>
  <si>
    <t>Муниципальное образование Глажевское сельское поселение</t>
  </si>
  <si>
    <t>п. ст. Андреево, д.2</t>
  </si>
  <si>
    <t>п. Глажево, д.1</t>
  </si>
  <si>
    <t>п. Глажево, д.3</t>
  </si>
  <si>
    <t>п. Глажево, д.1а</t>
  </si>
  <si>
    <t>эл,рем и утеп фасад</t>
  </si>
  <si>
    <t>эл, тс, гвс</t>
  </si>
  <si>
    <t>Г.п. им. Морозова, ст. Петрокрепость, д. 3</t>
  </si>
  <si>
    <t>Г.п. им. Морозова, ст. Петрокрепость, д. 4</t>
  </si>
  <si>
    <t>Г.п. им. Морозова, ул. Ладожская, д. 45</t>
  </si>
  <si>
    <t>Г.п. им. Морозова, ул. Ладожская, д. 45 корп. 2</t>
  </si>
  <si>
    <t>Г.п. им. Морозова, ул. Ладожская, д. 45 копр. 3</t>
  </si>
  <si>
    <t>Г.п. им. Морозова, ул. Ладожская, д. 46</t>
  </si>
  <si>
    <t>Г.п. им. Морозова, ул. Ладожская, д. 47</t>
  </si>
  <si>
    <t>Г.п. им. Морозова, ул. Первомайская, д. 5</t>
  </si>
  <si>
    <t>Г.п. им. Морозова, ул. Первомайская, д. 7</t>
  </si>
  <si>
    <t>Г.п. им. Морозова, ул. Первомайская, д. 9</t>
  </si>
  <si>
    <t>Г.п. им. Морозова, ул. Первомайская, д. 13</t>
  </si>
  <si>
    <t>Г.п. им. Морозова, ул. Спорта, д. 12</t>
  </si>
  <si>
    <t>Г.п. им. Морозова, ул. Хесина, д. 13</t>
  </si>
  <si>
    <t>Г.п. им. Морозова, ул. Хесина, д. 16</t>
  </si>
  <si>
    <t>Г.п. им. Морозова, ул. Хесина, д. 18</t>
  </si>
  <si>
    <t>Рем и утеп фасада, ПУ</t>
  </si>
  <si>
    <t>Рем и утеп фасада, ПУ, крыша, подвал</t>
  </si>
  <si>
    <t>Рем и утеп фасада, ПУ,  подвал</t>
  </si>
  <si>
    <t>Рем и утеп фасада,  крыша, подвал</t>
  </si>
  <si>
    <t>ПУ,  подвал</t>
  </si>
  <si>
    <t>Рем и утеп фасада, ПУ, крыша</t>
  </si>
  <si>
    <t>Подвал</t>
  </si>
  <si>
    <t>д. Красный Бор, ул. Советская, д.17</t>
  </si>
  <si>
    <t>крыши, фасад, утеплние фасада</t>
  </si>
  <si>
    <t>д. Красный Бор, ул. Советская, д.19</t>
  </si>
  <si>
    <t>д. Гостилицы, ул. Школьная, д.9</t>
  </si>
  <si>
    <t>д. Гостилицы, ул. Комсомольская, д.8</t>
  </si>
  <si>
    <t>п. Лебяжье, ул. Комсомольская, д.7</t>
  </si>
  <si>
    <t>ремонт инженерные сети, подвал, фасад, фундамент, устновка ОДПУ</t>
  </si>
  <si>
    <t>п. Лебяжье, ул. Пляжная, д.5</t>
  </si>
  <si>
    <t>п. Лебяжье, ул. Пляжная, д.7</t>
  </si>
  <si>
    <t>п. Лебяжье, ул. Пляжная, д.24</t>
  </si>
  <si>
    <t>Муниципальное образование Оржицкое  сельское поселение</t>
  </si>
  <si>
    <t>д. Оржици, д. 14</t>
  </si>
  <si>
    <t>Ремонт электро, тепло, ГВС, ХВС, ВО, крыша, подвал, фасад, установка ОДПУ</t>
  </si>
  <si>
    <t>Муниципальное образование Пенниковское сельское поселение</t>
  </si>
  <si>
    <t>д. Пеники, ул. Новая, д.8</t>
  </si>
  <si>
    <t>электроснабжение, крыша</t>
  </si>
  <si>
    <t>д. Пеники, ул. Новая, д.10</t>
  </si>
  <si>
    <t>д. Пеники, ул. Центральная, д.36а</t>
  </si>
  <si>
    <t>д. Пеники, ул. Новая, д.16</t>
  </si>
  <si>
    <t>подвал, фасаад</t>
  </si>
  <si>
    <t>ремонт сетей: электро, тепло, водо снабжения ХВС ГВС,установка ОДПУ</t>
  </si>
  <si>
    <t>Луга-3, д.3/40</t>
  </si>
  <si>
    <t xml:space="preserve"> пир на крышу фасад</t>
  </si>
  <si>
    <t>пир на крышу фасад</t>
  </si>
  <si>
    <t>г. Луга ул.Победы д.2а</t>
  </si>
  <si>
    <t>г. Луга ул.Миккели д.1/3</t>
  </si>
  <si>
    <t>Муниципальное образование Осьминское сельское поселение</t>
  </si>
  <si>
    <t>Д. Саба, д. 10</t>
  </si>
  <si>
    <t>Муниципальное образование Громовское сельское поселение</t>
  </si>
  <si>
    <t>П.Громово, ул. Центральная, д. 3</t>
  </si>
  <si>
    <t>ремонт крыши, фундамента</t>
  </si>
  <si>
    <t>П.Громово, ул. Центральная, д. 6</t>
  </si>
  <si>
    <t>ремонт системы теплоснабжения</t>
  </si>
  <si>
    <t>П. Коммунары, ул. Садовая, д.17</t>
  </si>
  <si>
    <t>Ремонт ХВС, ремонт крыши, ремонт фундамента</t>
  </si>
  <si>
    <t>П. Коммунары, ул. Центральная, д. 2</t>
  </si>
  <si>
    <t>П. Коммунары, ул. Центральная, д. 1</t>
  </si>
  <si>
    <t>Ремонт электросеей, ремонт сетей теплоснабжения, ремонт ХВС,</t>
  </si>
  <si>
    <t>г.Тосно, ул.Боярова, д.18</t>
  </si>
  <si>
    <t>хвс, фасад</t>
  </si>
  <si>
    <t>г.Тосно, ул.Боярова, д.18а</t>
  </si>
  <si>
    <t>тс</t>
  </si>
  <si>
    <t>г.Тосно, ул.Энергетиков, д.5</t>
  </si>
  <si>
    <t>электрика, подвал</t>
  </si>
  <si>
    <t>г.Тосно, Московское шоссе, д.13</t>
  </si>
  <si>
    <t>электр, тс</t>
  </si>
  <si>
    <t>дер.Новолисино, ул.Заводская,д.2</t>
  </si>
  <si>
    <t>тс, крыша, фасад</t>
  </si>
  <si>
    <t>дер.Георгиевское, д.1</t>
  </si>
  <si>
    <t>элект, то, во</t>
  </si>
  <si>
    <t>г.Тосно, Московское шоссе, д.11</t>
  </si>
  <si>
    <t>электр</t>
  </si>
  <si>
    <t>п.Ушаки, д.10</t>
  </si>
  <si>
    <t>п.Ушаки, д.5</t>
  </si>
  <si>
    <t>г.Тосно, пр.Ленина, д.61</t>
  </si>
  <si>
    <t>г.Тосно, пр.Ленина, д.46</t>
  </si>
  <si>
    <t>г.Тосно, пр.Ленина, д.75</t>
  </si>
  <si>
    <t>тс, хвс, гвс,</t>
  </si>
  <si>
    <t>г.Тосно, пр.Ленина, д.59</t>
  </si>
  <si>
    <t>г.Тосно, пр.Ленина, д.62/3</t>
  </si>
  <si>
    <t>г.Тосно, ул.Боярова, д.2</t>
  </si>
  <si>
    <t>г.Тосно, ул.Боярова, д.5</t>
  </si>
  <si>
    <t>г.Тосно,ул.Боярова,д.7</t>
  </si>
  <si>
    <t xml:space="preserve">хвс, </t>
  </si>
  <si>
    <t>г.Тосно, пр.Ленина, д.18</t>
  </si>
  <si>
    <t>хвс</t>
  </si>
  <si>
    <t>г.Тосно, пр.Ленина, д.20</t>
  </si>
  <si>
    <t>г.Тосно, пр.Ленина, д.22</t>
  </si>
  <si>
    <t>гвс, хвс</t>
  </si>
  <si>
    <t>г.Тосно, пр.Ленина, д.26</t>
  </si>
  <si>
    <t>г.Тосно,пр.Ленина, д.28</t>
  </si>
  <si>
    <t>г.Тосно,,пр.Ленина, д.28а</t>
  </si>
  <si>
    <t>г.Тосно, пр.Ленина, д.37</t>
  </si>
  <si>
    <t>г.Тосно,ул.М.Горького, д.6</t>
  </si>
  <si>
    <t>г.Тосно, ул.Победы, д.13</t>
  </si>
  <si>
    <t>г.Тосно, ул.Победы, д.17</t>
  </si>
  <si>
    <t>г.Тосно, ул.Островского, д.3</t>
  </si>
  <si>
    <t>г.Тосно, ул.Станиславского, д.4</t>
  </si>
  <si>
    <t>г.Тосно, ул.Тотмина, д.11</t>
  </si>
  <si>
    <t>г.Тосно, ул.Тотмина, д.6</t>
  </si>
  <si>
    <t>г.Тосно, ул.Тотмина, д.5</t>
  </si>
  <si>
    <t>хвс, гвс</t>
  </si>
  <si>
    <t>г.Тосно, ул.Чехова, д.6</t>
  </si>
  <si>
    <t>г.Тосно, ул.Боярова, д.17</t>
  </si>
  <si>
    <t>г.Тосно, ул.М.Горького, д.16</t>
  </si>
  <si>
    <t>г.Тосно, ул.Чехова, д.3</t>
  </si>
  <si>
    <t>г.Тосно, пр.Ленина,д.62/2</t>
  </si>
  <si>
    <t>г.Тосно, пр.Ленина, д.67а</t>
  </si>
  <si>
    <t>г.Тосно, ул.М.Горького, д.8</t>
  </si>
  <si>
    <t>г.Тосно, ул.М.Горького, д.14</t>
  </si>
  <si>
    <t>гвс</t>
  </si>
  <si>
    <t>г.Тосно, ул.Победы, д.19</t>
  </si>
  <si>
    <t>г.Тосно, Московское шоссе, д.17</t>
  </si>
  <si>
    <t>г.Тосно, Московское шоссе, д.23</t>
  </si>
  <si>
    <t>г.Тосно, Московское шоссе, д.27</t>
  </si>
  <si>
    <t>д.Новолисино, ул.Заводская, д.9</t>
  </si>
  <si>
    <t>д.Новолисино, ул.Заводская, д.10</t>
  </si>
  <si>
    <t>п.Ушаки, д.4</t>
  </si>
  <si>
    <t>п.Ушаки, д.6</t>
  </si>
  <si>
    <t>п.Ушаки, д.7</t>
  </si>
  <si>
    <t>п.Ушаки,д.8</t>
  </si>
  <si>
    <t>д.Тарасово,д.22</t>
  </si>
  <si>
    <t>д.Тарасово, д.23</t>
  </si>
  <si>
    <t>Г. Выборг, пр. Ленина, д. 20</t>
  </si>
  <si>
    <t>Г. Выборг, пр. Ленина, д. 12/10</t>
  </si>
  <si>
    <t>шлакобл.</t>
  </si>
  <si>
    <t>1940/1971</t>
  </si>
  <si>
    <t>1958/1975</t>
  </si>
  <si>
    <t>1959/1979</t>
  </si>
  <si>
    <t>1951/1985</t>
  </si>
  <si>
    <t>1954/1990</t>
  </si>
  <si>
    <t>1953/1975</t>
  </si>
  <si>
    <t>газобетон</t>
  </si>
  <si>
    <t>кирпич.</t>
  </si>
  <si>
    <t>панель</t>
  </si>
  <si>
    <t>панел.</t>
  </si>
  <si>
    <t>киприч</t>
  </si>
  <si>
    <t>ж/б</t>
  </si>
  <si>
    <t xml:space="preserve">ж/б </t>
  </si>
  <si>
    <t>кирпич/панель</t>
  </si>
  <si>
    <t>панели</t>
  </si>
  <si>
    <t>прочие</t>
  </si>
  <si>
    <t>прочее</t>
  </si>
  <si>
    <t>шлакоблок</t>
  </si>
  <si>
    <t>бревенч.</t>
  </si>
  <si>
    <t>пир на крышу, фасад, фундамент, тс, хвс, во, эл</t>
  </si>
  <si>
    <t>шлакоблоки</t>
  </si>
  <si>
    <t>н/б</t>
  </si>
  <si>
    <t>дерево</t>
  </si>
  <si>
    <t>шлакобетон (блочный)</t>
  </si>
  <si>
    <t>панельный</t>
  </si>
  <si>
    <t>2412.5</t>
  </si>
  <si>
    <t>1484.2</t>
  </si>
  <si>
    <t>1499.5</t>
  </si>
  <si>
    <t>2995.6</t>
  </si>
  <si>
    <t>2725.9</t>
  </si>
  <si>
    <t>к/штукат</t>
  </si>
  <si>
    <t>1971.2</t>
  </si>
  <si>
    <t>2372.4</t>
  </si>
  <si>
    <t>2554.9</t>
  </si>
  <si>
    <t>1830.4</t>
  </si>
  <si>
    <t>5571.7</t>
  </si>
  <si>
    <t>2 822,60</t>
  </si>
  <si>
    <t>4 457.80</t>
  </si>
  <si>
    <t>блочн.</t>
  </si>
  <si>
    <t>пан.</t>
  </si>
  <si>
    <t>кирп.</t>
  </si>
  <si>
    <t>пир на эдл, уу и пу, фасад, утепление</t>
  </si>
  <si>
    <t>пир на эл, тс, хвс, во, крышу, фасад, утепление фасада</t>
  </si>
  <si>
    <t>пир на крышу, подвал</t>
  </si>
  <si>
    <t>Рем и утеп фасада</t>
  </si>
  <si>
    <t>Рем и утеп фасада, крыша, подвал</t>
  </si>
  <si>
    <t>Рем и утеп фасада,  подвал</t>
  </si>
  <si>
    <t>Рем и утеп фасада,  крыша</t>
  </si>
  <si>
    <t>пир на фасад, хвс, гвс, тс</t>
  </si>
  <si>
    <t>пир на фасад, крышу, хвс, гвс, тс</t>
  </si>
  <si>
    <t>пир на эл, тс, хвс, гвс, во, крышу</t>
  </si>
  <si>
    <t>пир на эл, тс, хвс, во, фасад</t>
  </si>
  <si>
    <t>пир эл</t>
  </si>
  <si>
    <t>включен по смр</t>
  </si>
  <si>
    <t>доб пу; нет</t>
  </si>
  <si>
    <t xml:space="preserve">Муниципальное образование Лисинское сельское поселение </t>
  </si>
  <si>
    <t>кирпич/дерево</t>
  </si>
  <si>
    <t xml:space="preserve">до 1917 </t>
  </si>
  <si>
    <t>742.93</t>
  </si>
  <si>
    <t>428.68</t>
  </si>
  <si>
    <t xml:space="preserve">133 
 </t>
  </si>
  <si>
    <t xml:space="preserve">342
 </t>
  </si>
  <si>
    <t>крупнопанельные</t>
  </si>
  <si>
    <t>Г.п. им. Морозова, ст. Петрокрепость, дом 3</t>
  </si>
  <si>
    <t>Г.п. им. Морозова, ст. Петрокрепость, дом 4</t>
  </si>
  <si>
    <t>Г.п. им. Морозова, ул. Ладожская, д. 45 корп. 3</t>
  </si>
  <si>
    <t>Г.п. им. Морозова, ул. Пионерская, д. 8</t>
  </si>
  <si>
    <t>кирпч</t>
  </si>
  <si>
    <t>кар.зас.+кирп</t>
  </si>
  <si>
    <t>брев.</t>
  </si>
  <si>
    <t>до 1940</t>
  </si>
  <si>
    <t>до  1940</t>
  </si>
  <si>
    <t>к/бетон панель</t>
  </si>
  <si>
    <t>Гатчинский муниципальный район</t>
  </si>
  <si>
    <t>жб панели</t>
  </si>
  <si>
    <t>Панельн.</t>
  </si>
  <si>
    <t>Камен.</t>
  </si>
  <si>
    <t>Деревян.</t>
  </si>
  <si>
    <t>Панел.</t>
  </si>
  <si>
    <t>Стены рубленные из бревен и брусчатые</t>
  </si>
  <si>
    <t>Стены кирпичные</t>
  </si>
  <si>
    <t>657,6 </t>
  </si>
  <si>
    <t>сб жб</t>
  </si>
  <si>
    <t>кирп</t>
  </si>
  <si>
    <t>гб панели</t>
  </si>
  <si>
    <t>г. Лодейное Поле, ул. Коммунаров, д.20</t>
  </si>
  <si>
    <t xml:space="preserve">г. Лодейное Поле, ул. Пограничная, д. 19, кор. 2 </t>
  </si>
  <si>
    <t xml:space="preserve">г. Лодейное Поле, ул. Титова, д. 29 </t>
  </si>
  <si>
    <t>Блоки</t>
  </si>
  <si>
    <t xml:space="preserve">г. Лодейное Поле, ул. Пограничная, д. 19, кор. 1 </t>
  </si>
  <si>
    <t xml:space="preserve">г. Лодейное Поле, ул. Пограничная, д. 15, кор. 2 </t>
  </si>
  <si>
    <t xml:space="preserve">г. Лодейное Поле, ул. Набережная, д. 7 </t>
  </si>
  <si>
    <t>г. Лодейное Поле, пр. Ленина, д.46</t>
  </si>
  <si>
    <t xml:space="preserve">г. Лодейное Поле, ул. Титова, д. 36 </t>
  </si>
  <si>
    <t>г.Лодейное Поле, пр. Ленина, д.43</t>
  </si>
  <si>
    <t>г.Лодейное Поле, ул. Володарского, д.38</t>
  </si>
  <si>
    <t>г.Лодейное Поле, пр. Ленина, д.12</t>
  </si>
  <si>
    <t>г.Лодейное Поле, пр.Ленина, д.37</t>
  </si>
  <si>
    <t>г.Лодейное Поле, ул. Титова, д.50</t>
  </si>
  <si>
    <t>г.Лодейное Поле, проспект Урицкого д.14</t>
  </si>
  <si>
    <t>г.Лодейное Поле, проспект Урицкого д.16</t>
  </si>
  <si>
    <t>г.Лодейное Поле, проспект Урицкого д.17</t>
  </si>
  <si>
    <t>г.Лодейное Поле, проспект Урицкого д.18</t>
  </si>
  <si>
    <t>г.Лодейное Поле, улица Ивана Ярославцева д.11</t>
  </si>
  <si>
    <t>г.Лодейное Поле, переулок Рабочий д.4</t>
  </si>
  <si>
    <t>Бревно</t>
  </si>
  <si>
    <t>г.Лодейное Поле, переулок Рабочий д.6</t>
  </si>
  <si>
    <t>г.Лодейное Поле, переулок Рабочий д.10</t>
  </si>
  <si>
    <t>г.Лодейное Поле, улица Профсоюзная д.3</t>
  </si>
  <si>
    <t>г.Лодейное Поле, улица Олега Кошевого д.8</t>
  </si>
  <si>
    <t>г.Лодейное Поле, улица Ударника д.4</t>
  </si>
  <si>
    <t>г.Лодейное Поле, улица Ударника д.7</t>
  </si>
  <si>
    <t>г.Лодейное Поле, улица Ударника д.9</t>
  </si>
  <si>
    <t>г.Лодейное Поле, проспект Урицкого д.5</t>
  </si>
  <si>
    <t>г.Лодейное Поле, проспект Урицкого д.13</t>
  </si>
  <si>
    <t>г.Лодейное Поле, улица Песочная д.1</t>
  </si>
  <si>
    <t>г.Лодейное Поле, улица Песочная д.2</t>
  </si>
  <si>
    <t>г.Лодейное Поле, улица Песочная д.3</t>
  </si>
  <si>
    <t>г.Лодейное Поле, улица Песочная д.5</t>
  </si>
  <si>
    <t>г.Лодейное Поле, улица Республиканская д.3</t>
  </si>
  <si>
    <t>г.Лодейное Поле, улица Республиканская д.5</t>
  </si>
  <si>
    <t>г.Лодейное Поле, улица Республиканская д.7</t>
  </si>
  <si>
    <t>г.Лодейное Поле, улица Привокзальная д.12</t>
  </si>
  <si>
    <t xml:space="preserve">г. Лодейное Поле, ул. Гагарина д. 6, кор. 1 </t>
  </si>
  <si>
    <t xml:space="preserve">г. Лодейное Поле, ул.  Ульяновская д. 15, кор. 1 </t>
  </si>
  <si>
    <t xml:space="preserve">г. Лодейное Поле, ул.  Ульяновская д. 17 </t>
  </si>
  <si>
    <t xml:space="preserve">г. Лодейное Поле, ул.  Пограничная д. 13, кор. 2 </t>
  </si>
  <si>
    <t xml:space="preserve">г. Лодейное Поле, ул.  Володарского д. 28, кор. 1 </t>
  </si>
  <si>
    <t>Лодейнопольский район, д. Шамокша, д2</t>
  </si>
  <si>
    <t>Лодейнопольский район, д. Шамокша, д3</t>
  </si>
  <si>
    <t>с. Русско-Высоцкое д.5</t>
  </si>
  <si>
    <t>3 478,4</t>
  </si>
  <si>
    <t>кр/пан.</t>
  </si>
  <si>
    <t>пан</t>
  </si>
  <si>
    <t>кирпичный</t>
  </si>
  <si>
    <t>Кирпмч</t>
  </si>
  <si>
    <t xml:space="preserve">          </t>
  </si>
  <si>
    <t>x</t>
  </si>
  <si>
    <t>панель.</t>
  </si>
  <si>
    <t>4 591,54 </t>
  </si>
  <si>
    <t>иное</t>
  </si>
  <si>
    <t>Тосненский муниципальный район</t>
  </si>
  <si>
    <t>Муниципальное образование Горское сельское поселение</t>
  </si>
  <si>
    <t>д. Бор, д.5</t>
  </si>
  <si>
    <t>д. Бор, д.6</t>
  </si>
  <si>
    <t>д. Бор, д.7</t>
  </si>
  <si>
    <t>смр по пределке на фасад</t>
  </si>
  <si>
    <t>Г. Выборг, ул. Крепостная 37</t>
  </si>
  <si>
    <t>пир на фасад; подвала нет!</t>
  </si>
  <si>
    <t>пир на крышу и эл</t>
  </si>
  <si>
    <t>пир на хвс, гвс, тс</t>
  </si>
  <si>
    <t>пир на тс, крышу</t>
  </si>
  <si>
    <t>пир на фасад, крышу</t>
  </si>
  <si>
    <t>пир на хвс, эл, тс</t>
  </si>
  <si>
    <t>пир на тс, фасад, крышу</t>
  </si>
  <si>
    <t>пир на тс, хвс, гвс, во и уу</t>
  </si>
  <si>
    <t>пир на эл+уу,тс+уу, хвс+уу, гвс, во, крышу,  фасад, фундамент</t>
  </si>
  <si>
    <t>Добавить во, хвс,пу</t>
  </si>
  <si>
    <t>пир на эл, во, хвс, уу и пу</t>
  </si>
  <si>
    <t>пир на хвс, гвс, во, тс</t>
  </si>
  <si>
    <t>пир на эл и крышу, уу</t>
  </si>
  <si>
    <t>пир на эс, тс, хвс, гвс, уу</t>
  </si>
  <si>
    <t>пир на эл, крышу, уу, фасад</t>
  </si>
  <si>
    <t>пир на тс, хвс, уу</t>
  </si>
  <si>
    <t>пир на эл, уу</t>
  </si>
  <si>
    <t>не было</t>
  </si>
  <si>
    <t>ж/б панель</t>
  </si>
  <si>
    <t>блоки</t>
  </si>
  <si>
    <t xml:space="preserve">2015 ( ремонт крыши, фасад, сети теплоснабжения) </t>
  </si>
  <si>
    <t>2015(  ремонт крыши, подвал. сети теплоснабжения по 185-ФЗ</t>
  </si>
  <si>
    <t>до  1939</t>
  </si>
  <si>
    <t>п. Рощино, ул. Советская, д. 25</t>
  </si>
  <si>
    <t>п. Рощино, ул. Советская, д. 27</t>
  </si>
  <si>
    <t>Пос. Рощино, ул. Садовая, д.9</t>
  </si>
  <si>
    <t>Пос. Рощино, ул. Садовая, д.9а</t>
  </si>
  <si>
    <t>п. Рощино, ул. Высокая, д. 1</t>
  </si>
  <si>
    <t>п. Рощино, ул. Высокая, д. 2</t>
  </si>
  <si>
    <t>п. Рощино, ул. Высокая, д. 3</t>
  </si>
  <si>
    <t>пир на  утепление фасада</t>
  </si>
  <si>
    <t>пир на крышу,пир на фасад</t>
  </si>
  <si>
    <t>Г. Светогорск, ул. Победы, д.21</t>
  </si>
  <si>
    <t>Г. Светогорск, ул. Победы, д.23</t>
  </si>
  <si>
    <t>Г. Светогорск, ул. Победы, д.29а</t>
  </si>
  <si>
    <t>Г. Светогорск, ул. Пограничная, д.7</t>
  </si>
  <si>
    <t>пгт Лесогорский, ул. Гагарина, д.13</t>
  </si>
  <si>
    <t>пгт Лесогорский, Ленинградское ш., д.32</t>
  </si>
  <si>
    <t>пир на крышу,фасад</t>
  </si>
  <si>
    <t>пгт. Лесогорский, ул. Гагарина, д.13</t>
  </si>
  <si>
    <t>пгт. Лесогорский, ул. Ленинградское ш., д.32</t>
  </si>
  <si>
    <t>г. Кириши, ул. Нефтехимиков д.25</t>
  </si>
  <si>
    <t>г. Кириши, ул. Строителей д.11</t>
  </si>
  <si>
    <t>г. Кириши, ул. Декабристов Бестужевых д.9</t>
  </si>
  <si>
    <t>г. Кириши, ул. Мира д.3</t>
  </si>
  <si>
    <t>г. Кириши, ул. Энергетиков д.18</t>
  </si>
  <si>
    <t>г. Кириши, ул. Энергетиков д.23</t>
  </si>
  <si>
    <t>г. Кириши, ул. Романтиков д.11</t>
  </si>
  <si>
    <t>г. Кириши, ул. Строителей д.2</t>
  </si>
  <si>
    <t>г. Кириши, ул. Строителей д.10</t>
  </si>
  <si>
    <t>г. Кириши, ул. Строителей д.26</t>
  </si>
  <si>
    <t>г. Кириши, пр. Ленина д.2</t>
  </si>
  <si>
    <t>г. Кириши, пр. Ленина д.3Б</t>
  </si>
  <si>
    <t>г. Кириши, пр.Ленина 4а</t>
  </si>
  <si>
    <t>г. Кириши, пр. Ленина д.14</t>
  </si>
  <si>
    <t>г. Кириши, ул. Мира д.11</t>
  </si>
  <si>
    <t>г. Кириши, ул. Мира д.25</t>
  </si>
  <si>
    <t>г. Кириши, ул. Романтиков д.5</t>
  </si>
  <si>
    <t>г. Кириши, ул. Пионерская д.1</t>
  </si>
  <si>
    <t>г. Кириши, ул. Пионерская д.5</t>
  </si>
  <si>
    <t>г. Кириши, ул. Пионерская д.7</t>
  </si>
  <si>
    <t>г. Кириши, ул. Романтиков д.1</t>
  </si>
  <si>
    <t>г. Кириши, ул. Романтиков д.15</t>
  </si>
  <si>
    <t>г. Кириши, ул. Советская д.17</t>
  </si>
  <si>
    <t>г. Кириши, ул. Пионерская д.4</t>
  </si>
  <si>
    <t>г. Кириши, Волховская Набережная  д.4</t>
  </si>
  <si>
    <t>г. Кириши, Волховская Набережная  д.6</t>
  </si>
  <si>
    <t>г. Кириши, пр. Ленина д.8</t>
  </si>
  <si>
    <t>г. Кириши, пр. Победы д.9</t>
  </si>
  <si>
    <t>г. Кириши, ул. Мира д.16</t>
  </si>
  <si>
    <t>г. Кириши, ул. Мира д.18</t>
  </si>
  <si>
    <t>г. Кириши, ул. Строителей д.6</t>
  </si>
  <si>
    <t>г. Кириши, ул. Строителей д.6А</t>
  </si>
  <si>
    <t>г. Кириши, ул. Строителей д.8</t>
  </si>
  <si>
    <t>г. Кириши, ул. Строителей д.16</t>
  </si>
  <si>
    <t>II. Реестр многоквартирных домов, которые подлежат капитальному ремонту в 2018 году</t>
  </si>
  <si>
    <t>Спец счет</t>
  </si>
  <si>
    <t xml:space="preserve">шлакобетон </t>
  </si>
  <si>
    <t xml:space="preserve">Г.Кировск, бульвар Партизанской Славы,д.6 </t>
  </si>
  <si>
    <t>Луга-3, д.3/45</t>
  </si>
  <si>
    <t>г. Луга ул.Миккели д.5</t>
  </si>
  <si>
    <t>г. Луга пр. Урицкого, д.67</t>
  </si>
  <si>
    <t>г. Луга пр. Урицкого, д.58</t>
  </si>
  <si>
    <t>г. Луга ул. Красной Артиллерии, д.26</t>
  </si>
  <si>
    <t xml:space="preserve">Г.Новая Ладога, ул.Пионерская, д.3 </t>
  </si>
  <si>
    <t>Муниципальное образование Мшинское сельское поселение</t>
  </si>
  <si>
    <t xml:space="preserve">пир на крышу, фасад, утепление, во </t>
  </si>
  <si>
    <t>пир на эл,уу и пу, утепление фасада, во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</si>
  <si>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</si>
  <si>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Г.Луга ул. Кингисеппа, д.1</t>
  </si>
  <si>
    <t xml:space="preserve">г.Кировск, ул.Новая, д.28 </t>
  </si>
  <si>
    <t>СС РО</t>
  </si>
  <si>
    <t>Г. Выборг, ул. Северная, д. 10</t>
  </si>
  <si>
    <t>Г. Выборг, пр. Ленина, д. 18</t>
  </si>
  <si>
    <t>Г. Выборг, Ленинградский пр., д. 14</t>
  </si>
  <si>
    <t>Г. Выборг, ул. Железнодорожная д. 2</t>
  </si>
  <si>
    <t>Г. Выборг, ул. Железнодорожная д. 4</t>
  </si>
  <si>
    <t>Г. Выборг, ул. Крепостная 1</t>
  </si>
  <si>
    <t>Г. Выборг, ул. Димитрова, д. 3</t>
  </si>
  <si>
    <t>Г. Выборг, Ленинградский пр., д. 16</t>
  </si>
  <si>
    <t>фасад, крыша, эл, ТС, ХВС, ГВС, ВО +экспертиза</t>
  </si>
  <si>
    <t>пир на крышу и фасад+ экспертиза</t>
  </si>
  <si>
    <t>фасад+экспертиза</t>
  </si>
  <si>
    <t>пир на крышу, фасад, подвал, эл, тс, хвс, гвс, во+экспертиза</t>
  </si>
  <si>
    <t>пир на эл, тс, хвс, гвс, во, крышу, фасад+экспертиза</t>
  </si>
  <si>
    <t>пир на крышу и фасад+экспертиза</t>
  </si>
  <si>
    <t>пир фасад+экспертиза</t>
  </si>
  <si>
    <t>пир на эл, тс, хвс, гвс, во, ремс и утепл фасада, подвал</t>
  </si>
  <si>
    <t>пир на эл, тс, хвс, гвс, во ПУ, подвал, фасад - рем и утепл</t>
  </si>
  <si>
    <t>пир на во, подвал, утепление и рем фасада, эл, тс, хвс, гвс, ПУ</t>
  </si>
  <si>
    <t>ремонт инженерные сети,эл, кровля,  фасад, фундамент, устновка ОДПУ</t>
  </si>
  <si>
    <t>ремонт инженерные сети, эл, кровля, фасад, фундамент, устновка ОДПУ</t>
  </si>
  <si>
    <t>ремонт инженерные сети,эл, кровля, фасад, устновка ОДПУ</t>
  </si>
  <si>
    <t>г.Тосно, пр.Ленина,д.62 корп.2</t>
  </si>
  <si>
    <t>Г. Пикалево, ул. Комсомольская, д. 5</t>
  </si>
  <si>
    <t>Г. Подпорожье, ул. Красноармейская, д. 13</t>
  </si>
  <si>
    <t>Г. Отрадное, ул. Вокзальная, д. 9</t>
  </si>
  <si>
    <t>Муниципальное образование Ганьковское сельское поселение</t>
  </si>
  <si>
    <t xml:space="preserve">Дер. Ганьково, квартал летчика Кузнецова д.15 </t>
  </si>
  <si>
    <t>пир на эл, тс, хвс, во, фасад,  фундамент, фасад</t>
  </si>
  <si>
    <t>пирна крышу, подвал</t>
  </si>
  <si>
    <t>пир на подвал и фасад, эл</t>
  </si>
  <si>
    <t>ССРО</t>
  </si>
  <si>
    <t>ГВС, ТС, ПУ</t>
  </si>
  <si>
    <t>пир на хвс, гвс,  подвал</t>
  </si>
  <si>
    <t>пир наподвал</t>
  </si>
  <si>
    <t>Пир крыша, фасад</t>
  </si>
  <si>
    <t>пир на фасад, +экспертиза</t>
  </si>
  <si>
    <t>п. Починок,  Леншоссе, д.23</t>
  </si>
  <si>
    <t>Панельный</t>
  </si>
  <si>
    <t>Г. Гатчина, ул. Товарная Балтийская, д. 1</t>
  </si>
  <si>
    <t>Г. Гатчина, ул. Товарная Балтийская, д. 2</t>
  </si>
  <si>
    <t xml:space="preserve"> крыша</t>
  </si>
  <si>
    <t>Г. Выборг, пр. Ленина, д. 6</t>
  </si>
  <si>
    <t>пирна фасад,  тс. Хвс</t>
  </si>
  <si>
    <t>пир  тс, эл, хвс</t>
  </si>
  <si>
    <t>пир на фасад,  эл, крыша</t>
  </si>
  <si>
    <t>пир на фасад,</t>
  </si>
  <si>
    <t>пир на фасад, эл, крыша</t>
  </si>
  <si>
    <t>пир на фасад,  крышу</t>
  </si>
  <si>
    <t>Г.Новая Ладога, ул.Ворошилова, д.18</t>
  </si>
  <si>
    <t>Муниципальное образование Потанинское сельское поселение</t>
  </si>
  <si>
    <t>пир на эл,тс, хвс,  во, крышу, фасад+экспертиза</t>
  </si>
  <si>
    <t>уг. Пикалево, ул.Металлургов д.27</t>
  </si>
  <si>
    <t xml:space="preserve">Г.п. им. Морозова, ул. Пионерская, д. 8 </t>
  </si>
  <si>
    <t>г.Кировск, ул.Новая, д.28</t>
  </si>
  <si>
    <t>Муниципальное образование Серебрянское сельское поселение</t>
  </si>
  <si>
    <t>Пос. Серебрянский, ул. Лужская, д.4</t>
  </si>
  <si>
    <t>Пос. Серебрянский, ул.Лужская,  д. 4</t>
  </si>
  <si>
    <t>Пос. Серебрянский, ул. Совхозная, д.14</t>
  </si>
  <si>
    <t>д. Большая Пустомержа, ул. Оболенского, д.56</t>
  </si>
  <si>
    <t>д. Большая Пустомержа, ул. Оболенского, д.52/2</t>
  </si>
  <si>
    <t>д. Большая Пустомержа, ул. Оболенского, д.54/1</t>
  </si>
  <si>
    <t>д. Большая Пустомержа, ул. Молодежная, д.5</t>
  </si>
  <si>
    <t>Муниципальное образование Сосновоборский городской округ</t>
  </si>
  <si>
    <t>Ремонт или замена лифтового оборудования, в том числе</t>
  </si>
  <si>
    <t>Техническое освидетельствование</t>
  </si>
  <si>
    <t>г. Луга, пр. Володарского, д. 15</t>
  </si>
  <si>
    <t>1982-1996</t>
  </si>
  <si>
    <t>5/6</t>
  </si>
  <si>
    <t>пир на ремонт и утепление фасада, крыша</t>
  </si>
  <si>
    <t>Муниципальное образование Горбунковское сельское поселение</t>
  </si>
  <si>
    <t>Дер. Горбунки, д. 14, кор. 1,2,3</t>
  </si>
  <si>
    <t>Дер. Горбунки, д. 18</t>
  </si>
  <si>
    <t>П.Громово, ул. Центральная, д. 5</t>
  </si>
  <si>
    <t>п. Починок,  Леншоссе, д.9</t>
  </si>
  <si>
    <t>п. Починок,  Леншоссе, д.17</t>
  </si>
  <si>
    <t>Муниципальное образование Мельниковское сельское поселение</t>
  </si>
  <si>
    <t>Пос. Мельниково, ул. Калинина, д. 6</t>
  </si>
  <si>
    <t>Муниципальное образование Севастьяновское сельское поселение</t>
  </si>
  <si>
    <t>Пос. Севастьяново, ул. Новая, д. 1</t>
  </si>
  <si>
    <t>Пос. Севастьяново, ул. Новая, д. 2</t>
  </si>
  <si>
    <t>Пос. Севастьяново, ул. Новая, д. 3</t>
  </si>
  <si>
    <t>Ленинградской области</t>
  </si>
  <si>
    <t>I. Перечень многоквартирных домов, которые подлежат капитальному ремонту в 2018 году</t>
  </si>
  <si>
    <t>д. Широково, д.20</t>
  </si>
  <si>
    <t>Реммонт электро, тепло, водоснабжения ХВС ГВС, во, крыша, фасад, фундамент, ОДПУ</t>
  </si>
  <si>
    <t>Приложение 2</t>
  </si>
  <si>
    <t xml:space="preserve"> (в редакции постановления Правительства   </t>
  </si>
  <si>
    <t>________________________________)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</si>
</sst>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#,##0.0"/>
    <numFmt numFmtId="167" formatCode="###\ ###\ ###\ ##0.00"/>
    <numFmt numFmtId="168" formatCode="0.0;[Red]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876">
    <xf numFmtId="0" fontId="0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9" fillId="0" borderId="0"/>
    <xf numFmtId="0" fontId="21" fillId="0" borderId="0"/>
    <xf numFmtId="0" fontId="24" fillId="0" borderId="0"/>
    <xf numFmtId="0" fontId="18" fillId="0" borderId="0"/>
    <xf numFmtId="0" fontId="25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1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37" fillId="0" borderId="0" applyNumberFormat="0" applyFill="0" applyBorder="0" applyAlignment="0" applyProtection="0"/>
    <xf numFmtId="0" fontId="38" fillId="0" borderId="0"/>
    <xf numFmtId="0" fontId="22" fillId="0" borderId="0"/>
    <xf numFmtId="0" fontId="12" fillId="0" borderId="0"/>
    <xf numFmtId="0" fontId="21" fillId="0" borderId="0"/>
    <xf numFmtId="0" fontId="12" fillId="0" borderId="0"/>
    <xf numFmtId="164" fontId="22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2">
    <xf numFmtId="0" fontId="0" fillId="0" borderId="0" xfId="0"/>
    <xf numFmtId="0" fontId="17" fillId="2" borderId="1" xfId="10" applyFont="1" applyFill="1" applyBorder="1" applyAlignment="1">
      <alignment horizontal="center" vertical="center" wrapText="1"/>
    </xf>
    <xf numFmtId="0" fontId="17" fillId="2" borderId="1" xfId="1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 applyProtection="1">
      <alignment horizontal="center" vertical="center"/>
    </xf>
    <xf numFmtId="4" fontId="16" fillId="2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4" fontId="16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4" fontId="16" fillId="2" borderId="0" xfId="0" applyNumberFormat="1" applyFont="1" applyFill="1" applyBorder="1" applyAlignment="1">
      <alignment horizontal="right" vertical="center" wrapText="1" indent="1"/>
    </xf>
    <xf numFmtId="4" fontId="23" fillId="2" borderId="1" xfId="0" applyNumberFormat="1" applyFont="1" applyFill="1" applyBorder="1" applyAlignment="1">
      <alignment horizontal="left" vertical="center" wrapText="1"/>
    </xf>
    <xf numFmtId="4" fontId="17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4" fontId="17" fillId="2" borderId="1" xfId="0" applyNumberFormat="1" applyFont="1" applyFill="1" applyBorder="1" applyAlignment="1">
      <alignment vertical="center" wrapText="1"/>
    </xf>
    <xf numFmtId="2" fontId="17" fillId="2" borderId="1" xfId="49" applyNumberFormat="1" applyFont="1" applyFill="1" applyBorder="1" applyAlignment="1">
      <alignment horizontal="center" vertical="top" wrapText="1"/>
    </xf>
    <xf numFmtId="0" fontId="35" fillId="2" borderId="0" xfId="0" applyFont="1" applyFill="1"/>
    <xf numFmtId="0" fontId="17" fillId="2" borderId="1" xfId="0" applyFont="1" applyFill="1" applyBorder="1" applyAlignment="1">
      <alignment wrapText="1"/>
    </xf>
    <xf numFmtId="0" fontId="17" fillId="2" borderId="1" xfId="29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/>
    <xf numFmtId="4" fontId="17" fillId="2" borderId="2" xfId="0" applyNumberFormat="1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3" fontId="17" fillId="2" borderId="1" xfId="16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/>
    </xf>
    <xf numFmtId="0" fontId="17" fillId="2" borderId="1" xfId="11" applyNumberFormat="1" applyFont="1" applyFill="1" applyBorder="1" applyAlignment="1">
      <alignment horizontal="center" vertical="center" wrapText="1"/>
    </xf>
    <xf numFmtId="0" fontId="17" fillId="2" borderId="3" xfId="11" quotePrefix="1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/>
    </xf>
    <xf numFmtId="0" fontId="17" fillId="2" borderId="1" xfId="1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/>
    </xf>
    <xf numFmtId="4" fontId="17" fillId="2" borderId="1" xfId="10" applyNumberFormat="1" applyFont="1" applyFill="1" applyBorder="1" applyAlignment="1">
      <alignment horizontal="center" vertical="center"/>
    </xf>
    <xf numFmtId="1" fontId="17" fillId="2" borderId="1" xfId="1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4" fontId="17" fillId="2" borderId="1" xfId="0" applyNumberFormat="1" applyFont="1" applyFill="1" applyBorder="1" applyAlignment="1">
      <alignment vertical="center"/>
    </xf>
    <xf numFmtId="4" fontId="17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 applyProtection="1">
      <alignment horizontal="center"/>
    </xf>
    <xf numFmtId="0" fontId="17" fillId="3" borderId="0" xfId="0" applyFont="1" applyFill="1" applyAlignment="1">
      <alignment vertical="center"/>
    </xf>
    <xf numFmtId="0" fontId="17" fillId="2" borderId="0" xfId="0" applyFont="1" applyFill="1" applyBorder="1"/>
    <xf numFmtId="0" fontId="17" fillId="2" borderId="0" xfId="0" applyFont="1" applyFill="1" applyAlignment="1"/>
    <xf numFmtId="0" fontId="23" fillId="2" borderId="1" xfId="93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center" wrapText="1"/>
    </xf>
    <xf numFmtId="4" fontId="23" fillId="2" borderId="1" xfId="93" applyNumberFormat="1" applyFont="1" applyFill="1" applyBorder="1" applyAlignment="1">
      <alignment horizontal="center" vertical="top" wrapText="1"/>
    </xf>
    <xf numFmtId="4" fontId="23" fillId="2" borderId="1" xfId="0" applyNumberFormat="1" applyFont="1" applyFill="1" applyBorder="1" applyAlignment="1" applyProtection="1">
      <alignment horizontal="center" vertical="center"/>
    </xf>
    <xf numFmtId="1" fontId="23" fillId="2" borderId="1" xfId="93" applyNumberFormat="1" applyFont="1" applyFill="1" applyBorder="1" applyAlignment="1">
      <alignment horizontal="center" vertical="top" wrapText="1"/>
    </xf>
    <xf numFmtId="3" fontId="17" fillId="2" borderId="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/>
    </xf>
    <xf numFmtId="3" fontId="17" fillId="2" borderId="7" xfId="0" applyNumberFormat="1" applyFont="1" applyFill="1" applyBorder="1" applyAlignment="1">
      <alignment horizontal="center" vertical="center"/>
    </xf>
    <xf numFmtId="0" fontId="17" fillId="2" borderId="1" xfId="50" applyFont="1" applyFill="1" applyBorder="1" applyAlignment="1">
      <alignment horizontal="left"/>
    </xf>
    <xf numFmtId="0" fontId="34" fillId="2" borderId="1" xfId="0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left"/>
    </xf>
    <xf numFmtId="0" fontId="17" fillId="2" borderId="1" xfId="0" applyNumberFormat="1" applyFont="1" applyFill="1" applyBorder="1" applyAlignment="1" applyProtection="1">
      <alignment horizontal="center" wrapText="1"/>
    </xf>
    <xf numFmtId="4" fontId="16" fillId="2" borderId="0" xfId="0" applyNumberFormat="1" applyFont="1" applyFill="1" applyBorder="1" applyAlignment="1">
      <alignment horizontal="left"/>
    </xf>
    <xf numFmtId="0" fontId="17" fillId="2" borderId="1" xfId="47" applyNumberFormat="1" applyFont="1" applyFill="1" applyBorder="1" applyAlignment="1" applyProtection="1">
      <alignment horizontal="center" vertical="top"/>
    </xf>
    <xf numFmtId="0" fontId="17" fillId="2" borderId="1" xfId="0" applyFont="1" applyFill="1" applyBorder="1" applyAlignment="1">
      <alignment horizontal="center" vertical="center" wrapText="1" shrinkToFit="1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1" xfId="93" applyFont="1" applyFill="1" applyBorder="1" applyAlignment="1">
      <alignment horizontal="center" vertical="top" wrapText="1"/>
    </xf>
    <xf numFmtId="0" fontId="17" fillId="2" borderId="0" xfId="0" applyNumberFormat="1" applyFont="1" applyFill="1" applyBorder="1" applyAlignment="1" applyProtection="1">
      <alignment horizontal="left"/>
    </xf>
    <xf numFmtId="14" fontId="17" fillId="2" borderId="1" xfId="0" applyNumberFormat="1" applyFont="1" applyFill="1" applyBorder="1" applyAlignment="1">
      <alignment horizontal="center" vertical="center"/>
    </xf>
    <xf numFmtId="2" fontId="17" fillId="2" borderId="1" xfId="47" applyNumberFormat="1" applyFont="1" applyFill="1" applyBorder="1" applyAlignment="1">
      <alignment horizontal="center" vertical="center" wrapText="1"/>
    </xf>
    <xf numFmtId="0" fontId="17" fillId="2" borderId="1" xfId="6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 vertical="top"/>
    </xf>
    <xf numFmtId="0" fontId="17" fillId="2" borderId="1" xfId="14" applyFont="1" applyFill="1" applyBorder="1" applyAlignment="1">
      <alignment horizontal="center" vertical="center"/>
    </xf>
    <xf numFmtId="0" fontId="17" fillId="2" borderId="1" xfId="6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 shrinkToFit="1"/>
    </xf>
    <xf numFmtId="0" fontId="17" fillId="2" borderId="1" xfId="29" applyFont="1" applyFill="1" applyBorder="1" applyAlignment="1" applyProtection="1">
      <alignment horizontal="left" vertical="top"/>
      <protection locked="0"/>
    </xf>
    <xf numFmtId="0" fontId="17" fillId="2" borderId="8" xfId="0" applyNumberFormat="1" applyFont="1" applyFill="1" applyBorder="1" applyAlignment="1">
      <alignment horizontal="center" vertical="center"/>
    </xf>
    <xf numFmtId="4" fontId="17" fillId="2" borderId="1" xfId="14" applyNumberFormat="1" applyFont="1" applyFill="1" applyBorder="1" applyAlignment="1">
      <alignment horizontal="center" vertical="center" wrapText="1"/>
    </xf>
    <xf numFmtId="0" fontId="17" fillId="2" borderId="1" xfId="58" applyFont="1" applyFill="1" applyBorder="1" applyAlignment="1">
      <alignment vertical="top"/>
    </xf>
    <xf numFmtId="0" fontId="17" fillId="2" borderId="1" xfId="14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" xfId="63" applyNumberFormat="1" applyFont="1" applyFill="1" applyBorder="1" applyAlignment="1">
      <alignment horizontal="center"/>
    </xf>
    <xf numFmtId="0" fontId="17" fillId="2" borderId="1" xfId="14" applyFont="1" applyFill="1" applyBorder="1" applyAlignment="1">
      <alignment horizontal="left" vertical="top" wrapText="1"/>
    </xf>
    <xf numFmtId="49" fontId="17" fillId="2" borderId="1" xfId="14" applyNumberFormat="1" applyFont="1" applyFill="1" applyBorder="1" applyAlignment="1">
      <alignment horizontal="left" wrapText="1"/>
    </xf>
    <xf numFmtId="165" fontId="17" fillId="2" borderId="1" xfId="0" applyNumberFormat="1" applyFont="1" applyFill="1" applyBorder="1" applyAlignment="1">
      <alignment horizontal="center" vertical="top" wrapText="1"/>
    </xf>
    <xf numFmtId="165" fontId="17" fillId="2" borderId="1" xfId="14" applyNumberFormat="1" applyFont="1" applyFill="1" applyBorder="1" applyAlignment="1">
      <alignment horizontal="center"/>
    </xf>
    <xf numFmtId="165" fontId="17" fillId="2" borderId="1" xfId="14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4" fontId="17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4" fontId="17" fillId="2" borderId="1" xfId="0" applyNumberFormat="1" applyFont="1" applyFill="1" applyBorder="1" applyAlignment="1">
      <alignment horizontal="center"/>
    </xf>
    <xf numFmtId="4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/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/>
    </xf>
    <xf numFmtId="0" fontId="17" fillId="2" borderId="1" xfId="0" applyNumberFormat="1" applyFont="1" applyFill="1" applyBorder="1" applyAlignment="1">
      <alignment horizontal="center" wrapText="1"/>
    </xf>
    <xf numFmtId="0" fontId="17" fillId="2" borderId="1" xfId="14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2" fontId="16" fillId="2" borderId="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0" fontId="17" fillId="2" borderId="1" xfId="60" applyFont="1" applyFill="1" applyBorder="1" applyAlignment="1">
      <alignment horizontal="left" vertical="top" wrapText="1"/>
    </xf>
    <xf numFmtId="168" fontId="17" fillId="2" borderId="1" xfId="0" applyNumberFormat="1" applyFont="1" applyFill="1" applyBorder="1" applyAlignment="1" applyProtection="1">
      <alignment horizontal="center"/>
    </xf>
    <xf numFmtId="4" fontId="17" fillId="3" borderId="1" xfId="16" applyNumberFormat="1" applyFont="1" applyFill="1" applyBorder="1" applyAlignment="1">
      <alignment horizontal="left" vertical="center"/>
    </xf>
    <xf numFmtId="168" fontId="17" fillId="2" borderId="1" xfId="0" applyNumberFormat="1" applyFont="1" applyFill="1" applyBorder="1" applyAlignment="1">
      <alignment horizontal="center" wrapText="1"/>
    </xf>
    <xf numFmtId="0" fontId="17" fillId="2" borderId="1" xfId="60" applyFont="1" applyFill="1" applyBorder="1" applyAlignment="1">
      <alignment horizontal="left"/>
    </xf>
    <xf numFmtId="2" fontId="17" fillId="2" borderId="1" xfId="0" applyNumberFormat="1" applyFont="1" applyFill="1" applyBorder="1" applyAlignment="1">
      <alignment horizontal="left" vertical="center"/>
    </xf>
    <xf numFmtId="168" fontId="17" fillId="2" borderId="1" xfId="0" applyNumberFormat="1" applyFont="1" applyFill="1" applyBorder="1" applyAlignment="1">
      <alignment horizontal="center"/>
    </xf>
    <xf numFmtId="0" fontId="17" fillId="2" borderId="1" xfId="6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left" vertical="center"/>
    </xf>
    <xf numFmtId="3" fontId="17" fillId="2" borderId="5" xfId="0" applyNumberFormat="1" applyFont="1" applyFill="1" applyBorder="1" applyAlignment="1">
      <alignment horizontal="center" vertical="center" wrapText="1"/>
    </xf>
    <xf numFmtId="0" fontId="17" fillId="2" borderId="1" xfId="11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center" vertical="center"/>
    </xf>
    <xf numFmtId="0" fontId="17" fillId="2" borderId="1" xfId="11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17" fillId="2" borderId="1" xfId="0" applyNumberFormat="1" applyFont="1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4" fontId="17" fillId="2" borderId="3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7" fillId="2" borderId="0" xfId="0" applyFont="1" applyFill="1"/>
    <xf numFmtId="4" fontId="17" fillId="2" borderId="5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165" fontId="17" fillId="2" borderId="1" xfId="0" applyNumberFormat="1" applyFont="1" applyFill="1" applyBorder="1" applyAlignment="1">
      <alignment horizontal="left" vertical="center" wrapText="1"/>
    </xf>
    <xf numFmtId="4" fontId="17" fillId="2" borderId="1" xfId="11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wrapText="1"/>
    </xf>
    <xf numFmtId="165" fontId="17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left"/>
    </xf>
    <xf numFmtId="0" fontId="17" fillId="2" borderId="1" xfId="0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NumberFormat="1" applyFont="1" applyFill="1" applyBorder="1" applyAlignment="1">
      <alignment horizontal="left" vertical="top" wrapText="1"/>
    </xf>
    <xf numFmtId="0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1" xfId="0" applyNumberFormat="1" applyFont="1" applyFill="1" applyBorder="1" applyAlignment="1">
      <alignment horizontal="left" vertical="center" wrapText="1"/>
    </xf>
    <xf numFmtId="4" fontId="17" fillId="2" borderId="1" xfId="16" applyNumberFormat="1" applyFont="1" applyFill="1" applyBorder="1" applyAlignment="1">
      <alignment horizontal="left" vertical="center"/>
    </xf>
    <xf numFmtId="0" fontId="17" fillId="2" borderId="1" xfId="11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left" vertical="top" wrapText="1"/>
    </xf>
    <xf numFmtId="0" fontId="17" fillId="2" borderId="1" xfId="12" applyFont="1" applyFill="1" applyBorder="1" applyAlignment="1">
      <alignment horizontal="left" vertical="center"/>
    </xf>
    <xf numFmtId="0" fontId="17" fillId="2" borderId="1" xfId="0" applyNumberFormat="1" applyFont="1" applyFill="1" applyBorder="1" applyAlignment="1" applyProtection="1">
      <alignment horizontal="center"/>
    </xf>
    <xf numFmtId="1" fontId="17" fillId="2" borderId="0" xfId="0" applyNumberFormat="1" applyFont="1" applyFill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1" fontId="17" fillId="2" borderId="1" xfId="16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vertical="center"/>
    </xf>
    <xf numFmtId="1" fontId="17" fillId="2" borderId="7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wrapText="1"/>
    </xf>
    <xf numFmtId="1" fontId="17" fillId="2" borderId="3" xfId="0" applyNumberFormat="1" applyFont="1" applyFill="1" applyBorder="1" applyAlignment="1">
      <alignment horizontal="center"/>
    </xf>
    <xf numFmtId="1" fontId="17" fillId="2" borderId="1" xfId="1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1" xfId="14" applyNumberFormat="1" applyFont="1" applyFill="1" applyBorder="1" applyAlignment="1">
      <alignment horizontal="center" vertical="center"/>
    </xf>
    <xf numFmtId="1" fontId="17" fillId="2" borderId="1" xfId="14" applyNumberFormat="1" applyFont="1" applyFill="1" applyBorder="1" applyAlignment="1">
      <alignment horizontal="center" vertical="center" wrapText="1"/>
    </xf>
    <xf numFmtId="1" fontId="17" fillId="2" borderId="1" xfId="14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 vertical="top" wrapText="1"/>
    </xf>
    <xf numFmtId="1" fontId="17" fillId="2" borderId="5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wrapText="1"/>
    </xf>
    <xf numFmtId="1" fontId="16" fillId="2" borderId="1" xfId="0" applyNumberFormat="1" applyFont="1" applyFill="1" applyBorder="1" applyAlignment="1">
      <alignment horizontal="left" vertical="center"/>
    </xf>
    <xf numFmtId="1" fontId="17" fillId="2" borderId="1" xfId="0" applyNumberFormat="1" applyFont="1" applyFill="1" applyBorder="1" applyAlignment="1">
      <alignment horizontal="left" vertical="center"/>
    </xf>
    <xf numFmtId="1" fontId="34" fillId="2" borderId="1" xfId="0" applyNumberFormat="1" applyFont="1" applyFill="1" applyBorder="1" applyAlignment="1">
      <alignment horizontal="center" vertical="center" wrapText="1"/>
    </xf>
    <xf numFmtId="1" fontId="17" fillId="2" borderId="1" xfId="47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horizontal="center" vertical="center"/>
    </xf>
    <xf numFmtId="2" fontId="17" fillId="2" borderId="1" xfId="11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Alignment="1">
      <alignment horizontal="center" vertical="center"/>
    </xf>
    <xf numFmtId="0" fontId="16" fillId="2" borderId="1" xfId="0" applyFont="1" applyFill="1" applyBorder="1"/>
    <xf numFmtId="4" fontId="17" fillId="2" borderId="0" xfId="0" applyNumberFormat="1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vertical="center" wrapText="1"/>
    </xf>
    <xf numFmtId="0" fontId="17" fillId="2" borderId="2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horizontal="right" vertical="center" indent="1"/>
    </xf>
    <xf numFmtId="4" fontId="16" fillId="2" borderId="1" xfId="0" applyNumberFormat="1" applyFont="1" applyFill="1" applyBorder="1" applyAlignment="1">
      <alignment vertical="center" wrapText="1"/>
    </xf>
    <xf numFmtId="0" fontId="17" fillId="2" borderId="1" xfId="16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7" fillId="2" borderId="1" xfId="14" applyNumberFormat="1" applyFont="1" applyFill="1" applyBorder="1" applyAlignment="1">
      <alignment horizontal="center" vertical="center" wrapText="1"/>
    </xf>
    <xf numFmtId="0" fontId="17" fillId="2" borderId="1" xfId="14" applyNumberFormat="1" applyFont="1" applyFill="1" applyBorder="1" applyAlignment="1">
      <alignment horizontal="center"/>
    </xf>
    <xf numFmtId="0" fontId="17" fillId="2" borderId="1" xfId="14" applyNumberFormat="1" applyFont="1" applyFill="1" applyBorder="1" applyAlignment="1">
      <alignment horizontal="center" vertical="center"/>
    </xf>
    <xf numFmtId="0" fontId="23" fillId="2" borderId="1" xfId="93" applyNumberFormat="1" applyFont="1" applyFill="1" applyBorder="1" applyAlignment="1">
      <alignment horizontal="center" vertical="top" wrapText="1"/>
    </xf>
    <xf numFmtId="0" fontId="17" fillId="2" borderId="1" xfId="0" applyNumberFormat="1" applyFont="1" applyFill="1" applyBorder="1" applyAlignment="1">
      <alignment horizontal="center" vertical="top" wrapText="1"/>
    </xf>
    <xf numFmtId="0" fontId="34" fillId="2" borderId="1" xfId="0" applyNumberFormat="1" applyFont="1" applyFill="1" applyBorder="1" applyAlignment="1">
      <alignment horizontal="center" vertical="center" wrapText="1"/>
    </xf>
    <xf numFmtId="0" fontId="17" fillId="2" borderId="1" xfId="63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165" fontId="17" fillId="2" borderId="1" xfId="6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/>
    <xf numFmtId="4" fontId="17" fillId="2" borderId="1" xfId="0" applyNumberFormat="1" applyFont="1" applyFill="1" applyBorder="1"/>
    <xf numFmtId="0" fontId="17" fillId="2" borderId="2" xfId="0" applyFont="1" applyFill="1" applyBorder="1"/>
    <xf numFmtId="0" fontId="17" fillId="2" borderId="12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16" fillId="2" borderId="0" xfId="0" applyFont="1" applyFill="1"/>
    <xf numFmtId="0" fontId="41" fillId="2" borderId="0" xfId="0" applyFont="1" applyFill="1"/>
    <xf numFmtId="2" fontId="17" fillId="2" borderId="1" xfId="0" applyNumberFormat="1" applyFont="1" applyFill="1" applyBorder="1" applyAlignment="1">
      <alignment horizontal="right" vertical="center" indent="1"/>
    </xf>
    <xf numFmtId="0" fontId="17" fillId="3" borderId="0" xfId="0" applyFont="1" applyFill="1"/>
    <xf numFmtId="166" fontId="17" fillId="2" borderId="0" xfId="0" applyNumberFormat="1" applyFont="1" applyFill="1"/>
    <xf numFmtId="166" fontId="17" fillId="2" borderId="1" xfId="0" applyNumberFormat="1" applyFont="1" applyFill="1" applyBorder="1"/>
    <xf numFmtId="0" fontId="17" fillId="2" borderId="14" xfId="0" applyFont="1" applyFill="1" applyBorder="1"/>
    <xf numFmtId="3" fontId="17" fillId="2" borderId="1" xfId="0" applyNumberFormat="1" applyFont="1" applyFill="1" applyBorder="1" applyAlignment="1">
      <alignment horizontal="left" vertical="center"/>
    </xf>
    <xf numFmtId="4" fontId="17" fillId="2" borderId="0" xfId="0" applyNumberFormat="1" applyFont="1" applyFill="1" applyAlignment="1">
      <alignment horizontal="left"/>
    </xf>
    <xf numFmtId="0" fontId="17" fillId="2" borderId="1" xfId="16" applyFont="1" applyFill="1" applyBorder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31" fillId="2" borderId="1" xfId="0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vertical="center"/>
    </xf>
    <xf numFmtId="0" fontId="16" fillId="2" borderId="0" xfId="0" applyFont="1" applyFill="1" applyAlignment="1">
      <alignment horizontal="left"/>
    </xf>
    <xf numFmtId="1" fontId="17" fillId="2" borderId="3" xfId="63" applyNumberFormat="1" applyFont="1" applyFill="1" applyBorder="1" applyAlignment="1">
      <alignment horizontal="center"/>
    </xf>
    <xf numFmtId="0" fontId="17" fillId="2" borderId="3" xfId="63" applyFont="1" applyFill="1" applyBorder="1" applyAlignment="1">
      <alignment horizontal="center"/>
    </xf>
    <xf numFmtId="0" fontId="17" fillId="2" borderId="3" xfId="63" applyNumberFormat="1" applyFont="1" applyFill="1" applyBorder="1" applyAlignment="1">
      <alignment horizontal="center"/>
    </xf>
    <xf numFmtId="1" fontId="17" fillId="2" borderId="1" xfId="63" applyNumberFormat="1" applyFont="1" applyFill="1" applyBorder="1" applyAlignment="1">
      <alignment horizontal="center"/>
    </xf>
    <xf numFmtId="0" fontId="17" fillId="2" borderId="1" xfId="63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49" fontId="17" fillId="2" borderId="5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/>
    </xf>
    <xf numFmtId="0" fontId="17" fillId="2" borderId="3" xfId="0" applyNumberFormat="1" applyFont="1" applyFill="1" applyBorder="1" applyAlignment="1">
      <alignment horizontal="left" vertical="top" wrapText="1"/>
    </xf>
    <xf numFmtId="0" fontId="17" fillId="2" borderId="3" xfId="0" applyNumberFormat="1" applyFont="1" applyFill="1" applyBorder="1" applyAlignment="1">
      <alignment horizontal="center"/>
    </xf>
    <xf numFmtId="1" fontId="33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4" fontId="17" fillId="2" borderId="1" xfId="63" applyNumberFormat="1" applyFont="1" applyFill="1" applyBorder="1" applyAlignment="1">
      <alignment horizontal="center"/>
    </xf>
    <xf numFmtId="1" fontId="17" fillId="2" borderId="1" xfId="11" quotePrefix="1" applyNumberFormat="1" applyFont="1" applyFill="1" applyBorder="1" applyAlignment="1">
      <alignment horizontal="center" vertical="center" wrapText="1"/>
    </xf>
    <xf numFmtId="0" fontId="17" fillId="2" borderId="1" xfId="63" applyFont="1" applyFill="1" applyBorder="1" applyAlignment="1">
      <alignment horizontal="center" vertical="center"/>
    </xf>
    <xf numFmtId="1" fontId="17" fillId="2" borderId="1" xfId="63" applyNumberFormat="1" applyFont="1" applyFill="1" applyBorder="1" applyAlignment="1">
      <alignment horizontal="center" vertical="center"/>
    </xf>
    <xf numFmtId="1" fontId="17" fillId="2" borderId="1" xfId="11" applyNumberFormat="1" applyFont="1" applyFill="1" applyBorder="1" applyAlignment="1">
      <alignment horizontal="center" vertical="center"/>
    </xf>
    <xf numFmtId="1" fontId="17" fillId="2" borderId="1" xfId="11" applyNumberFormat="1" applyFont="1" applyFill="1" applyBorder="1" applyAlignment="1">
      <alignment horizontal="center" vertical="center" wrapText="1"/>
    </xf>
    <xf numFmtId="165" fontId="17" fillId="2" borderId="1" xfId="63" applyNumberFormat="1" applyFont="1" applyFill="1" applyBorder="1" applyAlignment="1">
      <alignment horizontal="center" vertical="center"/>
    </xf>
    <xf numFmtId="1" fontId="17" fillId="2" borderId="1" xfId="11" quotePrefix="1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wrapText="1"/>
    </xf>
    <xf numFmtId="1" fontId="17" fillId="2" borderId="1" xfId="12" applyNumberFormat="1" applyFont="1" applyFill="1" applyBorder="1" applyAlignment="1">
      <alignment horizontal="center" vertical="top" wrapText="1"/>
    </xf>
    <xf numFmtId="0" fontId="17" fillId="2" borderId="1" xfId="12" applyFont="1" applyFill="1" applyBorder="1" applyAlignment="1">
      <alignment horizontal="center" vertical="top" wrapText="1"/>
    </xf>
    <xf numFmtId="0" fontId="17" fillId="2" borderId="1" xfId="12" applyNumberFormat="1" applyFont="1" applyFill="1" applyBorder="1" applyAlignment="1">
      <alignment horizontal="center" vertical="top" wrapText="1"/>
    </xf>
    <xf numFmtId="0" fontId="17" fillId="2" borderId="1" xfId="102" applyFont="1" applyFill="1" applyBorder="1" applyAlignment="1">
      <alignment horizontal="center"/>
    </xf>
    <xf numFmtId="0" fontId="17" fillId="2" borderId="1" xfId="102" applyNumberFormat="1" applyFont="1" applyFill="1" applyBorder="1" applyAlignment="1">
      <alignment horizontal="center"/>
    </xf>
    <xf numFmtId="1" fontId="17" fillId="2" borderId="1" xfId="102" applyNumberFormat="1" applyFont="1" applyFill="1" applyBorder="1" applyAlignment="1">
      <alignment horizontal="center"/>
    </xf>
    <xf numFmtId="4" fontId="17" fillId="2" borderId="1" xfId="1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17" fillId="2" borderId="1" xfId="0" applyNumberFormat="1" applyFont="1" applyFill="1" applyBorder="1" applyAlignment="1">
      <alignment horizontal="center" vertical="top"/>
    </xf>
    <xf numFmtId="1" fontId="17" fillId="2" borderId="5" xfId="0" applyNumberFormat="1" applyFont="1" applyFill="1" applyBorder="1" applyAlignment="1">
      <alignment horizontal="center" vertical="top" wrapText="1"/>
    </xf>
    <xf numFmtId="0" fontId="17" fillId="2" borderId="5" xfId="0" applyNumberFormat="1" applyFont="1" applyFill="1" applyBorder="1" applyAlignment="1">
      <alignment horizontal="center" vertical="top" wrapText="1"/>
    </xf>
    <xf numFmtId="1" fontId="17" fillId="2" borderId="5" xfId="0" applyNumberFormat="1" applyFont="1" applyFill="1" applyBorder="1" applyAlignment="1">
      <alignment horizontal="center" vertical="top"/>
    </xf>
    <xf numFmtId="0" fontId="17" fillId="2" borderId="5" xfId="0" applyNumberFormat="1" applyFont="1" applyFill="1" applyBorder="1" applyAlignment="1">
      <alignment horizontal="center" vertical="top"/>
    </xf>
    <xf numFmtId="1" fontId="17" fillId="2" borderId="1" xfId="65" applyNumberFormat="1" applyFont="1" applyFill="1" applyBorder="1" applyAlignment="1">
      <alignment horizontal="center" vertical="center"/>
    </xf>
    <xf numFmtId="0" fontId="17" fillId="2" borderId="1" xfId="65" applyFont="1" applyFill="1" applyBorder="1" applyAlignment="1">
      <alignment horizontal="center" vertical="center"/>
    </xf>
    <xf numFmtId="0" fontId="17" fillId="2" borderId="1" xfId="65" applyNumberFormat="1" applyFont="1" applyFill="1" applyBorder="1" applyAlignment="1">
      <alignment horizontal="center" vertical="center"/>
    </xf>
    <xf numFmtId="0" fontId="17" fillId="2" borderId="1" xfId="65" applyFont="1" applyFill="1" applyBorder="1" applyAlignment="1">
      <alignment horizontal="center" vertical="center" wrapText="1"/>
    </xf>
    <xf numFmtId="1" fontId="17" fillId="2" borderId="1" xfId="65" applyNumberFormat="1" applyFont="1" applyFill="1" applyBorder="1" applyAlignment="1">
      <alignment horizontal="center" vertical="center" wrapText="1"/>
    </xf>
    <xf numFmtId="1" fontId="17" fillId="2" borderId="19" xfId="65" applyNumberFormat="1" applyFont="1" applyFill="1" applyBorder="1" applyAlignment="1">
      <alignment horizontal="center" vertical="center"/>
    </xf>
    <xf numFmtId="0" fontId="17" fillId="2" borderId="19" xfId="65" applyFont="1" applyFill="1" applyBorder="1" applyAlignment="1">
      <alignment horizontal="center" vertical="center"/>
    </xf>
    <xf numFmtId="0" fontId="17" fillId="2" borderId="19" xfId="65" applyNumberFormat="1" applyFont="1" applyFill="1" applyBorder="1" applyAlignment="1">
      <alignment horizontal="center" vertical="center"/>
    </xf>
    <xf numFmtId="0" fontId="17" fillId="2" borderId="0" xfId="63" applyNumberFormat="1" applyFont="1" applyFill="1" applyAlignment="1">
      <alignment horizontal="center"/>
    </xf>
    <xf numFmtId="0" fontId="17" fillId="2" borderId="7" xfId="63" applyNumberFormat="1" applyFont="1" applyFill="1" applyBorder="1" applyAlignment="1">
      <alignment horizontal="center"/>
    </xf>
    <xf numFmtId="1" fontId="17" fillId="2" borderId="1" xfId="63" applyNumberFormat="1" applyFont="1" applyFill="1" applyBorder="1" applyAlignment="1">
      <alignment horizontal="center" vertical="center" wrapText="1"/>
    </xf>
    <xf numFmtId="4" fontId="17" fillId="2" borderId="1" xfId="63" applyNumberFormat="1" applyFont="1" applyFill="1" applyBorder="1" applyAlignment="1">
      <alignment horizontal="center" vertical="center"/>
    </xf>
    <xf numFmtId="2" fontId="17" fillId="2" borderId="1" xfId="63" applyNumberFormat="1" applyFont="1" applyFill="1" applyBorder="1" applyAlignment="1">
      <alignment horizontal="center" vertical="center"/>
    </xf>
    <xf numFmtId="1" fontId="17" fillId="2" borderId="5" xfId="63" applyNumberFormat="1" applyFont="1" applyFill="1" applyBorder="1" applyAlignment="1">
      <alignment horizontal="center"/>
    </xf>
    <xf numFmtId="4" fontId="17" fillId="2" borderId="5" xfId="63" applyNumberFormat="1" applyFont="1" applyFill="1" applyBorder="1" applyAlignment="1">
      <alignment horizontal="center"/>
    </xf>
    <xf numFmtId="3" fontId="17" fillId="2" borderId="5" xfId="63" applyNumberFormat="1" applyFont="1" applyFill="1" applyBorder="1" applyAlignment="1">
      <alignment horizontal="center"/>
    </xf>
    <xf numFmtId="0" fontId="17" fillId="2" borderId="5" xfId="63" applyNumberFormat="1" applyFont="1" applyFill="1" applyBorder="1" applyAlignment="1">
      <alignment horizontal="center"/>
    </xf>
    <xf numFmtId="3" fontId="17" fillId="2" borderId="1" xfId="63" applyNumberFormat="1" applyFont="1" applyFill="1" applyBorder="1" applyAlignment="1">
      <alignment horizontal="center"/>
    </xf>
    <xf numFmtId="0" fontId="17" fillId="2" borderId="1" xfId="63" applyFont="1" applyFill="1" applyBorder="1" applyAlignment="1">
      <alignment horizontal="center" vertical="center" wrapText="1"/>
    </xf>
    <xf numFmtId="2" fontId="17" fillId="2" borderId="1" xfId="14" applyNumberFormat="1" applyFont="1" applyFill="1" applyBorder="1" applyAlignment="1">
      <alignment horizontal="center" vertical="center"/>
    </xf>
    <xf numFmtId="0" fontId="17" fillId="2" borderId="1" xfId="63" applyNumberFormat="1" applyFont="1" applyFill="1" applyBorder="1" applyAlignment="1">
      <alignment horizontal="center" vertical="center" wrapText="1"/>
    </xf>
    <xf numFmtId="4" fontId="17" fillId="2" borderId="1" xfId="63" applyNumberFormat="1" applyFont="1" applyFill="1" applyBorder="1" applyAlignment="1">
      <alignment horizontal="center" vertical="center" wrapText="1"/>
    </xf>
    <xf numFmtId="1" fontId="17" fillId="2" borderId="3" xfId="63" applyNumberFormat="1" applyFont="1" applyFill="1" applyBorder="1" applyAlignment="1">
      <alignment horizontal="center" vertical="center" wrapText="1"/>
    </xf>
    <xf numFmtId="0" fontId="17" fillId="2" borderId="3" xfId="63" applyFont="1" applyFill="1" applyBorder="1" applyAlignment="1">
      <alignment horizontal="center" vertical="center" wrapText="1"/>
    </xf>
    <xf numFmtId="0" fontId="17" fillId="2" borderId="3" xfId="63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top" wrapText="1"/>
    </xf>
    <xf numFmtId="1" fontId="17" fillId="2" borderId="1" xfId="102" applyNumberFormat="1" applyFont="1" applyFill="1" applyBorder="1" applyAlignment="1">
      <alignment horizontal="center" vertical="center"/>
    </xf>
    <xf numFmtId="0" fontId="17" fillId="2" borderId="1" xfId="102" applyFont="1" applyFill="1" applyBorder="1" applyAlignment="1">
      <alignment horizontal="center" vertical="center"/>
    </xf>
    <xf numFmtId="0" fontId="17" fillId="2" borderId="1" xfId="102" applyNumberFormat="1" applyFont="1" applyFill="1" applyBorder="1" applyAlignment="1">
      <alignment horizontal="center" vertical="center"/>
    </xf>
    <xf numFmtId="4" fontId="17" fillId="2" borderId="1" xfId="102" applyNumberFormat="1" applyFont="1" applyFill="1" applyBorder="1" applyAlignment="1">
      <alignment horizontal="center" vertical="center"/>
    </xf>
    <xf numFmtId="14" fontId="17" fillId="2" borderId="1" xfId="102" applyNumberFormat="1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/>
    </xf>
    <xf numFmtId="0" fontId="17" fillId="2" borderId="13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/>
    </xf>
    <xf numFmtId="14" fontId="17" fillId="2" borderId="12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top" wrapText="1"/>
    </xf>
    <xf numFmtId="0" fontId="43" fillId="2" borderId="0" xfId="0" applyFont="1" applyFill="1" applyBorder="1"/>
    <xf numFmtId="0" fontId="43" fillId="2" borderId="0" xfId="0" applyFont="1" applyFill="1"/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/>
    <xf numFmtId="0" fontId="31" fillId="2" borderId="0" xfId="0" applyFont="1" applyFill="1"/>
    <xf numFmtId="0" fontId="31" fillId="2" borderId="0" xfId="0" applyFont="1" applyFill="1" applyBorder="1"/>
    <xf numFmtId="0" fontId="31" fillId="2" borderId="14" xfId="0" applyFont="1" applyFill="1" applyBorder="1"/>
    <xf numFmtId="2" fontId="39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/>
    <xf numFmtId="4" fontId="23" fillId="2" borderId="1" xfId="0" applyNumberFormat="1" applyFont="1" applyFill="1" applyBorder="1" applyAlignment="1">
      <alignment horizontal="left" vertical="center"/>
    </xf>
    <xf numFmtId="0" fontId="23" fillId="2" borderId="1" xfId="12" applyFont="1" applyFill="1" applyBorder="1" applyAlignment="1">
      <alignment horizontal="left" vertical="center"/>
    </xf>
    <xf numFmtId="0" fontId="23" fillId="2" borderId="1" xfId="0" applyFont="1" applyFill="1" applyBorder="1" applyAlignment="1"/>
    <xf numFmtId="0" fontId="23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wrapText="1"/>
    </xf>
    <xf numFmtId="165" fontId="23" fillId="2" borderId="1" xfId="0" applyNumberFormat="1" applyFont="1" applyFill="1" applyBorder="1" applyAlignment="1">
      <alignment horizontal="left" vertical="center" wrapText="1"/>
    </xf>
    <xf numFmtId="4" fontId="23" fillId="2" borderId="1" xfId="11" applyNumberFormat="1" applyFont="1" applyFill="1" applyBorder="1" applyAlignment="1">
      <alignment horizontal="left" vertical="center" wrapText="1"/>
    </xf>
    <xf numFmtId="0" fontId="23" fillId="2" borderId="1" xfId="1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vertical="top"/>
    </xf>
    <xf numFmtId="4" fontId="23" fillId="2" borderId="1" xfId="0" applyNumberFormat="1" applyFont="1" applyFill="1" applyBorder="1" applyAlignment="1">
      <alignment vertical="center"/>
    </xf>
    <xf numFmtId="4" fontId="23" fillId="2" borderId="1" xfId="0" applyNumberFormat="1" applyFont="1" applyFill="1" applyBorder="1" applyAlignment="1">
      <alignment horizontal="left" vertical="top" wrapText="1"/>
    </xf>
    <xf numFmtId="0" fontId="23" fillId="2" borderId="1" xfId="11" applyFont="1" applyFill="1" applyBorder="1" applyAlignment="1">
      <alignment vertical="center" wrapText="1"/>
    </xf>
    <xf numFmtId="0" fontId="31" fillId="2" borderId="2" xfId="0" applyFont="1" applyFill="1" applyBorder="1"/>
    <xf numFmtId="0" fontId="2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wrapText="1"/>
    </xf>
    <xf numFmtId="2" fontId="17" fillId="2" borderId="1" xfId="0" applyNumberFormat="1" applyFont="1" applyFill="1" applyBorder="1" applyAlignment="1">
      <alignment horizontal="center" vertical="center" textRotation="90" wrapText="1"/>
    </xf>
    <xf numFmtId="0" fontId="43" fillId="2" borderId="1" xfId="0" applyFont="1" applyFill="1" applyBorder="1"/>
    <xf numFmtId="0" fontId="40" fillId="2" borderId="1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41" fillId="2" borderId="1" xfId="0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wrapText="1"/>
    </xf>
    <xf numFmtId="0" fontId="31" fillId="2" borderId="1" xfId="0" applyFont="1" applyFill="1" applyBorder="1" applyAlignment="1">
      <alignment horizontal="center" wrapText="1"/>
    </xf>
    <xf numFmtId="4" fontId="17" fillId="3" borderId="1" xfId="0" applyNumberFormat="1" applyFont="1" applyFill="1" applyBorder="1" applyAlignment="1">
      <alignment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4" fontId="16" fillId="2" borderId="1" xfId="16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4" fontId="17" fillId="2" borderId="6" xfId="0" applyNumberFormat="1" applyFont="1" applyFill="1" applyBorder="1" applyAlignment="1">
      <alignment horizontal="left" vertical="center"/>
    </xf>
    <xf numFmtId="4" fontId="17" fillId="2" borderId="1" xfId="16" applyNumberFormat="1" applyFont="1" applyFill="1" applyBorder="1" applyAlignment="1">
      <alignment horizontal="center" vertical="center"/>
    </xf>
    <xf numFmtId="2" fontId="17" fillId="2" borderId="1" xfId="6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vertical="center"/>
    </xf>
    <xf numFmtId="2" fontId="35" fillId="2" borderId="1" xfId="0" applyNumberFormat="1" applyFont="1" applyFill="1" applyBorder="1"/>
    <xf numFmtId="2" fontId="17" fillId="2" borderId="1" xfId="0" applyNumberFormat="1" applyFont="1" applyFill="1" applyBorder="1" applyAlignment="1">
      <alignment vertical="center" wrapText="1"/>
    </xf>
    <xf numFmtId="2" fontId="17" fillId="2" borderId="1" xfId="16" applyNumberFormat="1" applyFont="1" applyFill="1" applyBorder="1" applyAlignment="1">
      <alignment horizontal="center" vertical="center"/>
    </xf>
    <xf numFmtId="2" fontId="17" fillId="2" borderId="1" xfId="16" applyNumberFormat="1" applyFont="1" applyFill="1" applyBorder="1" applyAlignment="1">
      <alignment horizontal="center" vertical="center" wrapText="1"/>
    </xf>
    <xf numFmtId="2" fontId="16" fillId="2" borderId="1" xfId="16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 applyProtection="1">
      <alignment horizontal="center" vertical="center"/>
    </xf>
    <xf numFmtId="3" fontId="17" fillId="2" borderId="6" xfId="0" applyNumberFormat="1" applyFont="1" applyFill="1" applyBorder="1" applyAlignment="1">
      <alignment horizontal="center" wrapText="1"/>
    </xf>
    <xf numFmtId="0" fontId="23" fillId="2" borderId="1" xfId="29" applyFont="1" applyFill="1" applyBorder="1" applyAlignment="1" applyProtection="1">
      <alignment vertical="top"/>
      <protection locked="0"/>
    </xf>
    <xf numFmtId="0" fontId="23" fillId="2" borderId="1" xfId="29" applyFont="1" applyFill="1" applyBorder="1" applyAlignment="1" applyProtection="1">
      <alignment vertical="top" wrapText="1"/>
      <protection locked="0"/>
    </xf>
    <xf numFmtId="0" fontId="23" fillId="2" borderId="1" xfId="29" applyFont="1" applyFill="1" applyBorder="1" applyAlignment="1" applyProtection="1">
      <alignment horizontal="left" vertical="top" wrapText="1"/>
      <protection locked="0"/>
    </xf>
    <xf numFmtId="0" fontId="23" fillId="2" borderId="1" xfId="58" applyFont="1" applyFill="1" applyBorder="1" applyAlignment="1">
      <alignment vertical="top"/>
    </xf>
    <xf numFmtId="0" fontId="23" fillId="2" borderId="1" xfId="3" applyFont="1" applyFill="1" applyBorder="1" applyAlignment="1">
      <alignment horizontal="left" vertical="top" wrapText="1"/>
    </xf>
    <xf numFmtId="4" fontId="23" fillId="3" borderId="1" xfId="16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/>
    </xf>
    <xf numFmtId="0" fontId="23" fillId="2" borderId="1" xfId="0" applyNumberFormat="1" applyFont="1" applyFill="1" applyBorder="1" applyAlignment="1" applyProtection="1">
      <alignment horizontal="left"/>
    </xf>
    <xf numFmtId="0" fontId="23" fillId="2" borderId="1" xfId="0" applyNumberFormat="1" applyFont="1" applyFill="1" applyBorder="1" applyAlignment="1">
      <alignment horizontal="left" wrapText="1"/>
    </xf>
    <xf numFmtId="0" fontId="23" fillId="2" borderId="1" xfId="3" applyFont="1" applyFill="1" applyBorder="1" applyAlignment="1">
      <alignment wrapText="1"/>
    </xf>
    <xf numFmtId="0" fontId="23" fillId="2" borderId="1" xfId="3" applyFont="1" applyFill="1" applyBorder="1" applyAlignment="1"/>
    <xf numFmtId="0" fontId="23" fillId="2" borderId="1" xfId="50" applyFont="1" applyFill="1" applyBorder="1" applyAlignment="1"/>
    <xf numFmtId="0" fontId="17" fillId="2" borderId="1" xfId="6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 wrapText="1"/>
    </xf>
    <xf numFmtId="1" fontId="17" fillId="2" borderId="1" xfId="6" applyNumberFormat="1" applyFont="1" applyFill="1" applyBorder="1" applyAlignment="1">
      <alignment horizontal="center"/>
    </xf>
    <xf numFmtId="0" fontId="17" fillId="2" borderId="1" xfId="6" applyFont="1" applyFill="1" applyBorder="1" applyAlignment="1">
      <alignment horizontal="center" vertical="center"/>
    </xf>
    <xf numFmtId="1" fontId="17" fillId="2" borderId="1" xfId="6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left" vertical="center"/>
    </xf>
    <xf numFmtId="0" fontId="17" fillId="2" borderId="1" xfId="0" applyNumberFormat="1" applyFont="1" applyFill="1" applyBorder="1" applyAlignment="1" applyProtection="1">
      <alignment horizontal="center" vertical="center"/>
    </xf>
    <xf numFmtId="0" fontId="17" fillId="2" borderId="1" xfId="0" applyNumberFormat="1" applyFont="1" applyFill="1" applyBorder="1" applyAlignment="1" applyProtection="1">
      <alignment vertical="center"/>
    </xf>
    <xf numFmtId="0" fontId="17" fillId="2" borderId="1" xfId="0" quotePrefix="1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vertical="center" wrapText="1"/>
    </xf>
    <xf numFmtId="4" fontId="16" fillId="2" borderId="0" xfId="0" applyNumberFormat="1" applyFont="1" applyFill="1" applyBorder="1" applyAlignment="1">
      <alignment vertical="center" wrapText="1"/>
    </xf>
    <xf numFmtId="3" fontId="17" fillId="2" borderId="6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23" fillId="2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2" fontId="17" fillId="2" borderId="0" xfId="0" applyNumberFormat="1" applyFont="1" applyFill="1" applyAlignment="1">
      <alignment horizontal="right" vertical="center"/>
    </xf>
    <xf numFmtId="2" fontId="17" fillId="2" borderId="1" xfId="0" applyNumberFormat="1" applyFont="1" applyFill="1" applyBorder="1" applyAlignment="1">
      <alignment horizontal="right" vertical="center"/>
    </xf>
    <xf numFmtId="2" fontId="31" fillId="2" borderId="1" xfId="0" applyNumberFormat="1" applyFont="1" applyFill="1" applyBorder="1" applyAlignment="1">
      <alignment horizontal="center" vertical="center"/>
    </xf>
    <xf numFmtId="2" fontId="17" fillId="2" borderId="1" xfId="12" applyNumberFormat="1" applyFont="1" applyFill="1" applyBorder="1" applyAlignment="1">
      <alignment horizontal="right" vertical="center"/>
    </xf>
    <xf numFmtId="2" fontId="17" fillId="2" borderId="1" xfId="12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right"/>
    </xf>
    <xf numFmtId="2" fontId="17" fillId="2" borderId="0" xfId="0" applyNumberFormat="1" applyFont="1" applyFill="1" applyAlignment="1">
      <alignment vertical="center"/>
    </xf>
    <xf numFmtId="2" fontId="17" fillId="2" borderId="1" xfId="15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/>
    <xf numFmtId="2" fontId="20" fillId="2" borderId="1" xfId="0" applyNumberFormat="1" applyFont="1" applyFill="1" applyBorder="1" applyAlignment="1">
      <alignment vertical="center"/>
    </xf>
    <xf numFmtId="2" fontId="20" fillId="2" borderId="1" xfId="0" applyNumberFormat="1" applyFont="1" applyFill="1" applyBorder="1" applyAlignment="1">
      <alignment horizontal="center" vertical="center"/>
    </xf>
    <xf numFmtId="2" fontId="17" fillId="2" borderId="1" xfId="48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wrapText="1" shrinkToFit="1"/>
    </xf>
    <xf numFmtId="2" fontId="17" fillId="2" borderId="1" xfId="0" applyNumberFormat="1" applyFont="1" applyFill="1" applyBorder="1" applyAlignment="1">
      <alignment horizontal="center" vertical="center" wrapText="1" shrinkToFit="1"/>
    </xf>
    <xf numFmtId="2" fontId="17" fillId="2" borderId="1" xfId="45" applyNumberFormat="1" applyFont="1" applyFill="1" applyBorder="1" applyAlignment="1">
      <alignment horizontal="center"/>
    </xf>
    <xf numFmtId="2" fontId="17" fillId="2" borderId="0" xfId="0" applyNumberFormat="1" applyFont="1" applyFill="1"/>
    <xf numFmtId="2" fontId="16" fillId="2" borderId="1" xfId="0" applyNumberFormat="1" applyFont="1" applyFill="1" applyBorder="1" applyAlignment="1">
      <alignment horizontal="left" vertical="center" wrapText="1"/>
    </xf>
    <xf numFmtId="2" fontId="39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left" vertical="center"/>
    </xf>
    <xf numFmtId="2" fontId="17" fillId="2" borderId="1" xfId="0" applyNumberFormat="1" applyFont="1" applyFill="1" applyBorder="1" applyAlignment="1"/>
    <xf numFmtId="2" fontId="43" fillId="2" borderId="1" xfId="0" applyNumberFormat="1" applyFont="1" applyFill="1" applyBorder="1"/>
    <xf numFmtId="2" fontId="17" fillId="2" borderId="1" xfId="0" applyNumberFormat="1" applyFont="1" applyFill="1" applyBorder="1" applyAlignment="1">
      <alignment horizontal="right" vertical="center" wrapText="1"/>
    </xf>
    <xf numFmtId="2" fontId="17" fillId="2" borderId="1" xfId="0" applyNumberFormat="1" applyFont="1" applyFill="1" applyBorder="1" applyAlignment="1">
      <alignment horizontal="left" vertical="top" wrapText="1"/>
    </xf>
    <xf numFmtId="2" fontId="17" fillId="2" borderId="1" xfId="44" applyNumberFormat="1" applyFont="1" applyFill="1" applyBorder="1" applyAlignment="1">
      <alignment horizontal="center" vertical="center"/>
    </xf>
    <xf numFmtId="2" fontId="17" fillId="2" borderId="0" xfId="0" applyNumberFormat="1" applyFont="1" applyFill="1" applyAlignment="1">
      <alignment horizontal="right" vertical="center" indent="1"/>
    </xf>
    <xf numFmtId="2" fontId="16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 applyProtection="1">
      <alignment horizontal="center"/>
    </xf>
    <xf numFmtId="2" fontId="17" fillId="2" borderId="1" xfId="0" applyNumberFormat="1" applyFont="1" applyFill="1" applyBorder="1" applyAlignment="1" applyProtection="1">
      <alignment horizontal="center"/>
    </xf>
    <xf numFmtId="2" fontId="17" fillId="2" borderId="1" xfId="0" applyNumberFormat="1" applyFont="1" applyFill="1" applyBorder="1" applyAlignment="1">
      <alignment horizontal="left" wrapText="1"/>
    </xf>
    <xf numFmtId="2" fontId="23" fillId="2" borderId="0" xfId="0" applyNumberFormat="1" applyFont="1" applyFill="1"/>
    <xf numFmtId="2" fontId="17" fillId="2" borderId="1" xfId="0" applyNumberFormat="1" applyFont="1" applyFill="1" applyBorder="1" applyAlignment="1">
      <alignment wrapText="1"/>
    </xf>
    <xf numFmtId="2" fontId="17" fillId="2" borderId="1" xfId="0" applyNumberFormat="1" applyFont="1" applyFill="1" applyBorder="1" applyAlignment="1">
      <alignment vertical="top" wrapText="1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6" applyNumberFormat="1" applyFont="1" applyFill="1" applyBorder="1" applyAlignment="1">
      <alignment horizontal="center" vertical="center" wrapText="1"/>
    </xf>
    <xf numFmtId="2" fontId="17" fillId="2" borderId="1" xfId="48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 wrapText="1"/>
    </xf>
    <xf numFmtId="2" fontId="17" fillId="3" borderId="1" xfId="16" applyNumberFormat="1" applyFont="1" applyFill="1" applyBorder="1" applyAlignment="1">
      <alignment horizontal="center" vertical="center"/>
    </xf>
    <xf numFmtId="2" fontId="17" fillId="3" borderId="1" xfId="16" applyNumberFormat="1" applyFont="1" applyFill="1" applyBorder="1" applyAlignment="1">
      <alignment horizontal="center" vertical="center" wrapText="1"/>
    </xf>
    <xf numFmtId="2" fontId="17" fillId="2" borderId="1" xfId="6" applyNumberFormat="1" applyFont="1" applyFill="1" applyBorder="1" applyAlignment="1" applyProtection="1">
      <alignment horizontal="center" vertical="center"/>
    </xf>
    <xf numFmtId="2" fontId="17" fillId="2" borderId="1" xfId="0" applyNumberFormat="1" applyFont="1" applyFill="1" applyBorder="1" applyAlignment="1" applyProtection="1">
      <alignment horizontal="center" vertical="center" wrapText="1"/>
    </xf>
    <xf numFmtId="2" fontId="17" fillId="2" borderId="1" xfId="12" applyNumberFormat="1" applyFont="1" applyFill="1" applyBorder="1" applyAlignment="1" applyProtection="1">
      <alignment horizontal="center" wrapText="1"/>
      <protection locked="0" hidden="1"/>
    </xf>
    <xf numFmtId="2" fontId="33" fillId="3" borderId="1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/>
    </xf>
    <xf numFmtId="2" fontId="31" fillId="2" borderId="1" xfId="0" applyNumberFormat="1" applyFont="1" applyFill="1" applyBorder="1"/>
    <xf numFmtId="2" fontId="31" fillId="2" borderId="1" xfId="0" applyNumberFormat="1" applyFont="1" applyFill="1" applyBorder="1" applyAlignment="1"/>
    <xf numFmtId="2" fontId="16" fillId="2" borderId="1" xfId="0" applyNumberFormat="1" applyFont="1" applyFill="1" applyBorder="1" applyAlignment="1">
      <alignment vertical="center"/>
    </xf>
    <xf numFmtId="2" fontId="16" fillId="3" borderId="1" xfId="0" applyNumberFormat="1" applyFont="1" applyFill="1" applyBorder="1" applyAlignment="1">
      <alignment horizontal="center" vertical="center"/>
    </xf>
    <xf numFmtId="2" fontId="40" fillId="2" borderId="1" xfId="0" applyNumberFormat="1" applyFont="1" applyFill="1" applyBorder="1"/>
    <xf numFmtId="2" fontId="40" fillId="2" borderId="1" xfId="0" applyNumberFormat="1" applyFont="1" applyFill="1" applyBorder="1" applyAlignment="1">
      <alignment horizontal="left" vertical="top" wrapText="1"/>
    </xf>
    <xf numFmtId="0" fontId="23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vertical="top"/>
    </xf>
    <xf numFmtId="2" fontId="17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left" vertical="center"/>
    </xf>
    <xf numFmtId="4" fontId="17" fillId="2" borderId="0" xfId="0" applyNumberFormat="1" applyFont="1" applyFill="1" applyAlignment="1">
      <alignment horizontal="right" vertical="center"/>
    </xf>
    <xf numFmtId="4" fontId="17" fillId="2" borderId="1" xfId="0" applyNumberFormat="1" applyFont="1" applyFill="1" applyBorder="1" applyAlignment="1">
      <alignment horizontal="right" vertical="center" indent="1"/>
    </xf>
    <xf numFmtId="4" fontId="16" fillId="2" borderId="1" xfId="16" applyNumberFormat="1" applyFont="1" applyFill="1" applyBorder="1" applyAlignment="1">
      <alignment horizontal="left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17" fillId="2" borderId="1" xfId="16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right" vertical="center" indent="1"/>
    </xf>
    <xf numFmtId="0" fontId="23" fillId="2" borderId="1" xfId="6" applyFont="1" applyFill="1" applyBorder="1" applyAlignment="1">
      <alignment horizontal="center"/>
    </xf>
    <xf numFmtId="0" fontId="23" fillId="2" borderId="1" xfId="6" applyFont="1" applyFill="1" applyBorder="1" applyAlignment="1">
      <alignment horizontal="center" vertical="center" wrapText="1"/>
    </xf>
    <xf numFmtId="0" fontId="23" fillId="2" borderId="1" xfId="6" applyFont="1" applyFill="1" applyBorder="1" applyAlignment="1">
      <alignment horizontal="center" vertical="center"/>
    </xf>
    <xf numFmtId="49" fontId="23" fillId="2" borderId="1" xfId="6" applyNumberFormat="1" applyFont="1" applyFill="1" applyBorder="1" applyAlignment="1">
      <alignment horizontal="center"/>
    </xf>
    <xf numFmtId="2" fontId="23" fillId="2" borderId="1" xfId="6" applyNumberFormat="1" applyFont="1" applyFill="1" applyBorder="1" applyAlignment="1">
      <alignment horizontal="center"/>
    </xf>
    <xf numFmtId="1" fontId="23" fillId="2" borderId="1" xfId="6" applyNumberFormat="1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4" fontId="44" fillId="2" borderId="22" xfId="0" applyNumberFormat="1" applyFont="1" applyFill="1" applyBorder="1" applyAlignment="1">
      <alignment vertical="center"/>
    </xf>
    <xf numFmtId="0" fontId="17" fillId="2" borderId="1" xfId="65" applyFont="1" applyFill="1" applyBorder="1" applyAlignment="1">
      <alignment horizontal="center"/>
    </xf>
    <xf numFmtId="1" fontId="17" fillId="2" borderId="1" xfId="65" applyNumberFormat="1" applyFont="1" applyFill="1" applyBorder="1" applyAlignment="1">
      <alignment horizontal="center"/>
    </xf>
    <xf numFmtId="0" fontId="17" fillId="2" borderId="6" xfId="0" applyNumberFormat="1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textRotation="90" wrapText="1"/>
    </xf>
    <xf numFmtId="0" fontId="16" fillId="2" borderId="1" xfId="0" applyNumberFormat="1" applyFont="1" applyFill="1" applyBorder="1" applyAlignment="1">
      <alignment horizontal="left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center"/>
    </xf>
    <xf numFmtId="4" fontId="16" fillId="2" borderId="6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2" fontId="40" fillId="2" borderId="1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left" vertical="center"/>
    </xf>
    <xf numFmtId="0" fontId="17" fillId="2" borderId="2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left" vertical="center"/>
    </xf>
    <xf numFmtId="4" fontId="16" fillId="2" borderId="6" xfId="0" applyNumberFormat="1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left" vertical="center"/>
    </xf>
    <xf numFmtId="0" fontId="16" fillId="2" borderId="6" xfId="0" applyNumberFormat="1" applyFont="1" applyFill="1" applyBorder="1" applyAlignment="1">
      <alignment horizontal="left" vertical="center"/>
    </xf>
    <xf numFmtId="0" fontId="16" fillId="2" borderId="2" xfId="0" applyNumberFormat="1" applyFont="1" applyFill="1" applyBorder="1" applyAlignment="1">
      <alignment horizontal="left" vertical="center"/>
    </xf>
    <xf numFmtId="0" fontId="17" fillId="2" borderId="6" xfId="0" applyNumberFormat="1" applyFont="1" applyFill="1" applyBorder="1" applyAlignment="1">
      <alignment horizontal="left"/>
    </xf>
    <xf numFmtId="0" fontId="17" fillId="2" borderId="2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17" xfId="0" applyNumberFormat="1" applyFont="1" applyFill="1" applyBorder="1" applyAlignment="1">
      <alignment horizontal="left" vertical="center"/>
    </xf>
    <xf numFmtId="4" fontId="17" fillId="2" borderId="6" xfId="0" applyNumberFormat="1" applyFont="1" applyFill="1" applyBorder="1" applyAlignment="1">
      <alignment horizontal="left" vertical="center" wrapText="1"/>
    </xf>
    <xf numFmtId="4" fontId="17" fillId="2" borderId="7" xfId="0" applyNumberFormat="1" applyFont="1" applyFill="1" applyBorder="1" applyAlignment="1">
      <alignment horizontal="left" vertical="center" wrapText="1"/>
    </xf>
    <xf numFmtId="3" fontId="17" fillId="2" borderId="6" xfId="0" applyNumberFormat="1" applyFont="1" applyFill="1" applyBorder="1" applyAlignment="1">
      <alignment horizontal="left" vertical="center"/>
    </xf>
    <xf numFmtId="3" fontId="17" fillId="2" borderId="7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top" wrapText="1"/>
    </xf>
    <xf numFmtId="0" fontId="17" fillId="2" borderId="6" xfId="0" applyNumberFormat="1" applyFont="1" applyFill="1" applyBorder="1" applyAlignment="1">
      <alignment horizontal="left" vertical="center" wrapText="1"/>
    </xf>
    <xf numFmtId="0" fontId="17" fillId="2" borderId="2" xfId="0" applyNumberFormat="1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center" vertical="center"/>
    </xf>
    <xf numFmtId="3" fontId="16" fillId="2" borderId="6" xfId="16" applyNumberFormat="1" applyFont="1" applyFill="1" applyBorder="1" applyAlignment="1">
      <alignment horizontal="center" vertical="center"/>
    </xf>
    <xf numFmtId="3" fontId="16" fillId="2" borderId="7" xfId="16" applyNumberFormat="1" applyFont="1" applyFill="1" applyBorder="1" applyAlignment="1">
      <alignment horizontal="center" vertical="center"/>
    </xf>
    <xf numFmtId="3" fontId="16" fillId="2" borderId="2" xfId="16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left"/>
    </xf>
    <xf numFmtId="0" fontId="17" fillId="2" borderId="6" xfId="16" applyNumberFormat="1" applyFont="1" applyFill="1" applyBorder="1" applyAlignment="1">
      <alignment horizontal="left" vertical="center"/>
    </xf>
    <xf numFmtId="0" fontId="17" fillId="2" borderId="2" xfId="16" applyNumberFormat="1" applyFont="1" applyFill="1" applyBorder="1" applyAlignment="1">
      <alignment horizontal="left" vertical="center"/>
    </xf>
    <xf numFmtId="0" fontId="16" fillId="2" borderId="6" xfId="16" applyNumberFormat="1" applyFont="1" applyFill="1" applyBorder="1" applyAlignment="1">
      <alignment horizontal="left" vertical="center"/>
    </xf>
    <xf numFmtId="0" fontId="16" fillId="2" borderId="2" xfId="16" applyNumberFormat="1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7" fillId="2" borderId="9" xfId="0" applyFont="1" applyFill="1" applyBorder="1" applyAlignment="1">
      <alignment horizontal="left" wrapText="1"/>
    </xf>
    <xf numFmtId="0" fontId="17" fillId="2" borderId="16" xfId="0" applyNumberFormat="1" applyFont="1" applyFill="1" applyBorder="1" applyAlignment="1">
      <alignment horizontal="left" vertical="center"/>
    </xf>
    <xf numFmtId="0" fontId="17" fillId="2" borderId="9" xfId="0" applyNumberFormat="1" applyFont="1" applyFill="1" applyBorder="1" applyAlignment="1">
      <alignment horizontal="left" vertical="center"/>
    </xf>
    <xf numFmtId="3" fontId="17" fillId="2" borderId="6" xfId="0" applyNumberFormat="1" applyFont="1" applyFill="1" applyBorder="1" applyAlignment="1">
      <alignment horizontal="left" vertical="center" wrapText="1"/>
    </xf>
    <xf numFmtId="3" fontId="17" fillId="2" borderId="2" xfId="0" applyNumberFormat="1" applyFont="1" applyFill="1" applyBorder="1" applyAlignment="1">
      <alignment horizontal="left" vertical="center" wrapText="1"/>
    </xf>
    <xf numFmtId="0" fontId="16" fillId="2" borderId="6" xfId="50" applyFont="1" applyFill="1" applyBorder="1" applyAlignment="1">
      <alignment horizontal="center"/>
    </xf>
    <xf numFmtId="0" fontId="16" fillId="2" borderId="7" xfId="50" applyFont="1" applyFill="1" applyBorder="1" applyAlignment="1">
      <alignment horizontal="center"/>
    </xf>
    <xf numFmtId="0" fontId="16" fillId="2" borderId="2" xfId="50" applyFont="1" applyFill="1" applyBorder="1" applyAlignment="1">
      <alignment horizontal="center"/>
    </xf>
    <xf numFmtId="0" fontId="17" fillId="2" borderId="6" xfId="16" applyNumberFormat="1" applyFont="1" applyFill="1" applyBorder="1" applyAlignment="1">
      <alignment horizontal="center" vertical="center"/>
    </xf>
    <xf numFmtId="0" fontId="17" fillId="2" borderId="2" xfId="16" applyNumberFormat="1" applyFont="1" applyFill="1" applyBorder="1" applyAlignment="1">
      <alignment horizontal="center" vertical="center"/>
    </xf>
    <xf numFmtId="4" fontId="16" fillId="2" borderId="10" xfId="0" applyNumberFormat="1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left" vertical="center"/>
    </xf>
    <xf numFmtId="4" fontId="16" fillId="2" borderId="7" xfId="0" applyNumberFormat="1" applyFont="1" applyFill="1" applyBorder="1" applyAlignment="1">
      <alignment horizontal="left" vertical="center"/>
    </xf>
    <xf numFmtId="4" fontId="16" fillId="2" borderId="2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textRotation="90"/>
    </xf>
    <xf numFmtId="0" fontId="17" fillId="2" borderId="1" xfId="0" applyNumberFormat="1" applyFont="1" applyFill="1" applyBorder="1" applyAlignment="1">
      <alignment horizontal="center" vertical="center" textRotation="90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10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>
      <alignment horizontal="center"/>
    </xf>
    <xf numFmtId="0" fontId="17" fillId="2" borderId="11" xfId="0" applyNumberFormat="1" applyFont="1" applyFill="1" applyBorder="1" applyAlignment="1">
      <alignment horizontal="center"/>
    </xf>
    <xf numFmtId="0" fontId="17" fillId="2" borderId="10" xfId="0" applyNumberFormat="1" applyFont="1" applyFill="1" applyBorder="1" applyAlignment="1">
      <alignment horizontal="left" vertical="center"/>
    </xf>
    <xf numFmtId="0" fontId="17" fillId="2" borderId="11" xfId="0" applyNumberFormat="1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textRotation="90" wrapText="1"/>
    </xf>
    <xf numFmtId="2" fontId="17" fillId="2" borderId="1" xfId="11" applyNumberFormat="1" applyFont="1" applyFill="1" applyBorder="1" applyAlignment="1">
      <alignment horizontal="center" vertical="center" textRotation="90" wrapText="1"/>
    </xf>
    <xf numFmtId="0" fontId="17" fillId="2" borderId="1" xfId="11" applyFont="1" applyFill="1" applyBorder="1" applyAlignment="1">
      <alignment horizontal="center" vertical="center" textRotation="90" wrapText="1"/>
    </xf>
    <xf numFmtId="4" fontId="16" fillId="2" borderId="1" xfId="0" applyNumberFormat="1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left" vertical="center" wrapText="1"/>
    </xf>
    <xf numFmtId="0" fontId="16" fillId="2" borderId="7" xfId="0" applyNumberFormat="1" applyFont="1" applyFill="1" applyBorder="1" applyAlignment="1">
      <alignment horizontal="left" vertical="center"/>
    </xf>
    <xf numFmtId="0" fontId="16" fillId="2" borderId="7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left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left" vertical="center" wrapText="1"/>
    </xf>
    <xf numFmtId="0" fontId="17" fillId="2" borderId="7" xfId="16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2" fontId="17" fillId="2" borderId="21" xfId="0" applyNumberFormat="1" applyFont="1" applyFill="1" applyBorder="1" applyAlignment="1">
      <alignment horizontal="center" vertical="center" wrapText="1"/>
    </xf>
    <xf numFmtId="2" fontId="17" fillId="2" borderId="10" xfId="0" applyNumberFormat="1" applyFont="1" applyFill="1" applyBorder="1" applyAlignment="1">
      <alignment horizontal="center" vertical="center" wrapText="1"/>
    </xf>
    <xf numFmtId="2" fontId="17" fillId="2" borderId="11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2" fontId="40" fillId="2" borderId="1" xfId="0" applyNumberFormat="1" applyFont="1" applyFill="1" applyBorder="1" applyAlignment="1">
      <alignment horizontal="center" vertical="center" wrapText="1"/>
    </xf>
    <xf numFmtId="0" fontId="23" fillId="2" borderId="3" xfId="0" applyNumberFormat="1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0" fontId="23" fillId="2" borderId="5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/>
    </xf>
    <xf numFmtId="3" fontId="16" fillId="2" borderId="7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" fontId="16" fillId="2" borderId="6" xfId="16" applyNumberFormat="1" applyFont="1" applyFill="1" applyBorder="1" applyAlignment="1">
      <alignment horizontal="center" vertical="center"/>
    </xf>
    <xf numFmtId="4" fontId="16" fillId="2" borderId="7" xfId="16" applyNumberFormat="1" applyFont="1" applyFill="1" applyBorder="1" applyAlignment="1">
      <alignment horizontal="center" vertical="center"/>
    </xf>
    <xf numFmtId="4" fontId="16" fillId="2" borderId="2" xfId="16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center" wrapText="1"/>
    </xf>
    <xf numFmtId="4" fontId="16" fillId="2" borderId="6" xfId="16" applyNumberFormat="1" applyFont="1" applyFill="1" applyBorder="1" applyAlignment="1">
      <alignment horizontal="left" vertical="center" wrapText="1"/>
    </xf>
    <xf numFmtId="4" fontId="16" fillId="2" borderId="7" xfId="16" applyNumberFormat="1" applyFont="1" applyFill="1" applyBorder="1" applyAlignment="1">
      <alignment horizontal="left" vertical="center" wrapText="1"/>
    </xf>
    <xf numFmtId="4" fontId="16" fillId="2" borderId="2" xfId="16" applyNumberFormat="1" applyFont="1" applyFill="1" applyBorder="1" applyAlignment="1">
      <alignment horizontal="left" vertical="center" wrapText="1"/>
    </xf>
    <xf numFmtId="4" fontId="17" fillId="2" borderId="1" xfId="16" applyNumberFormat="1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wrapText="1"/>
    </xf>
    <xf numFmtId="0" fontId="16" fillId="2" borderId="7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horizontal="left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2" fontId="17" fillId="2" borderId="7" xfId="0" applyNumberFormat="1" applyFont="1" applyFill="1" applyBorder="1" applyAlignment="1">
      <alignment horizontal="center" vertical="center"/>
    </xf>
    <xf numFmtId="4" fontId="17" fillId="2" borderId="6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Alignment="1">
      <alignment horizontal="center" vertical="center"/>
    </xf>
    <xf numFmtId="4" fontId="16" fillId="2" borderId="6" xfId="0" applyNumberFormat="1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7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</cellXfs>
  <cellStyles count="4876">
    <cellStyle name="Excel Built-in Normal" xfId="1"/>
    <cellStyle name="Excel Built-in Normal 2" xfId="2"/>
    <cellStyle name="Excel Built-in Normal 2 2" xfId="3"/>
    <cellStyle name="Excel Built-in Normal 2 2 2" xfId="60"/>
    <cellStyle name="Excel Built-in Normal 2 2 3" xfId="97"/>
    <cellStyle name="Excel Built-in Normal 2 3" xfId="59"/>
    <cellStyle name="Excel Built-in Normal 2 4" xfId="98"/>
    <cellStyle name="Excel Built-in Normal 3" xfId="4"/>
    <cellStyle name="Excel Built-in Normal 3 2" xfId="61"/>
    <cellStyle name="Excel Built-in Normal 3 3" xfId="99"/>
    <cellStyle name="Excel Built-in Normal 4" xfId="57"/>
    <cellStyle name="Excel Built-in Normal 5" xfId="100"/>
    <cellStyle name="TableStyleLight1" xfId="5"/>
    <cellStyle name="Обычный" xfId="0" builtinId="0"/>
    <cellStyle name="Обычный 10" xfId="6"/>
    <cellStyle name="Обычный 10 10" xfId="497"/>
    <cellStyle name="Обычный 10 10 2" xfId="1091"/>
    <cellStyle name="Обычный 10 10 2 2" xfId="2279"/>
    <cellStyle name="Обычный 10 10 2 2 2" xfId="4692"/>
    <cellStyle name="Обычный 10 10 2 3" xfId="3504"/>
    <cellStyle name="Обычный 10 10 3" xfId="1685"/>
    <cellStyle name="Обычный 10 10 3 2" xfId="4098"/>
    <cellStyle name="Обычный 10 10 4" xfId="2910"/>
    <cellStyle name="Обычный 10 11" xfId="644"/>
    <cellStyle name="Обычный 10 11 2" xfId="1832"/>
    <cellStyle name="Обычный 10 11 2 2" xfId="4245"/>
    <cellStyle name="Обычный 10 11 3" xfId="3057"/>
    <cellStyle name="Обычный 10 12" xfId="1238"/>
    <cellStyle name="Обычный 10 12 2" xfId="3651"/>
    <cellStyle name="Обычный 10 13" xfId="2426"/>
    <cellStyle name="Обычный 10 13 2" xfId="4839"/>
    <cellStyle name="Обычный 10 14" xfId="2463"/>
    <cellStyle name="Обычный 10 2" xfId="7"/>
    <cellStyle name="Обычный 10 2 10" xfId="1239"/>
    <cellStyle name="Обычный 10 2 10 2" xfId="3652"/>
    <cellStyle name="Обычный 10 2 11" xfId="2427"/>
    <cellStyle name="Обычный 10 2 11 2" xfId="4840"/>
    <cellStyle name="Обычный 10 2 12" xfId="2464"/>
    <cellStyle name="Обычный 10 2 2" xfId="63"/>
    <cellStyle name="Обычный 10 2 2 2" xfId="228"/>
    <cellStyle name="Обычный 10 2 2 2 2" xfId="822"/>
    <cellStyle name="Обычный 10 2 2 2 2 2" xfId="2010"/>
    <cellStyle name="Обычный 10 2 2 2 2 2 2" xfId="4423"/>
    <cellStyle name="Обычный 10 2 2 2 2 3" xfId="3235"/>
    <cellStyle name="Обычный 10 2 2 2 3" xfId="1416"/>
    <cellStyle name="Обычный 10 2 2 2 3 2" xfId="3829"/>
    <cellStyle name="Обычный 10 2 2 2 4" xfId="2641"/>
    <cellStyle name="Обычный 10 2 2 3" xfId="375"/>
    <cellStyle name="Обычный 10 2 2 3 2" xfId="969"/>
    <cellStyle name="Обычный 10 2 2 3 2 2" xfId="2157"/>
    <cellStyle name="Обычный 10 2 2 3 2 2 2" xfId="4570"/>
    <cellStyle name="Обычный 10 2 2 3 2 3" xfId="3382"/>
    <cellStyle name="Обычный 10 2 2 3 3" xfId="1563"/>
    <cellStyle name="Обычный 10 2 2 3 3 2" xfId="3976"/>
    <cellStyle name="Обычный 10 2 2 3 4" xfId="2788"/>
    <cellStyle name="Обычный 10 2 2 4" xfId="528"/>
    <cellStyle name="Обычный 10 2 2 4 2" xfId="1122"/>
    <cellStyle name="Обычный 10 2 2 4 2 2" xfId="2310"/>
    <cellStyle name="Обычный 10 2 2 4 2 2 2" xfId="4723"/>
    <cellStyle name="Обычный 10 2 2 4 2 3" xfId="3535"/>
    <cellStyle name="Обычный 10 2 2 4 3" xfId="1716"/>
    <cellStyle name="Обычный 10 2 2 4 3 2" xfId="4129"/>
    <cellStyle name="Обычный 10 2 2 4 4" xfId="2941"/>
    <cellStyle name="Обычный 10 2 2 5" xfId="675"/>
    <cellStyle name="Обычный 10 2 2 5 2" xfId="1863"/>
    <cellStyle name="Обычный 10 2 2 5 2 2" xfId="4276"/>
    <cellStyle name="Обычный 10 2 2 5 3" xfId="3088"/>
    <cellStyle name="Обычный 10 2 2 6" xfId="1269"/>
    <cellStyle name="Обычный 10 2 2 6 2" xfId="3682"/>
    <cellStyle name="Обычный 10 2 2 7" xfId="2494"/>
    <cellStyle name="Обычный 10 2 3" xfId="102"/>
    <cellStyle name="Обычный 10 2 3 2" xfId="258"/>
    <cellStyle name="Обычный 10 2 3 2 2" xfId="852"/>
    <cellStyle name="Обычный 10 2 3 2 2 2" xfId="2040"/>
    <cellStyle name="Обычный 10 2 3 2 2 2 2" xfId="4453"/>
    <cellStyle name="Обычный 10 2 3 2 2 3" xfId="3265"/>
    <cellStyle name="Обычный 10 2 3 2 3" xfId="1446"/>
    <cellStyle name="Обычный 10 2 3 2 3 2" xfId="3859"/>
    <cellStyle name="Обычный 10 2 3 2 4" xfId="2671"/>
    <cellStyle name="Обычный 10 2 3 3" xfId="405"/>
    <cellStyle name="Обычный 10 2 3 3 2" xfId="999"/>
    <cellStyle name="Обычный 10 2 3 3 2 2" xfId="2187"/>
    <cellStyle name="Обычный 10 2 3 3 2 2 2" xfId="4600"/>
    <cellStyle name="Обычный 10 2 3 3 2 3" xfId="3412"/>
    <cellStyle name="Обычный 10 2 3 3 3" xfId="1593"/>
    <cellStyle name="Обычный 10 2 3 3 3 2" xfId="4006"/>
    <cellStyle name="Обычный 10 2 3 3 4" xfId="2818"/>
    <cellStyle name="Обычный 10 2 3 4" xfId="558"/>
    <cellStyle name="Обычный 10 2 3 4 2" xfId="1152"/>
    <cellStyle name="Обычный 10 2 3 4 2 2" xfId="2340"/>
    <cellStyle name="Обычный 10 2 3 4 2 2 2" xfId="4753"/>
    <cellStyle name="Обычный 10 2 3 4 2 3" xfId="3565"/>
    <cellStyle name="Обычный 10 2 3 4 3" xfId="1746"/>
    <cellStyle name="Обычный 10 2 3 4 3 2" xfId="4159"/>
    <cellStyle name="Обычный 10 2 3 4 4" xfId="2971"/>
    <cellStyle name="Обычный 10 2 3 5" xfId="705"/>
    <cellStyle name="Обычный 10 2 3 5 2" xfId="1893"/>
    <cellStyle name="Обычный 10 2 3 5 2 2" xfId="4306"/>
    <cellStyle name="Обычный 10 2 3 5 3" xfId="3118"/>
    <cellStyle name="Обычный 10 2 3 6" xfId="1299"/>
    <cellStyle name="Обычный 10 2 3 6 2" xfId="3712"/>
    <cellStyle name="Обычный 10 2 3 7" xfId="2524"/>
    <cellStyle name="Обычный 10 2 4" xfId="138"/>
    <cellStyle name="Обычный 10 2 4 2" xfId="285"/>
    <cellStyle name="Обычный 10 2 4 2 2" xfId="879"/>
    <cellStyle name="Обычный 10 2 4 2 2 2" xfId="2067"/>
    <cellStyle name="Обычный 10 2 4 2 2 2 2" xfId="4480"/>
    <cellStyle name="Обычный 10 2 4 2 2 3" xfId="3292"/>
    <cellStyle name="Обычный 10 2 4 2 3" xfId="1473"/>
    <cellStyle name="Обычный 10 2 4 2 3 2" xfId="3886"/>
    <cellStyle name="Обычный 10 2 4 2 4" xfId="2698"/>
    <cellStyle name="Обычный 10 2 4 3" xfId="433"/>
    <cellStyle name="Обычный 10 2 4 3 2" xfId="1027"/>
    <cellStyle name="Обычный 10 2 4 3 2 2" xfId="2215"/>
    <cellStyle name="Обычный 10 2 4 3 2 2 2" xfId="4628"/>
    <cellStyle name="Обычный 10 2 4 3 2 3" xfId="3440"/>
    <cellStyle name="Обычный 10 2 4 3 3" xfId="1621"/>
    <cellStyle name="Обычный 10 2 4 3 3 2" xfId="4034"/>
    <cellStyle name="Обычный 10 2 4 3 4" xfId="2846"/>
    <cellStyle name="Обычный 10 2 4 4" xfId="585"/>
    <cellStyle name="Обычный 10 2 4 4 2" xfId="1179"/>
    <cellStyle name="Обычный 10 2 4 4 2 2" xfId="2367"/>
    <cellStyle name="Обычный 10 2 4 4 2 2 2" xfId="4780"/>
    <cellStyle name="Обычный 10 2 4 4 2 3" xfId="3592"/>
    <cellStyle name="Обычный 10 2 4 4 3" xfId="1773"/>
    <cellStyle name="Обычный 10 2 4 4 3 2" xfId="4186"/>
    <cellStyle name="Обычный 10 2 4 4 4" xfId="2998"/>
    <cellStyle name="Обычный 10 2 4 5" xfId="732"/>
    <cellStyle name="Обычный 10 2 4 5 2" xfId="1920"/>
    <cellStyle name="Обычный 10 2 4 5 2 2" xfId="4333"/>
    <cellStyle name="Обычный 10 2 4 5 3" xfId="3145"/>
    <cellStyle name="Обычный 10 2 4 6" xfId="1326"/>
    <cellStyle name="Обычный 10 2 4 6 2" xfId="3739"/>
    <cellStyle name="Обычный 10 2 4 7" xfId="2551"/>
    <cellStyle name="Обычный 10 2 5" xfId="168"/>
    <cellStyle name="Обычный 10 2 5 2" xfId="315"/>
    <cellStyle name="Обычный 10 2 5 2 2" xfId="909"/>
    <cellStyle name="Обычный 10 2 5 2 2 2" xfId="2097"/>
    <cellStyle name="Обычный 10 2 5 2 2 2 2" xfId="4510"/>
    <cellStyle name="Обычный 10 2 5 2 2 3" xfId="3322"/>
    <cellStyle name="Обычный 10 2 5 2 3" xfId="1503"/>
    <cellStyle name="Обычный 10 2 5 2 3 2" xfId="3916"/>
    <cellStyle name="Обычный 10 2 5 2 4" xfId="2728"/>
    <cellStyle name="Обычный 10 2 5 3" xfId="463"/>
    <cellStyle name="Обычный 10 2 5 3 2" xfId="1057"/>
    <cellStyle name="Обычный 10 2 5 3 2 2" xfId="2245"/>
    <cellStyle name="Обычный 10 2 5 3 2 2 2" xfId="4658"/>
    <cellStyle name="Обычный 10 2 5 3 2 3" xfId="3470"/>
    <cellStyle name="Обычный 10 2 5 3 3" xfId="1651"/>
    <cellStyle name="Обычный 10 2 5 3 3 2" xfId="4064"/>
    <cellStyle name="Обычный 10 2 5 3 4" xfId="2876"/>
    <cellStyle name="Обычный 10 2 5 4" xfId="615"/>
    <cellStyle name="Обычный 10 2 5 4 2" xfId="1209"/>
    <cellStyle name="Обычный 10 2 5 4 2 2" xfId="2397"/>
    <cellStyle name="Обычный 10 2 5 4 2 2 2" xfId="4810"/>
    <cellStyle name="Обычный 10 2 5 4 2 3" xfId="3622"/>
    <cellStyle name="Обычный 10 2 5 4 3" xfId="1803"/>
    <cellStyle name="Обычный 10 2 5 4 3 2" xfId="4216"/>
    <cellStyle name="Обычный 10 2 5 4 4" xfId="3028"/>
    <cellStyle name="Обычный 10 2 5 5" xfId="762"/>
    <cellStyle name="Обычный 10 2 5 5 2" xfId="1950"/>
    <cellStyle name="Обычный 10 2 5 5 2 2" xfId="4363"/>
    <cellStyle name="Обычный 10 2 5 5 3" xfId="3175"/>
    <cellStyle name="Обычный 10 2 5 6" xfId="1356"/>
    <cellStyle name="Обычный 10 2 5 6 2" xfId="3769"/>
    <cellStyle name="Обычный 10 2 5 7" xfId="2581"/>
    <cellStyle name="Обычный 10 2 6" xfId="198"/>
    <cellStyle name="Обычный 10 2 6 2" xfId="792"/>
    <cellStyle name="Обычный 10 2 6 2 2" xfId="1980"/>
    <cellStyle name="Обычный 10 2 6 2 2 2" xfId="4393"/>
    <cellStyle name="Обычный 10 2 6 2 3" xfId="3205"/>
    <cellStyle name="Обычный 10 2 6 3" xfId="1386"/>
    <cellStyle name="Обычный 10 2 6 3 2" xfId="3799"/>
    <cellStyle name="Обычный 10 2 6 4" xfId="2611"/>
    <cellStyle name="Обычный 10 2 7" xfId="345"/>
    <cellStyle name="Обычный 10 2 7 2" xfId="939"/>
    <cellStyle name="Обычный 10 2 7 2 2" xfId="2127"/>
    <cellStyle name="Обычный 10 2 7 2 2 2" xfId="4540"/>
    <cellStyle name="Обычный 10 2 7 2 3" xfId="3352"/>
    <cellStyle name="Обычный 10 2 7 3" xfId="1533"/>
    <cellStyle name="Обычный 10 2 7 3 2" xfId="3946"/>
    <cellStyle name="Обычный 10 2 7 4" xfId="2758"/>
    <cellStyle name="Обычный 10 2 8" xfId="498"/>
    <cellStyle name="Обычный 10 2 8 2" xfId="1092"/>
    <cellStyle name="Обычный 10 2 8 2 2" xfId="2280"/>
    <cellStyle name="Обычный 10 2 8 2 2 2" xfId="4693"/>
    <cellStyle name="Обычный 10 2 8 2 3" xfId="3505"/>
    <cellStyle name="Обычный 10 2 8 3" xfId="1686"/>
    <cellStyle name="Обычный 10 2 8 3 2" xfId="4099"/>
    <cellStyle name="Обычный 10 2 8 4" xfId="2911"/>
    <cellStyle name="Обычный 10 2 9" xfId="645"/>
    <cellStyle name="Обычный 10 2 9 2" xfId="1833"/>
    <cellStyle name="Обычный 10 2 9 2 2" xfId="4246"/>
    <cellStyle name="Обычный 10 2 9 3" xfId="3058"/>
    <cellStyle name="Обычный 10 3" xfId="48"/>
    <cellStyle name="Обычный 10 3 10" xfId="1263"/>
    <cellStyle name="Обычный 10 3 10 2" xfId="3676"/>
    <cellStyle name="Обычный 10 3 11" xfId="2488"/>
    <cellStyle name="Обычный 10 3 2" xfId="92"/>
    <cellStyle name="Обычный 10 3 2 2" xfId="252"/>
    <cellStyle name="Обычный 10 3 2 2 2" xfId="846"/>
    <cellStyle name="Обычный 10 3 2 2 2 2" xfId="2034"/>
    <cellStyle name="Обычный 10 3 2 2 2 2 2" xfId="4447"/>
    <cellStyle name="Обычный 10 3 2 2 2 3" xfId="3259"/>
    <cellStyle name="Обычный 10 3 2 2 3" xfId="1440"/>
    <cellStyle name="Обычный 10 3 2 2 3 2" xfId="3853"/>
    <cellStyle name="Обычный 10 3 2 2 4" xfId="2665"/>
    <cellStyle name="Обычный 10 3 2 3" xfId="399"/>
    <cellStyle name="Обычный 10 3 2 3 2" xfId="993"/>
    <cellStyle name="Обычный 10 3 2 3 2 2" xfId="2181"/>
    <cellStyle name="Обычный 10 3 2 3 2 2 2" xfId="4594"/>
    <cellStyle name="Обычный 10 3 2 3 2 3" xfId="3406"/>
    <cellStyle name="Обычный 10 3 2 3 3" xfId="1587"/>
    <cellStyle name="Обычный 10 3 2 3 3 2" xfId="4000"/>
    <cellStyle name="Обычный 10 3 2 3 4" xfId="2812"/>
    <cellStyle name="Обычный 10 3 2 4" xfId="552"/>
    <cellStyle name="Обычный 10 3 2 4 2" xfId="1146"/>
    <cellStyle name="Обычный 10 3 2 4 2 2" xfId="2334"/>
    <cellStyle name="Обычный 10 3 2 4 2 2 2" xfId="4747"/>
    <cellStyle name="Обычный 10 3 2 4 2 3" xfId="3559"/>
    <cellStyle name="Обычный 10 3 2 4 3" xfId="1740"/>
    <cellStyle name="Обычный 10 3 2 4 3 2" xfId="4153"/>
    <cellStyle name="Обычный 10 3 2 4 4" xfId="2965"/>
    <cellStyle name="Обычный 10 3 2 5" xfId="699"/>
    <cellStyle name="Обычный 10 3 2 5 2" xfId="1887"/>
    <cellStyle name="Обычный 10 3 2 5 2 2" xfId="4300"/>
    <cellStyle name="Обычный 10 3 2 5 3" xfId="3112"/>
    <cellStyle name="Обычный 10 3 2 6" xfId="1293"/>
    <cellStyle name="Обычный 10 3 2 6 2" xfId="3706"/>
    <cellStyle name="Обычный 10 3 2 7" xfId="2518"/>
    <cellStyle name="Обычный 10 3 3" xfId="103"/>
    <cellStyle name="Обычный 10 3 3 2" xfId="259"/>
    <cellStyle name="Обычный 10 3 3 2 2" xfId="853"/>
    <cellStyle name="Обычный 10 3 3 2 2 2" xfId="2041"/>
    <cellStyle name="Обычный 10 3 3 2 2 2 2" xfId="4454"/>
    <cellStyle name="Обычный 10 3 3 2 2 3" xfId="3266"/>
    <cellStyle name="Обычный 10 3 3 2 3" xfId="1447"/>
    <cellStyle name="Обычный 10 3 3 2 3 2" xfId="3860"/>
    <cellStyle name="Обычный 10 3 3 2 4" xfId="2672"/>
    <cellStyle name="Обычный 10 3 3 3" xfId="406"/>
    <cellStyle name="Обычный 10 3 3 3 2" xfId="1000"/>
    <cellStyle name="Обычный 10 3 3 3 2 2" xfId="2188"/>
    <cellStyle name="Обычный 10 3 3 3 2 2 2" xfId="4601"/>
    <cellStyle name="Обычный 10 3 3 3 2 3" xfId="3413"/>
    <cellStyle name="Обычный 10 3 3 3 3" xfId="1594"/>
    <cellStyle name="Обычный 10 3 3 3 3 2" xfId="4007"/>
    <cellStyle name="Обычный 10 3 3 3 4" xfId="2819"/>
    <cellStyle name="Обычный 10 3 3 4" xfId="559"/>
    <cellStyle name="Обычный 10 3 3 4 2" xfId="1153"/>
    <cellStyle name="Обычный 10 3 3 4 2 2" xfId="2341"/>
    <cellStyle name="Обычный 10 3 3 4 2 2 2" xfId="4754"/>
    <cellStyle name="Обычный 10 3 3 4 2 3" xfId="3566"/>
    <cellStyle name="Обычный 10 3 3 4 3" xfId="1747"/>
    <cellStyle name="Обычный 10 3 3 4 3 2" xfId="4160"/>
    <cellStyle name="Обычный 10 3 3 4 4" xfId="2972"/>
    <cellStyle name="Обычный 10 3 3 5" xfId="706"/>
    <cellStyle name="Обычный 10 3 3 5 2" xfId="1894"/>
    <cellStyle name="Обычный 10 3 3 5 2 2" xfId="4307"/>
    <cellStyle name="Обычный 10 3 3 5 3" xfId="3119"/>
    <cellStyle name="Обычный 10 3 3 6" xfId="1300"/>
    <cellStyle name="Обычный 10 3 3 6 2" xfId="3713"/>
    <cellStyle name="Обычный 10 3 3 7" xfId="2525"/>
    <cellStyle name="Обычный 10 3 4" xfId="162"/>
    <cellStyle name="Обычный 10 3 4 2" xfId="309"/>
    <cellStyle name="Обычный 10 3 4 2 2" xfId="903"/>
    <cellStyle name="Обычный 10 3 4 2 2 2" xfId="2091"/>
    <cellStyle name="Обычный 10 3 4 2 2 2 2" xfId="4504"/>
    <cellStyle name="Обычный 10 3 4 2 2 3" xfId="3316"/>
    <cellStyle name="Обычный 10 3 4 2 3" xfId="1497"/>
    <cellStyle name="Обычный 10 3 4 2 3 2" xfId="3910"/>
    <cellStyle name="Обычный 10 3 4 2 4" xfId="2722"/>
    <cellStyle name="Обычный 10 3 4 3" xfId="457"/>
    <cellStyle name="Обычный 10 3 4 3 2" xfId="1051"/>
    <cellStyle name="Обычный 10 3 4 3 2 2" xfId="2239"/>
    <cellStyle name="Обычный 10 3 4 3 2 2 2" xfId="4652"/>
    <cellStyle name="Обычный 10 3 4 3 2 3" xfId="3464"/>
    <cellStyle name="Обычный 10 3 4 3 3" xfId="1645"/>
    <cellStyle name="Обычный 10 3 4 3 3 2" xfId="4058"/>
    <cellStyle name="Обычный 10 3 4 3 4" xfId="2870"/>
    <cellStyle name="Обычный 10 3 4 4" xfId="609"/>
    <cellStyle name="Обычный 10 3 4 4 2" xfId="1203"/>
    <cellStyle name="Обычный 10 3 4 4 2 2" xfId="2391"/>
    <cellStyle name="Обычный 10 3 4 4 2 2 2" xfId="4804"/>
    <cellStyle name="Обычный 10 3 4 4 2 3" xfId="3616"/>
    <cellStyle name="Обычный 10 3 4 4 3" xfId="1797"/>
    <cellStyle name="Обычный 10 3 4 4 3 2" xfId="4210"/>
    <cellStyle name="Обычный 10 3 4 4 4" xfId="3022"/>
    <cellStyle name="Обычный 10 3 4 5" xfId="756"/>
    <cellStyle name="Обычный 10 3 4 5 2" xfId="1944"/>
    <cellStyle name="Обычный 10 3 4 5 2 2" xfId="4357"/>
    <cellStyle name="Обычный 10 3 4 5 3" xfId="3169"/>
    <cellStyle name="Обычный 10 3 4 6" xfId="1350"/>
    <cellStyle name="Обычный 10 3 4 6 2" xfId="3763"/>
    <cellStyle name="Обычный 10 3 4 7" xfId="2575"/>
    <cellStyle name="Обычный 10 3 5" xfId="192"/>
    <cellStyle name="Обычный 10 3 5 2" xfId="339"/>
    <cellStyle name="Обычный 10 3 5 2 2" xfId="933"/>
    <cellStyle name="Обычный 10 3 5 2 2 2" xfId="2121"/>
    <cellStyle name="Обычный 10 3 5 2 2 2 2" xfId="4534"/>
    <cellStyle name="Обычный 10 3 5 2 2 3" xfId="3346"/>
    <cellStyle name="Обычный 10 3 5 2 3" xfId="1527"/>
    <cellStyle name="Обычный 10 3 5 2 3 2" xfId="3940"/>
    <cellStyle name="Обычный 10 3 5 2 4" xfId="2752"/>
    <cellStyle name="Обычный 10 3 5 3" xfId="487"/>
    <cellStyle name="Обычный 10 3 5 3 2" xfId="1081"/>
    <cellStyle name="Обычный 10 3 5 3 2 2" xfId="2269"/>
    <cellStyle name="Обычный 10 3 5 3 2 2 2" xfId="4682"/>
    <cellStyle name="Обычный 10 3 5 3 2 3" xfId="3494"/>
    <cellStyle name="Обычный 10 3 5 3 3" xfId="1675"/>
    <cellStyle name="Обычный 10 3 5 3 3 2" xfId="4088"/>
    <cellStyle name="Обычный 10 3 5 3 4" xfId="2900"/>
    <cellStyle name="Обычный 10 3 5 4" xfId="639"/>
    <cellStyle name="Обычный 10 3 5 4 2" xfId="1233"/>
    <cellStyle name="Обычный 10 3 5 4 2 2" xfId="2421"/>
    <cellStyle name="Обычный 10 3 5 4 2 2 2" xfId="4834"/>
    <cellStyle name="Обычный 10 3 5 4 2 3" xfId="3646"/>
    <cellStyle name="Обычный 10 3 5 4 3" xfId="1827"/>
    <cellStyle name="Обычный 10 3 5 4 3 2" xfId="4240"/>
    <cellStyle name="Обычный 10 3 5 4 4" xfId="3052"/>
    <cellStyle name="Обычный 10 3 5 5" xfId="786"/>
    <cellStyle name="Обычный 10 3 5 5 2" xfId="1974"/>
    <cellStyle name="Обычный 10 3 5 5 2 2" xfId="4387"/>
    <cellStyle name="Обычный 10 3 5 5 3" xfId="3199"/>
    <cellStyle name="Обычный 10 3 5 6" xfId="1380"/>
    <cellStyle name="Обычный 10 3 5 6 2" xfId="3793"/>
    <cellStyle name="Обычный 10 3 5 7" xfId="2605"/>
    <cellStyle name="Обычный 10 3 6" xfId="222"/>
    <cellStyle name="Обычный 10 3 6 2" xfId="816"/>
    <cellStyle name="Обычный 10 3 6 2 2" xfId="2004"/>
    <cellStyle name="Обычный 10 3 6 2 2 2" xfId="4417"/>
    <cellStyle name="Обычный 10 3 6 2 3" xfId="3229"/>
    <cellStyle name="Обычный 10 3 6 3" xfId="1410"/>
    <cellStyle name="Обычный 10 3 6 3 2" xfId="3823"/>
    <cellStyle name="Обычный 10 3 6 4" xfId="2635"/>
    <cellStyle name="Обычный 10 3 7" xfId="369"/>
    <cellStyle name="Обычный 10 3 7 2" xfId="963"/>
    <cellStyle name="Обычный 10 3 7 2 2" xfId="2151"/>
    <cellStyle name="Обычный 10 3 7 2 2 2" xfId="4564"/>
    <cellStyle name="Обычный 10 3 7 2 3" xfId="3376"/>
    <cellStyle name="Обычный 10 3 7 3" xfId="1557"/>
    <cellStyle name="Обычный 10 3 7 3 2" xfId="3970"/>
    <cellStyle name="Обычный 10 3 7 4" xfId="2782"/>
    <cellStyle name="Обычный 10 3 8" xfId="522"/>
    <cellStyle name="Обычный 10 3 8 2" xfId="1116"/>
    <cellStyle name="Обычный 10 3 8 2 2" xfId="2304"/>
    <cellStyle name="Обычный 10 3 8 2 2 2" xfId="4717"/>
    <cellStyle name="Обычный 10 3 8 2 3" xfId="3529"/>
    <cellStyle name="Обычный 10 3 8 3" xfId="1710"/>
    <cellStyle name="Обычный 10 3 8 3 2" xfId="4123"/>
    <cellStyle name="Обычный 10 3 8 4" xfId="2935"/>
    <cellStyle name="Обычный 10 3 9" xfId="669"/>
    <cellStyle name="Обычный 10 3 9 2" xfId="1857"/>
    <cellStyle name="Обычный 10 3 9 2 2" xfId="4270"/>
    <cellStyle name="Обычный 10 3 9 3" xfId="3082"/>
    <cellStyle name="Обычный 10 4" xfId="62"/>
    <cellStyle name="Обычный 10 4 2" xfId="227"/>
    <cellStyle name="Обычный 10 4 2 2" xfId="821"/>
    <cellStyle name="Обычный 10 4 2 2 2" xfId="2009"/>
    <cellStyle name="Обычный 10 4 2 2 2 2" xfId="4422"/>
    <cellStyle name="Обычный 10 4 2 2 3" xfId="3234"/>
    <cellStyle name="Обычный 10 4 2 3" xfId="1415"/>
    <cellStyle name="Обычный 10 4 2 3 2" xfId="3828"/>
    <cellStyle name="Обычный 10 4 2 4" xfId="2640"/>
    <cellStyle name="Обычный 10 4 3" xfId="374"/>
    <cellStyle name="Обычный 10 4 3 2" xfId="968"/>
    <cellStyle name="Обычный 10 4 3 2 2" xfId="2156"/>
    <cellStyle name="Обычный 10 4 3 2 2 2" xfId="4569"/>
    <cellStyle name="Обычный 10 4 3 2 3" xfId="3381"/>
    <cellStyle name="Обычный 10 4 3 3" xfId="1562"/>
    <cellStyle name="Обычный 10 4 3 3 2" xfId="3975"/>
    <cellStyle name="Обычный 10 4 3 4" xfId="2787"/>
    <cellStyle name="Обычный 10 4 4" xfId="527"/>
    <cellStyle name="Обычный 10 4 4 2" xfId="1121"/>
    <cellStyle name="Обычный 10 4 4 2 2" xfId="2309"/>
    <cellStyle name="Обычный 10 4 4 2 2 2" xfId="4722"/>
    <cellStyle name="Обычный 10 4 4 2 3" xfId="3534"/>
    <cellStyle name="Обычный 10 4 4 3" xfId="1715"/>
    <cellStyle name="Обычный 10 4 4 3 2" xfId="4128"/>
    <cellStyle name="Обычный 10 4 4 4" xfId="2940"/>
    <cellStyle name="Обычный 10 4 5" xfId="674"/>
    <cellStyle name="Обычный 10 4 5 2" xfId="1862"/>
    <cellStyle name="Обычный 10 4 5 2 2" xfId="4275"/>
    <cellStyle name="Обычный 10 4 5 3" xfId="3087"/>
    <cellStyle name="Обычный 10 4 6" xfId="1268"/>
    <cellStyle name="Обычный 10 4 6 2" xfId="3681"/>
    <cellStyle name="Обычный 10 4 7" xfId="2493"/>
    <cellStyle name="Обычный 10 5" xfId="101"/>
    <cellStyle name="Обычный 10 5 2" xfId="257"/>
    <cellStyle name="Обычный 10 5 2 2" xfId="851"/>
    <cellStyle name="Обычный 10 5 2 2 2" xfId="2039"/>
    <cellStyle name="Обычный 10 5 2 2 2 2" xfId="4452"/>
    <cellStyle name="Обычный 10 5 2 2 3" xfId="3264"/>
    <cellStyle name="Обычный 10 5 2 3" xfId="1445"/>
    <cellStyle name="Обычный 10 5 2 3 2" xfId="3858"/>
    <cellStyle name="Обычный 10 5 2 4" xfId="2670"/>
    <cellStyle name="Обычный 10 5 3" xfId="404"/>
    <cellStyle name="Обычный 10 5 3 2" xfId="998"/>
    <cellStyle name="Обычный 10 5 3 2 2" xfId="2186"/>
    <cellStyle name="Обычный 10 5 3 2 2 2" xfId="4599"/>
    <cellStyle name="Обычный 10 5 3 2 3" xfId="3411"/>
    <cellStyle name="Обычный 10 5 3 3" xfId="1592"/>
    <cellStyle name="Обычный 10 5 3 3 2" xfId="4005"/>
    <cellStyle name="Обычный 10 5 3 4" xfId="2817"/>
    <cellStyle name="Обычный 10 5 4" xfId="557"/>
    <cellStyle name="Обычный 10 5 4 2" xfId="1151"/>
    <cellStyle name="Обычный 10 5 4 2 2" xfId="2339"/>
    <cellStyle name="Обычный 10 5 4 2 2 2" xfId="4752"/>
    <cellStyle name="Обычный 10 5 4 2 3" xfId="3564"/>
    <cellStyle name="Обычный 10 5 4 3" xfId="1745"/>
    <cellStyle name="Обычный 10 5 4 3 2" xfId="4158"/>
    <cellStyle name="Обычный 10 5 4 4" xfId="2970"/>
    <cellStyle name="Обычный 10 5 5" xfId="704"/>
    <cellStyle name="Обычный 10 5 5 2" xfId="1892"/>
    <cellStyle name="Обычный 10 5 5 2 2" xfId="4305"/>
    <cellStyle name="Обычный 10 5 5 3" xfId="3117"/>
    <cellStyle name="Обычный 10 5 6" xfId="1298"/>
    <cellStyle name="Обычный 10 5 6 2" xfId="3711"/>
    <cellStyle name="Обычный 10 5 7" xfId="2523"/>
    <cellStyle name="Обычный 10 6" xfId="137"/>
    <cellStyle name="Обычный 10 6 2" xfId="284"/>
    <cellStyle name="Обычный 10 6 2 2" xfId="878"/>
    <cellStyle name="Обычный 10 6 2 2 2" xfId="2066"/>
    <cellStyle name="Обычный 10 6 2 2 2 2" xfId="4479"/>
    <cellStyle name="Обычный 10 6 2 2 3" xfId="3291"/>
    <cellStyle name="Обычный 10 6 2 3" xfId="1472"/>
    <cellStyle name="Обычный 10 6 2 3 2" xfId="3885"/>
    <cellStyle name="Обычный 10 6 2 4" xfId="2697"/>
    <cellStyle name="Обычный 10 6 3" xfId="432"/>
    <cellStyle name="Обычный 10 6 3 2" xfId="1026"/>
    <cellStyle name="Обычный 10 6 3 2 2" xfId="2214"/>
    <cellStyle name="Обычный 10 6 3 2 2 2" xfId="4627"/>
    <cellStyle name="Обычный 10 6 3 2 3" xfId="3439"/>
    <cellStyle name="Обычный 10 6 3 3" xfId="1620"/>
    <cellStyle name="Обычный 10 6 3 3 2" xfId="4033"/>
    <cellStyle name="Обычный 10 6 3 4" xfId="2845"/>
    <cellStyle name="Обычный 10 6 4" xfId="584"/>
    <cellStyle name="Обычный 10 6 4 2" xfId="1178"/>
    <cellStyle name="Обычный 10 6 4 2 2" xfId="2366"/>
    <cellStyle name="Обычный 10 6 4 2 2 2" xfId="4779"/>
    <cellStyle name="Обычный 10 6 4 2 3" xfId="3591"/>
    <cellStyle name="Обычный 10 6 4 3" xfId="1772"/>
    <cellStyle name="Обычный 10 6 4 3 2" xfId="4185"/>
    <cellStyle name="Обычный 10 6 4 4" xfId="2997"/>
    <cellStyle name="Обычный 10 6 5" xfId="731"/>
    <cellStyle name="Обычный 10 6 5 2" xfId="1919"/>
    <cellStyle name="Обычный 10 6 5 2 2" xfId="4332"/>
    <cellStyle name="Обычный 10 6 5 3" xfId="3144"/>
    <cellStyle name="Обычный 10 6 6" xfId="1325"/>
    <cellStyle name="Обычный 10 6 6 2" xfId="3738"/>
    <cellStyle name="Обычный 10 6 7" xfId="2550"/>
    <cellStyle name="Обычный 10 7" xfId="167"/>
    <cellStyle name="Обычный 10 7 2" xfId="314"/>
    <cellStyle name="Обычный 10 7 2 2" xfId="908"/>
    <cellStyle name="Обычный 10 7 2 2 2" xfId="2096"/>
    <cellStyle name="Обычный 10 7 2 2 2 2" xfId="4509"/>
    <cellStyle name="Обычный 10 7 2 2 3" xfId="3321"/>
    <cellStyle name="Обычный 10 7 2 3" xfId="1502"/>
    <cellStyle name="Обычный 10 7 2 3 2" xfId="3915"/>
    <cellStyle name="Обычный 10 7 2 4" xfId="2727"/>
    <cellStyle name="Обычный 10 7 3" xfId="462"/>
    <cellStyle name="Обычный 10 7 3 2" xfId="1056"/>
    <cellStyle name="Обычный 10 7 3 2 2" xfId="2244"/>
    <cellStyle name="Обычный 10 7 3 2 2 2" xfId="4657"/>
    <cellStyle name="Обычный 10 7 3 2 3" xfId="3469"/>
    <cellStyle name="Обычный 10 7 3 3" xfId="1650"/>
    <cellStyle name="Обычный 10 7 3 3 2" xfId="4063"/>
    <cellStyle name="Обычный 10 7 3 4" xfId="2875"/>
    <cellStyle name="Обычный 10 7 4" xfId="614"/>
    <cellStyle name="Обычный 10 7 4 2" xfId="1208"/>
    <cellStyle name="Обычный 10 7 4 2 2" xfId="2396"/>
    <cellStyle name="Обычный 10 7 4 2 2 2" xfId="4809"/>
    <cellStyle name="Обычный 10 7 4 2 3" xfId="3621"/>
    <cellStyle name="Обычный 10 7 4 3" xfId="1802"/>
    <cellStyle name="Обычный 10 7 4 3 2" xfId="4215"/>
    <cellStyle name="Обычный 10 7 4 4" xfId="3027"/>
    <cellStyle name="Обычный 10 7 5" xfId="761"/>
    <cellStyle name="Обычный 10 7 5 2" xfId="1949"/>
    <cellStyle name="Обычный 10 7 5 2 2" xfId="4362"/>
    <cellStyle name="Обычный 10 7 5 3" xfId="3174"/>
    <cellStyle name="Обычный 10 7 6" xfId="1355"/>
    <cellStyle name="Обычный 10 7 6 2" xfId="3768"/>
    <cellStyle name="Обычный 10 7 7" xfId="2580"/>
    <cellStyle name="Обычный 10 8" xfId="197"/>
    <cellStyle name="Обычный 10 8 2" xfId="791"/>
    <cellStyle name="Обычный 10 8 2 2" xfId="1979"/>
    <cellStyle name="Обычный 10 8 2 2 2" xfId="4392"/>
    <cellStyle name="Обычный 10 8 2 3" xfId="3204"/>
    <cellStyle name="Обычный 10 8 3" xfId="1385"/>
    <cellStyle name="Обычный 10 8 3 2" xfId="3798"/>
    <cellStyle name="Обычный 10 8 4" xfId="2610"/>
    <cellStyle name="Обычный 10 9" xfId="344"/>
    <cellStyle name="Обычный 10 9 2" xfId="938"/>
    <cellStyle name="Обычный 10 9 2 2" xfId="2126"/>
    <cellStyle name="Обычный 10 9 2 2 2" xfId="4539"/>
    <cellStyle name="Обычный 10 9 2 3" xfId="3351"/>
    <cellStyle name="Обычный 10 9 3" xfId="1532"/>
    <cellStyle name="Обычный 10 9 3 2" xfId="3945"/>
    <cellStyle name="Обычный 10 9 4" xfId="2757"/>
    <cellStyle name="Обычный 11" xfId="8"/>
    <cellStyle name="Обычный 11 10" xfId="1240"/>
    <cellStyle name="Обычный 11 10 2" xfId="3653"/>
    <cellStyle name="Обычный 11 11" xfId="2438"/>
    <cellStyle name="Обычный 11 11 2" xfId="4851"/>
    <cellStyle name="Обычный 11 12" xfId="2465"/>
    <cellStyle name="Обычный 11 2" xfId="64"/>
    <cellStyle name="Обычный 11 2 2" xfId="229"/>
    <cellStyle name="Обычный 11 2 2 2" xfId="823"/>
    <cellStyle name="Обычный 11 2 2 2 2" xfId="2011"/>
    <cellStyle name="Обычный 11 2 2 2 2 2" xfId="4424"/>
    <cellStyle name="Обычный 11 2 2 2 3" xfId="3236"/>
    <cellStyle name="Обычный 11 2 2 3" xfId="1417"/>
    <cellStyle name="Обычный 11 2 2 3 2" xfId="3830"/>
    <cellStyle name="Обычный 11 2 2 4" xfId="2642"/>
    <cellStyle name="Обычный 11 2 3" xfId="376"/>
    <cellStyle name="Обычный 11 2 3 2" xfId="970"/>
    <cellStyle name="Обычный 11 2 3 2 2" xfId="2158"/>
    <cellStyle name="Обычный 11 2 3 2 2 2" xfId="4571"/>
    <cellStyle name="Обычный 11 2 3 2 3" xfId="3383"/>
    <cellStyle name="Обычный 11 2 3 3" xfId="1564"/>
    <cellStyle name="Обычный 11 2 3 3 2" xfId="3977"/>
    <cellStyle name="Обычный 11 2 3 4" xfId="2789"/>
    <cellStyle name="Обычный 11 2 4" xfId="529"/>
    <cellStyle name="Обычный 11 2 4 2" xfId="1123"/>
    <cellStyle name="Обычный 11 2 4 2 2" xfId="2311"/>
    <cellStyle name="Обычный 11 2 4 2 2 2" xfId="4724"/>
    <cellStyle name="Обычный 11 2 4 2 3" xfId="3536"/>
    <cellStyle name="Обычный 11 2 4 3" xfId="1717"/>
    <cellStyle name="Обычный 11 2 4 3 2" xfId="4130"/>
    <cellStyle name="Обычный 11 2 4 4" xfId="2942"/>
    <cellStyle name="Обычный 11 2 5" xfId="676"/>
    <cellStyle name="Обычный 11 2 5 2" xfId="1864"/>
    <cellStyle name="Обычный 11 2 5 2 2" xfId="4277"/>
    <cellStyle name="Обычный 11 2 5 3" xfId="3089"/>
    <cellStyle name="Обычный 11 2 6" xfId="1270"/>
    <cellStyle name="Обычный 11 2 6 2" xfId="3683"/>
    <cellStyle name="Обычный 11 2 7" xfId="2495"/>
    <cellStyle name="Обычный 11 3" xfId="104"/>
    <cellStyle name="Обычный 11 3 2" xfId="260"/>
    <cellStyle name="Обычный 11 3 2 2" xfId="854"/>
    <cellStyle name="Обычный 11 3 2 2 2" xfId="2042"/>
    <cellStyle name="Обычный 11 3 2 2 2 2" xfId="4455"/>
    <cellStyle name="Обычный 11 3 2 2 3" xfId="3267"/>
    <cellStyle name="Обычный 11 3 2 3" xfId="1448"/>
    <cellStyle name="Обычный 11 3 2 3 2" xfId="3861"/>
    <cellStyle name="Обычный 11 3 2 4" xfId="2673"/>
    <cellStyle name="Обычный 11 3 3" xfId="407"/>
    <cellStyle name="Обычный 11 3 3 2" xfId="1001"/>
    <cellStyle name="Обычный 11 3 3 2 2" xfId="2189"/>
    <cellStyle name="Обычный 11 3 3 2 2 2" xfId="4602"/>
    <cellStyle name="Обычный 11 3 3 2 3" xfId="3414"/>
    <cellStyle name="Обычный 11 3 3 3" xfId="1595"/>
    <cellStyle name="Обычный 11 3 3 3 2" xfId="4008"/>
    <cellStyle name="Обычный 11 3 3 4" xfId="2820"/>
    <cellStyle name="Обычный 11 3 4" xfId="560"/>
    <cellStyle name="Обычный 11 3 4 2" xfId="1154"/>
    <cellStyle name="Обычный 11 3 4 2 2" xfId="2342"/>
    <cellStyle name="Обычный 11 3 4 2 2 2" xfId="4755"/>
    <cellStyle name="Обычный 11 3 4 2 3" xfId="3567"/>
    <cellStyle name="Обычный 11 3 4 3" xfId="1748"/>
    <cellStyle name="Обычный 11 3 4 3 2" xfId="4161"/>
    <cellStyle name="Обычный 11 3 4 4" xfId="2973"/>
    <cellStyle name="Обычный 11 3 5" xfId="707"/>
    <cellStyle name="Обычный 11 3 5 2" xfId="1895"/>
    <cellStyle name="Обычный 11 3 5 2 2" xfId="4308"/>
    <cellStyle name="Обычный 11 3 5 3" xfId="3120"/>
    <cellStyle name="Обычный 11 3 6" xfId="1301"/>
    <cellStyle name="Обычный 11 3 6 2" xfId="3714"/>
    <cellStyle name="Обычный 11 3 7" xfId="2526"/>
    <cellStyle name="Обычный 11 4" xfId="139"/>
    <cellStyle name="Обычный 11 4 2" xfId="286"/>
    <cellStyle name="Обычный 11 4 2 2" xfId="880"/>
    <cellStyle name="Обычный 11 4 2 2 2" xfId="2068"/>
    <cellStyle name="Обычный 11 4 2 2 2 2" xfId="4481"/>
    <cellStyle name="Обычный 11 4 2 2 3" xfId="3293"/>
    <cellStyle name="Обычный 11 4 2 3" xfId="1474"/>
    <cellStyle name="Обычный 11 4 2 3 2" xfId="3887"/>
    <cellStyle name="Обычный 11 4 2 4" xfId="2699"/>
    <cellStyle name="Обычный 11 4 3" xfId="434"/>
    <cellStyle name="Обычный 11 4 3 2" xfId="1028"/>
    <cellStyle name="Обычный 11 4 3 2 2" xfId="2216"/>
    <cellStyle name="Обычный 11 4 3 2 2 2" xfId="4629"/>
    <cellStyle name="Обычный 11 4 3 2 3" xfId="3441"/>
    <cellStyle name="Обычный 11 4 3 3" xfId="1622"/>
    <cellStyle name="Обычный 11 4 3 3 2" xfId="4035"/>
    <cellStyle name="Обычный 11 4 3 4" xfId="2847"/>
    <cellStyle name="Обычный 11 4 4" xfId="586"/>
    <cellStyle name="Обычный 11 4 4 2" xfId="1180"/>
    <cellStyle name="Обычный 11 4 4 2 2" xfId="2368"/>
    <cellStyle name="Обычный 11 4 4 2 2 2" xfId="4781"/>
    <cellStyle name="Обычный 11 4 4 2 3" xfId="3593"/>
    <cellStyle name="Обычный 11 4 4 3" xfId="1774"/>
    <cellStyle name="Обычный 11 4 4 3 2" xfId="4187"/>
    <cellStyle name="Обычный 11 4 4 4" xfId="2999"/>
    <cellStyle name="Обычный 11 4 5" xfId="733"/>
    <cellStyle name="Обычный 11 4 5 2" xfId="1921"/>
    <cellStyle name="Обычный 11 4 5 2 2" xfId="4334"/>
    <cellStyle name="Обычный 11 4 5 3" xfId="3146"/>
    <cellStyle name="Обычный 11 4 6" xfId="1327"/>
    <cellStyle name="Обычный 11 4 6 2" xfId="3740"/>
    <cellStyle name="Обычный 11 4 7" xfId="2552"/>
    <cellStyle name="Обычный 11 5" xfId="169"/>
    <cellStyle name="Обычный 11 5 2" xfId="316"/>
    <cellStyle name="Обычный 11 5 2 2" xfId="910"/>
    <cellStyle name="Обычный 11 5 2 2 2" xfId="2098"/>
    <cellStyle name="Обычный 11 5 2 2 2 2" xfId="4511"/>
    <cellStyle name="Обычный 11 5 2 2 3" xfId="3323"/>
    <cellStyle name="Обычный 11 5 2 3" xfId="1504"/>
    <cellStyle name="Обычный 11 5 2 3 2" xfId="3917"/>
    <cellStyle name="Обычный 11 5 2 4" xfId="2729"/>
    <cellStyle name="Обычный 11 5 3" xfId="464"/>
    <cellStyle name="Обычный 11 5 3 2" xfId="1058"/>
    <cellStyle name="Обычный 11 5 3 2 2" xfId="2246"/>
    <cellStyle name="Обычный 11 5 3 2 2 2" xfId="4659"/>
    <cellStyle name="Обычный 11 5 3 2 3" xfId="3471"/>
    <cellStyle name="Обычный 11 5 3 3" xfId="1652"/>
    <cellStyle name="Обычный 11 5 3 3 2" xfId="4065"/>
    <cellStyle name="Обычный 11 5 3 4" xfId="2877"/>
    <cellStyle name="Обычный 11 5 4" xfId="616"/>
    <cellStyle name="Обычный 11 5 4 2" xfId="1210"/>
    <cellStyle name="Обычный 11 5 4 2 2" xfId="2398"/>
    <cellStyle name="Обычный 11 5 4 2 2 2" xfId="4811"/>
    <cellStyle name="Обычный 11 5 4 2 3" xfId="3623"/>
    <cellStyle name="Обычный 11 5 4 3" xfId="1804"/>
    <cellStyle name="Обычный 11 5 4 3 2" xfId="4217"/>
    <cellStyle name="Обычный 11 5 4 4" xfId="3029"/>
    <cellStyle name="Обычный 11 5 5" xfId="763"/>
    <cellStyle name="Обычный 11 5 5 2" xfId="1951"/>
    <cellStyle name="Обычный 11 5 5 2 2" xfId="4364"/>
    <cellStyle name="Обычный 11 5 5 3" xfId="3176"/>
    <cellStyle name="Обычный 11 5 6" xfId="1357"/>
    <cellStyle name="Обычный 11 5 6 2" xfId="3770"/>
    <cellStyle name="Обычный 11 5 7" xfId="2582"/>
    <cellStyle name="Обычный 11 6" xfId="199"/>
    <cellStyle name="Обычный 11 6 2" xfId="793"/>
    <cellStyle name="Обычный 11 6 2 2" xfId="1981"/>
    <cellStyle name="Обычный 11 6 2 2 2" xfId="4394"/>
    <cellStyle name="Обычный 11 6 2 3" xfId="3206"/>
    <cellStyle name="Обычный 11 6 3" xfId="1387"/>
    <cellStyle name="Обычный 11 6 3 2" xfId="3800"/>
    <cellStyle name="Обычный 11 6 4" xfId="2612"/>
    <cellStyle name="Обычный 11 7" xfId="346"/>
    <cellStyle name="Обычный 11 7 2" xfId="940"/>
    <cellStyle name="Обычный 11 7 2 2" xfId="2128"/>
    <cellStyle name="Обычный 11 7 2 2 2" xfId="4541"/>
    <cellStyle name="Обычный 11 7 2 3" xfId="3353"/>
    <cellStyle name="Обычный 11 7 3" xfId="1534"/>
    <cellStyle name="Обычный 11 7 3 2" xfId="3947"/>
    <cellStyle name="Обычный 11 7 4" xfId="2759"/>
    <cellStyle name="Обычный 11 8" xfId="499"/>
    <cellStyle name="Обычный 11 8 2" xfId="1093"/>
    <cellStyle name="Обычный 11 8 2 2" xfId="2281"/>
    <cellStyle name="Обычный 11 8 2 2 2" xfId="4694"/>
    <cellStyle name="Обычный 11 8 2 3" xfId="3506"/>
    <cellStyle name="Обычный 11 8 3" xfId="1687"/>
    <cellStyle name="Обычный 11 8 3 2" xfId="4100"/>
    <cellStyle name="Обычный 11 8 4" xfId="2912"/>
    <cellStyle name="Обычный 11 9" xfId="646"/>
    <cellStyle name="Обычный 11 9 2" xfId="1834"/>
    <cellStyle name="Обычный 11 9 2 2" xfId="4247"/>
    <cellStyle name="Обычный 11 9 3" xfId="3059"/>
    <cellStyle name="Обычный 12" xfId="9"/>
    <cellStyle name="Обычный 12 2" xfId="65"/>
    <cellStyle name="Обычный 12 3" xfId="105"/>
    <cellStyle name="Обычный 13" xfId="10"/>
    <cellStyle name="Обычный 13 10" xfId="647"/>
    <cellStyle name="Обычный 13 10 2" xfId="1835"/>
    <cellStyle name="Обычный 13 10 2 2" xfId="4248"/>
    <cellStyle name="Обычный 13 10 3" xfId="3060"/>
    <cellStyle name="Обычный 13 11" xfId="1241"/>
    <cellStyle name="Обычный 13 11 2" xfId="3654"/>
    <cellStyle name="Обычный 13 12" xfId="2446"/>
    <cellStyle name="Обычный 13 12 2" xfId="4859"/>
    <cellStyle name="Обычный 13 13" xfId="2466"/>
    <cellStyle name="Обычный 13 2" xfId="55"/>
    <cellStyle name="Обычный 13 2 10" xfId="2491"/>
    <cellStyle name="Обычный 13 2 2" xfId="95"/>
    <cellStyle name="Обычный 13 2 2 2" xfId="255"/>
    <cellStyle name="Обычный 13 2 2 2 2" xfId="849"/>
    <cellStyle name="Обычный 13 2 2 2 2 2" xfId="2037"/>
    <cellStyle name="Обычный 13 2 2 2 2 2 2" xfId="4450"/>
    <cellStyle name="Обычный 13 2 2 2 2 3" xfId="3262"/>
    <cellStyle name="Обычный 13 2 2 2 3" xfId="1443"/>
    <cellStyle name="Обычный 13 2 2 2 3 2" xfId="3856"/>
    <cellStyle name="Обычный 13 2 2 2 4" xfId="2668"/>
    <cellStyle name="Обычный 13 2 2 3" xfId="402"/>
    <cellStyle name="Обычный 13 2 2 3 2" xfId="996"/>
    <cellStyle name="Обычный 13 2 2 3 2 2" xfId="2184"/>
    <cellStyle name="Обычный 13 2 2 3 2 2 2" xfId="4597"/>
    <cellStyle name="Обычный 13 2 2 3 2 3" xfId="3409"/>
    <cellStyle name="Обычный 13 2 2 3 3" xfId="1590"/>
    <cellStyle name="Обычный 13 2 2 3 3 2" xfId="4003"/>
    <cellStyle name="Обычный 13 2 2 3 4" xfId="2815"/>
    <cellStyle name="Обычный 13 2 2 4" xfId="555"/>
    <cellStyle name="Обычный 13 2 2 4 2" xfId="1149"/>
    <cellStyle name="Обычный 13 2 2 4 2 2" xfId="2337"/>
    <cellStyle name="Обычный 13 2 2 4 2 2 2" xfId="4750"/>
    <cellStyle name="Обычный 13 2 2 4 2 3" xfId="3562"/>
    <cellStyle name="Обычный 13 2 2 4 3" xfId="1743"/>
    <cellStyle name="Обычный 13 2 2 4 3 2" xfId="4156"/>
    <cellStyle name="Обычный 13 2 2 4 4" xfId="2968"/>
    <cellStyle name="Обычный 13 2 2 5" xfId="702"/>
    <cellStyle name="Обычный 13 2 2 5 2" xfId="1890"/>
    <cellStyle name="Обычный 13 2 2 5 2 2" xfId="4303"/>
    <cellStyle name="Обычный 13 2 2 5 3" xfId="3115"/>
    <cellStyle name="Обычный 13 2 2 6" xfId="1296"/>
    <cellStyle name="Обычный 13 2 2 6 2" xfId="3709"/>
    <cellStyle name="Обычный 13 2 2 7" xfId="2521"/>
    <cellStyle name="Обычный 13 2 3" xfId="165"/>
    <cellStyle name="Обычный 13 2 3 2" xfId="312"/>
    <cellStyle name="Обычный 13 2 3 2 2" xfId="906"/>
    <cellStyle name="Обычный 13 2 3 2 2 2" xfId="2094"/>
    <cellStyle name="Обычный 13 2 3 2 2 2 2" xfId="4507"/>
    <cellStyle name="Обычный 13 2 3 2 2 3" xfId="3319"/>
    <cellStyle name="Обычный 13 2 3 2 3" xfId="1500"/>
    <cellStyle name="Обычный 13 2 3 2 3 2" xfId="3913"/>
    <cellStyle name="Обычный 13 2 3 2 4" xfId="2725"/>
    <cellStyle name="Обычный 13 2 3 3" xfId="460"/>
    <cellStyle name="Обычный 13 2 3 3 2" xfId="1054"/>
    <cellStyle name="Обычный 13 2 3 3 2 2" xfId="2242"/>
    <cellStyle name="Обычный 13 2 3 3 2 2 2" xfId="4655"/>
    <cellStyle name="Обычный 13 2 3 3 2 3" xfId="3467"/>
    <cellStyle name="Обычный 13 2 3 3 3" xfId="1648"/>
    <cellStyle name="Обычный 13 2 3 3 3 2" xfId="4061"/>
    <cellStyle name="Обычный 13 2 3 3 4" xfId="2873"/>
    <cellStyle name="Обычный 13 2 3 4" xfId="612"/>
    <cellStyle name="Обычный 13 2 3 4 2" xfId="1206"/>
    <cellStyle name="Обычный 13 2 3 4 2 2" xfId="2394"/>
    <cellStyle name="Обычный 13 2 3 4 2 2 2" xfId="4807"/>
    <cellStyle name="Обычный 13 2 3 4 2 3" xfId="3619"/>
    <cellStyle name="Обычный 13 2 3 4 3" xfId="1800"/>
    <cellStyle name="Обычный 13 2 3 4 3 2" xfId="4213"/>
    <cellStyle name="Обычный 13 2 3 4 4" xfId="3025"/>
    <cellStyle name="Обычный 13 2 3 5" xfId="759"/>
    <cellStyle name="Обычный 13 2 3 5 2" xfId="1947"/>
    <cellStyle name="Обычный 13 2 3 5 2 2" xfId="4360"/>
    <cellStyle name="Обычный 13 2 3 5 3" xfId="3172"/>
    <cellStyle name="Обычный 13 2 3 6" xfId="1353"/>
    <cellStyle name="Обычный 13 2 3 6 2" xfId="3766"/>
    <cellStyle name="Обычный 13 2 3 7" xfId="2578"/>
    <cellStyle name="Обычный 13 2 4" xfId="195"/>
    <cellStyle name="Обычный 13 2 4 2" xfId="342"/>
    <cellStyle name="Обычный 13 2 4 2 2" xfId="936"/>
    <cellStyle name="Обычный 13 2 4 2 2 2" xfId="2124"/>
    <cellStyle name="Обычный 13 2 4 2 2 2 2" xfId="4537"/>
    <cellStyle name="Обычный 13 2 4 2 2 3" xfId="3349"/>
    <cellStyle name="Обычный 13 2 4 2 3" xfId="1530"/>
    <cellStyle name="Обычный 13 2 4 2 3 2" xfId="3943"/>
    <cellStyle name="Обычный 13 2 4 2 4" xfId="2755"/>
    <cellStyle name="Обычный 13 2 4 3" xfId="490"/>
    <cellStyle name="Обычный 13 2 4 3 2" xfId="1084"/>
    <cellStyle name="Обычный 13 2 4 3 2 2" xfId="2272"/>
    <cellStyle name="Обычный 13 2 4 3 2 2 2" xfId="4685"/>
    <cellStyle name="Обычный 13 2 4 3 2 3" xfId="3497"/>
    <cellStyle name="Обычный 13 2 4 3 3" xfId="1678"/>
    <cellStyle name="Обычный 13 2 4 3 3 2" xfId="4091"/>
    <cellStyle name="Обычный 13 2 4 3 4" xfId="2903"/>
    <cellStyle name="Обычный 13 2 4 4" xfId="642"/>
    <cellStyle name="Обычный 13 2 4 4 2" xfId="1236"/>
    <cellStyle name="Обычный 13 2 4 4 2 2" xfId="2424"/>
    <cellStyle name="Обычный 13 2 4 4 2 2 2" xfId="4837"/>
    <cellStyle name="Обычный 13 2 4 4 2 3" xfId="3649"/>
    <cellStyle name="Обычный 13 2 4 4 3" xfId="1830"/>
    <cellStyle name="Обычный 13 2 4 4 3 2" xfId="4243"/>
    <cellStyle name="Обычный 13 2 4 4 4" xfId="3055"/>
    <cellStyle name="Обычный 13 2 4 5" xfId="789"/>
    <cellStyle name="Обычный 13 2 4 5 2" xfId="1977"/>
    <cellStyle name="Обычный 13 2 4 5 2 2" xfId="4390"/>
    <cellStyle name="Обычный 13 2 4 5 3" xfId="3202"/>
    <cellStyle name="Обычный 13 2 4 6" xfId="1383"/>
    <cellStyle name="Обычный 13 2 4 6 2" xfId="3796"/>
    <cellStyle name="Обычный 13 2 4 7" xfId="2608"/>
    <cellStyle name="Обычный 13 2 5" xfId="225"/>
    <cellStyle name="Обычный 13 2 5 2" xfId="819"/>
    <cellStyle name="Обычный 13 2 5 2 2" xfId="2007"/>
    <cellStyle name="Обычный 13 2 5 2 2 2" xfId="4420"/>
    <cellStyle name="Обычный 13 2 5 2 3" xfId="3232"/>
    <cellStyle name="Обычный 13 2 5 3" xfId="1413"/>
    <cellStyle name="Обычный 13 2 5 3 2" xfId="3826"/>
    <cellStyle name="Обычный 13 2 5 4" xfId="2638"/>
    <cellStyle name="Обычный 13 2 6" xfId="372"/>
    <cellStyle name="Обычный 13 2 6 2" xfId="966"/>
    <cellStyle name="Обычный 13 2 6 2 2" xfId="2154"/>
    <cellStyle name="Обычный 13 2 6 2 2 2" xfId="4567"/>
    <cellStyle name="Обычный 13 2 6 2 3" xfId="3379"/>
    <cellStyle name="Обычный 13 2 6 3" xfId="1560"/>
    <cellStyle name="Обычный 13 2 6 3 2" xfId="3973"/>
    <cellStyle name="Обычный 13 2 6 4" xfId="2785"/>
    <cellStyle name="Обычный 13 2 7" xfId="525"/>
    <cellStyle name="Обычный 13 2 7 2" xfId="1119"/>
    <cellStyle name="Обычный 13 2 7 2 2" xfId="2307"/>
    <cellStyle name="Обычный 13 2 7 2 2 2" xfId="4720"/>
    <cellStyle name="Обычный 13 2 7 2 3" xfId="3532"/>
    <cellStyle name="Обычный 13 2 7 3" xfId="1713"/>
    <cellStyle name="Обычный 13 2 7 3 2" xfId="4126"/>
    <cellStyle name="Обычный 13 2 7 4" xfId="2938"/>
    <cellStyle name="Обычный 13 2 8" xfId="672"/>
    <cellStyle name="Обычный 13 2 8 2" xfId="1860"/>
    <cellStyle name="Обычный 13 2 8 2 2" xfId="4273"/>
    <cellStyle name="Обычный 13 2 8 3" xfId="3085"/>
    <cellStyle name="Обычный 13 2 9" xfId="1266"/>
    <cellStyle name="Обычный 13 2 9 2" xfId="3679"/>
    <cellStyle name="Обычный 13 3" xfId="66"/>
    <cellStyle name="Обычный 13 3 2" xfId="230"/>
    <cellStyle name="Обычный 13 3 2 2" xfId="824"/>
    <cellStyle name="Обычный 13 3 2 2 2" xfId="2012"/>
    <cellStyle name="Обычный 13 3 2 2 2 2" xfId="4425"/>
    <cellStyle name="Обычный 13 3 2 2 3" xfId="3237"/>
    <cellStyle name="Обычный 13 3 2 3" xfId="1418"/>
    <cellStyle name="Обычный 13 3 2 3 2" xfId="3831"/>
    <cellStyle name="Обычный 13 3 2 4" xfId="2643"/>
    <cellStyle name="Обычный 13 3 3" xfId="377"/>
    <cellStyle name="Обычный 13 3 3 2" xfId="971"/>
    <cellStyle name="Обычный 13 3 3 2 2" xfId="2159"/>
    <cellStyle name="Обычный 13 3 3 2 2 2" xfId="4572"/>
    <cellStyle name="Обычный 13 3 3 2 3" xfId="3384"/>
    <cellStyle name="Обычный 13 3 3 3" xfId="1565"/>
    <cellStyle name="Обычный 13 3 3 3 2" xfId="3978"/>
    <cellStyle name="Обычный 13 3 3 4" xfId="2790"/>
    <cellStyle name="Обычный 13 3 4" xfId="530"/>
    <cellStyle name="Обычный 13 3 4 2" xfId="1124"/>
    <cellStyle name="Обычный 13 3 4 2 2" xfId="2312"/>
    <cellStyle name="Обычный 13 3 4 2 2 2" xfId="4725"/>
    <cellStyle name="Обычный 13 3 4 2 3" xfId="3537"/>
    <cellStyle name="Обычный 13 3 4 3" xfId="1718"/>
    <cellStyle name="Обычный 13 3 4 3 2" xfId="4131"/>
    <cellStyle name="Обычный 13 3 4 4" xfId="2943"/>
    <cellStyle name="Обычный 13 3 5" xfId="677"/>
    <cellStyle name="Обычный 13 3 5 2" xfId="1865"/>
    <cellStyle name="Обычный 13 3 5 2 2" xfId="4278"/>
    <cellStyle name="Обычный 13 3 5 3" xfId="3090"/>
    <cellStyle name="Обычный 13 3 6" xfId="1271"/>
    <cellStyle name="Обычный 13 3 6 2" xfId="3684"/>
    <cellStyle name="Обычный 13 3 7" xfId="2496"/>
    <cellStyle name="Обычный 13 4" xfId="106"/>
    <cellStyle name="Обычный 13 4 2" xfId="261"/>
    <cellStyle name="Обычный 13 4 2 2" xfId="855"/>
    <cellStyle name="Обычный 13 4 2 2 2" xfId="2043"/>
    <cellStyle name="Обычный 13 4 2 2 2 2" xfId="4456"/>
    <cellStyle name="Обычный 13 4 2 2 3" xfId="3268"/>
    <cellStyle name="Обычный 13 4 2 3" xfId="1449"/>
    <cellStyle name="Обычный 13 4 2 3 2" xfId="3862"/>
    <cellStyle name="Обычный 13 4 2 4" xfId="2674"/>
    <cellStyle name="Обычный 13 4 3" xfId="408"/>
    <cellStyle name="Обычный 13 4 3 2" xfId="1002"/>
    <cellStyle name="Обычный 13 4 3 2 2" xfId="2190"/>
    <cellStyle name="Обычный 13 4 3 2 2 2" xfId="4603"/>
    <cellStyle name="Обычный 13 4 3 2 3" xfId="3415"/>
    <cellStyle name="Обычный 13 4 3 3" xfId="1596"/>
    <cellStyle name="Обычный 13 4 3 3 2" xfId="4009"/>
    <cellStyle name="Обычный 13 4 3 4" xfId="2821"/>
    <cellStyle name="Обычный 13 4 4" xfId="561"/>
    <cellStyle name="Обычный 13 4 4 2" xfId="1155"/>
    <cellStyle name="Обычный 13 4 4 2 2" xfId="2343"/>
    <cellStyle name="Обычный 13 4 4 2 2 2" xfId="4756"/>
    <cellStyle name="Обычный 13 4 4 2 3" xfId="3568"/>
    <cellStyle name="Обычный 13 4 4 3" xfId="1749"/>
    <cellStyle name="Обычный 13 4 4 3 2" xfId="4162"/>
    <cellStyle name="Обычный 13 4 4 4" xfId="2974"/>
    <cellStyle name="Обычный 13 4 5" xfId="708"/>
    <cellStyle name="Обычный 13 4 5 2" xfId="1896"/>
    <cellStyle name="Обычный 13 4 5 2 2" xfId="4309"/>
    <cellStyle name="Обычный 13 4 5 3" xfId="3121"/>
    <cellStyle name="Обычный 13 4 6" xfId="1302"/>
    <cellStyle name="Обычный 13 4 6 2" xfId="3715"/>
    <cellStyle name="Обычный 13 4 7" xfId="2527"/>
    <cellStyle name="Обычный 13 5" xfId="140"/>
    <cellStyle name="Обычный 13 5 2" xfId="287"/>
    <cellStyle name="Обычный 13 5 2 2" xfId="881"/>
    <cellStyle name="Обычный 13 5 2 2 2" xfId="2069"/>
    <cellStyle name="Обычный 13 5 2 2 2 2" xfId="4482"/>
    <cellStyle name="Обычный 13 5 2 2 3" xfId="3294"/>
    <cellStyle name="Обычный 13 5 2 3" xfId="1475"/>
    <cellStyle name="Обычный 13 5 2 3 2" xfId="3888"/>
    <cellStyle name="Обычный 13 5 2 4" xfId="2700"/>
    <cellStyle name="Обычный 13 5 3" xfId="435"/>
    <cellStyle name="Обычный 13 5 3 2" xfId="1029"/>
    <cellStyle name="Обычный 13 5 3 2 2" xfId="2217"/>
    <cellStyle name="Обычный 13 5 3 2 2 2" xfId="4630"/>
    <cellStyle name="Обычный 13 5 3 2 3" xfId="3442"/>
    <cellStyle name="Обычный 13 5 3 3" xfId="1623"/>
    <cellStyle name="Обычный 13 5 3 3 2" xfId="4036"/>
    <cellStyle name="Обычный 13 5 3 4" xfId="2848"/>
    <cellStyle name="Обычный 13 5 4" xfId="587"/>
    <cellStyle name="Обычный 13 5 4 2" xfId="1181"/>
    <cellStyle name="Обычный 13 5 4 2 2" xfId="2369"/>
    <cellStyle name="Обычный 13 5 4 2 2 2" xfId="4782"/>
    <cellStyle name="Обычный 13 5 4 2 3" xfId="3594"/>
    <cellStyle name="Обычный 13 5 4 3" xfId="1775"/>
    <cellStyle name="Обычный 13 5 4 3 2" xfId="4188"/>
    <cellStyle name="Обычный 13 5 4 4" xfId="3000"/>
    <cellStyle name="Обычный 13 5 5" xfId="734"/>
    <cellStyle name="Обычный 13 5 5 2" xfId="1922"/>
    <cellStyle name="Обычный 13 5 5 2 2" xfId="4335"/>
    <cellStyle name="Обычный 13 5 5 3" xfId="3147"/>
    <cellStyle name="Обычный 13 5 6" xfId="1328"/>
    <cellStyle name="Обычный 13 5 6 2" xfId="3741"/>
    <cellStyle name="Обычный 13 5 7" xfId="2553"/>
    <cellStyle name="Обычный 13 6" xfId="170"/>
    <cellStyle name="Обычный 13 6 2" xfId="317"/>
    <cellStyle name="Обычный 13 6 2 2" xfId="911"/>
    <cellStyle name="Обычный 13 6 2 2 2" xfId="2099"/>
    <cellStyle name="Обычный 13 6 2 2 2 2" xfId="4512"/>
    <cellStyle name="Обычный 13 6 2 2 3" xfId="3324"/>
    <cellStyle name="Обычный 13 6 2 3" xfId="1505"/>
    <cellStyle name="Обычный 13 6 2 3 2" xfId="3918"/>
    <cellStyle name="Обычный 13 6 2 4" xfId="2730"/>
    <cellStyle name="Обычный 13 6 3" xfId="465"/>
    <cellStyle name="Обычный 13 6 3 2" xfId="1059"/>
    <cellStyle name="Обычный 13 6 3 2 2" xfId="2247"/>
    <cellStyle name="Обычный 13 6 3 2 2 2" xfId="4660"/>
    <cellStyle name="Обычный 13 6 3 2 3" xfId="3472"/>
    <cellStyle name="Обычный 13 6 3 3" xfId="1653"/>
    <cellStyle name="Обычный 13 6 3 3 2" xfId="4066"/>
    <cellStyle name="Обычный 13 6 3 4" xfId="2878"/>
    <cellStyle name="Обычный 13 6 4" xfId="617"/>
    <cellStyle name="Обычный 13 6 4 2" xfId="1211"/>
    <cellStyle name="Обычный 13 6 4 2 2" xfId="2399"/>
    <cellStyle name="Обычный 13 6 4 2 2 2" xfId="4812"/>
    <cellStyle name="Обычный 13 6 4 2 3" xfId="3624"/>
    <cellStyle name="Обычный 13 6 4 3" xfId="1805"/>
    <cellStyle name="Обычный 13 6 4 3 2" xfId="4218"/>
    <cellStyle name="Обычный 13 6 4 4" xfId="3030"/>
    <cellStyle name="Обычный 13 6 5" xfId="764"/>
    <cellStyle name="Обычный 13 6 5 2" xfId="1952"/>
    <cellStyle name="Обычный 13 6 5 2 2" xfId="4365"/>
    <cellStyle name="Обычный 13 6 5 3" xfId="3177"/>
    <cellStyle name="Обычный 13 6 6" xfId="1358"/>
    <cellStyle name="Обычный 13 6 6 2" xfId="3771"/>
    <cellStyle name="Обычный 13 6 7" xfId="2583"/>
    <cellStyle name="Обычный 13 7" xfId="200"/>
    <cellStyle name="Обычный 13 7 2" xfId="794"/>
    <cellStyle name="Обычный 13 7 2 2" xfId="1982"/>
    <cellStyle name="Обычный 13 7 2 2 2" xfId="4395"/>
    <cellStyle name="Обычный 13 7 2 3" xfId="3207"/>
    <cellStyle name="Обычный 13 7 3" xfId="1388"/>
    <cellStyle name="Обычный 13 7 3 2" xfId="3801"/>
    <cellStyle name="Обычный 13 7 4" xfId="2613"/>
    <cellStyle name="Обычный 13 8" xfId="347"/>
    <cellStyle name="Обычный 13 8 2" xfId="941"/>
    <cellStyle name="Обычный 13 8 2 2" xfId="2129"/>
    <cellStyle name="Обычный 13 8 2 2 2" xfId="4542"/>
    <cellStyle name="Обычный 13 8 2 3" xfId="3354"/>
    <cellStyle name="Обычный 13 8 3" xfId="1535"/>
    <cellStyle name="Обычный 13 8 3 2" xfId="3948"/>
    <cellStyle name="Обычный 13 8 4" xfId="2760"/>
    <cellStyle name="Обычный 13 9" xfId="500"/>
    <cellStyle name="Обычный 13 9 2" xfId="1094"/>
    <cellStyle name="Обычный 13 9 2 2" xfId="2282"/>
    <cellStyle name="Обычный 13 9 2 2 2" xfId="4695"/>
    <cellStyle name="Обычный 13 9 2 3" xfId="3507"/>
    <cellStyle name="Обычный 13 9 3" xfId="1688"/>
    <cellStyle name="Обычный 13 9 3 2" xfId="4101"/>
    <cellStyle name="Обычный 13 9 4" xfId="2913"/>
    <cellStyle name="Обычный 14" xfId="49"/>
    <cellStyle name="Обычный 14 10" xfId="2452"/>
    <cellStyle name="Обычный 14 10 2" xfId="4865"/>
    <cellStyle name="Обычный 14 11" xfId="2489"/>
    <cellStyle name="Обычный 14 2" xfId="93"/>
    <cellStyle name="Обычный 14 2 2" xfId="253"/>
    <cellStyle name="Обычный 14 2 2 2" xfId="847"/>
    <cellStyle name="Обычный 14 2 2 2 2" xfId="2035"/>
    <cellStyle name="Обычный 14 2 2 2 2 2" xfId="4448"/>
    <cellStyle name="Обычный 14 2 2 2 3" xfId="3260"/>
    <cellStyle name="Обычный 14 2 2 3" xfId="1441"/>
    <cellStyle name="Обычный 14 2 2 3 2" xfId="3854"/>
    <cellStyle name="Обычный 14 2 2 4" xfId="2666"/>
    <cellStyle name="Обычный 14 2 3" xfId="400"/>
    <cellStyle name="Обычный 14 2 3 2" xfId="994"/>
    <cellStyle name="Обычный 14 2 3 2 2" xfId="2182"/>
    <cellStyle name="Обычный 14 2 3 2 2 2" xfId="4595"/>
    <cellStyle name="Обычный 14 2 3 2 3" xfId="3407"/>
    <cellStyle name="Обычный 14 2 3 3" xfId="1588"/>
    <cellStyle name="Обычный 14 2 3 3 2" xfId="4001"/>
    <cellStyle name="Обычный 14 2 3 4" xfId="2813"/>
    <cellStyle name="Обычный 14 2 4" xfId="553"/>
    <cellStyle name="Обычный 14 2 4 2" xfId="1147"/>
    <cellStyle name="Обычный 14 2 4 2 2" xfId="2335"/>
    <cellStyle name="Обычный 14 2 4 2 2 2" xfId="4748"/>
    <cellStyle name="Обычный 14 2 4 2 3" xfId="3560"/>
    <cellStyle name="Обычный 14 2 4 3" xfId="1741"/>
    <cellStyle name="Обычный 14 2 4 3 2" xfId="4154"/>
    <cellStyle name="Обычный 14 2 4 4" xfId="2966"/>
    <cellStyle name="Обычный 14 2 5" xfId="700"/>
    <cellStyle name="Обычный 14 2 5 2" xfId="1888"/>
    <cellStyle name="Обычный 14 2 5 2 2" xfId="4301"/>
    <cellStyle name="Обычный 14 2 5 3" xfId="3113"/>
    <cellStyle name="Обычный 14 2 6" xfId="1294"/>
    <cellStyle name="Обычный 14 2 6 2" xfId="3707"/>
    <cellStyle name="Обычный 14 2 7" xfId="2519"/>
    <cellStyle name="Обычный 14 3" xfId="163"/>
    <cellStyle name="Обычный 14 3 2" xfId="310"/>
    <cellStyle name="Обычный 14 3 2 2" xfId="904"/>
    <cellStyle name="Обычный 14 3 2 2 2" xfId="2092"/>
    <cellStyle name="Обычный 14 3 2 2 2 2" xfId="4505"/>
    <cellStyle name="Обычный 14 3 2 2 3" xfId="3317"/>
    <cellStyle name="Обычный 14 3 2 3" xfId="1498"/>
    <cellStyle name="Обычный 14 3 2 3 2" xfId="3911"/>
    <cellStyle name="Обычный 14 3 2 4" xfId="2723"/>
    <cellStyle name="Обычный 14 3 3" xfId="458"/>
    <cellStyle name="Обычный 14 3 3 2" xfId="1052"/>
    <cellStyle name="Обычный 14 3 3 2 2" xfId="2240"/>
    <cellStyle name="Обычный 14 3 3 2 2 2" xfId="4653"/>
    <cellStyle name="Обычный 14 3 3 2 3" xfId="3465"/>
    <cellStyle name="Обычный 14 3 3 3" xfId="1646"/>
    <cellStyle name="Обычный 14 3 3 3 2" xfId="4059"/>
    <cellStyle name="Обычный 14 3 3 4" xfId="2871"/>
    <cellStyle name="Обычный 14 3 4" xfId="610"/>
    <cellStyle name="Обычный 14 3 4 2" xfId="1204"/>
    <cellStyle name="Обычный 14 3 4 2 2" xfId="2392"/>
    <cellStyle name="Обычный 14 3 4 2 2 2" xfId="4805"/>
    <cellStyle name="Обычный 14 3 4 2 3" xfId="3617"/>
    <cellStyle name="Обычный 14 3 4 3" xfId="1798"/>
    <cellStyle name="Обычный 14 3 4 3 2" xfId="4211"/>
    <cellStyle name="Обычный 14 3 4 4" xfId="3023"/>
    <cellStyle name="Обычный 14 3 5" xfId="757"/>
    <cellStyle name="Обычный 14 3 5 2" xfId="1945"/>
    <cellStyle name="Обычный 14 3 5 2 2" xfId="4358"/>
    <cellStyle name="Обычный 14 3 5 3" xfId="3170"/>
    <cellStyle name="Обычный 14 3 6" xfId="1351"/>
    <cellStyle name="Обычный 14 3 6 2" xfId="3764"/>
    <cellStyle name="Обычный 14 3 7" xfId="2576"/>
    <cellStyle name="Обычный 14 4" xfId="193"/>
    <cellStyle name="Обычный 14 4 2" xfId="340"/>
    <cellStyle name="Обычный 14 4 2 2" xfId="934"/>
    <cellStyle name="Обычный 14 4 2 2 2" xfId="2122"/>
    <cellStyle name="Обычный 14 4 2 2 2 2" xfId="4535"/>
    <cellStyle name="Обычный 14 4 2 2 3" xfId="3347"/>
    <cellStyle name="Обычный 14 4 2 3" xfId="1528"/>
    <cellStyle name="Обычный 14 4 2 3 2" xfId="3941"/>
    <cellStyle name="Обычный 14 4 2 4" xfId="2753"/>
    <cellStyle name="Обычный 14 4 3" xfId="488"/>
    <cellStyle name="Обычный 14 4 3 2" xfId="1082"/>
    <cellStyle name="Обычный 14 4 3 2 2" xfId="2270"/>
    <cellStyle name="Обычный 14 4 3 2 2 2" xfId="4683"/>
    <cellStyle name="Обычный 14 4 3 2 3" xfId="3495"/>
    <cellStyle name="Обычный 14 4 3 3" xfId="1676"/>
    <cellStyle name="Обычный 14 4 3 3 2" xfId="4089"/>
    <cellStyle name="Обычный 14 4 3 4" xfId="2901"/>
    <cellStyle name="Обычный 14 4 4" xfId="640"/>
    <cellStyle name="Обычный 14 4 4 2" xfId="1234"/>
    <cellStyle name="Обычный 14 4 4 2 2" xfId="2422"/>
    <cellStyle name="Обычный 14 4 4 2 2 2" xfId="4835"/>
    <cellStyle name="Обычный 14 4 4 2 3" xfId="3647"/>
    <cellStyle name="Обычный 14 4 4 3" xfId="1828"/>
    <cellStyle name="Обычный 14 4 4 3 2" xfId="4241"/>
    <cellStyle name="Обычный 14 4 4 4" xfId="3053"/>
    <cellStyle name="Обычный 14 4 5" xfId="787"/>
    <cellStyle name="Обычный 14 4 5 2" xfId="1975"/>
    <cellStyle name="Обычный 14 4 5 2 2" xfId="4388"/>
    <cellStyle name="Обычный 14 4 5 3" xfId="3200"/>
    <cellStyle name="Обычный 14 4 6" xfId="1381"/>
    <cellStyle name="Обычный 14 4 6 2" xfId="3794"/>
    <cellStyle name="Обычный 14 4 7" xfId="2606"/>
    <cellStyle name="Обычный 14 5" xfId="223"/>
    <cellStyle name="Обычный 14 5 2" xfId="817"/>
    <cellStyle name="Обычный 14 5 2 2" xfId="2005"/>
    <cellStyle name="Обычный 14 5 2 2 2" xfId="4418"/>
    <cellStyle name="Обычный 14 5 2 3" xfId="3230"/>
    <cellStyle name="Обычный 14 5 3" xfId="1411"/>
    <cellStyle name="Обычный 14 5 3 2" xfId="3824"/>
    <cellStyle name="Обычный 14 5 4" xfId="2636"/>
    <cellStyle name="Обычный 14 6" xfId="370"/>
    <cellStyle name="Обычный 14 6 2" xfId="964"/>
    <cellStyle name="Обычный 14 6 2 2" xfId="2152"/>
    <cellStyle name="Обычный 14 6 2 2 2" xfId="4565"/>
    <cellStyle name="Обычный 14 6 2 3" xfId="3377"/>
    <cellStyle name="Обычный 14 6 3" xfId="1558"/>
    <cellStyle name="Обычный 14 6 3 2" xfId="3971"/>
    <cellStyle name="Обычный 14 6 4" xfId="2783"/>
    <cellStyle name="Обычный 14 7" xfId="523"/>
    <cellStyle name="Обычный 14 7 2" xfId="1117"/>
    <cellStyle name="Обычный 14 7 2 2" xfId="2305"/>
    <cellStyle name="Обычный 14 7 2 2 2" xfId="4718"/>
    <cellStyle name="Обычный 14 7 2 3" xfId="3530"/>
    <cellStyle name="Обычный 14 7 3" xfId="1711"/>
    <cellStyle name="Обычный 14 7 3 2" xfId="4124"/>
    <cellStyle name="Обычный 14 7 4" xfId="2936"/>
    <cellStyle name="Обычный 14 8" xfId="670"/>
    <cellStyle name="Обычный 14 8 2" xfId="1858"/>
    <cellStyle name="Обычный 14 8 2 2" xfId="4271"/>
    <cellStyle name="Обычный 14 8 3" xfId="3083"/>
    <cellStyle name="Обычный 14 9" xfId="1264"/>
    <cellStyle name="Обычный 14 9 2" xfId="3677"/>
    <cellStyle name="Обычный 15" xfId="492"/>
    <cellStyle name="Обычный 15 2" xfId="1086"/>
    <cellStyle name="Обычный 15 2 2" xfId="2274"/>
    <cellStyle name="Обычный 15 2 2 2" xfId="4687"/>
    <cellStyle name="Обычный 15 2 3" xfId="3499"/>
    <cellStyle name="Обычный 15 3" xfId="1680"/>
    <cellStyle name="Обычный 15 3 2" xfId="4093"/>
    <cellStyle name="Обычный 15 4" xfId="2453"/>
    <cellStyle name="Обычный 15 4 2" xfId="4866"/>
    <cellStyle name="Обычный 15 5" xfId="2905"/>
    <cellStyle name="Обычный 16" xfId="496"/>
    <cellStyle name="Обычный 16 2" xfId="1090"/>
    <cellStyle name="Обычный 16 2 2" xfId="2278"/>
    <cellStyle name="Обычный 16 2 2 2" xfId="4691"/>
    <cellStyle name="Обычный 16 2 3" xfId="3503"/>
    <cellStyle name="Обычный 16 3" xfId="1684"/>
    <cellStyle name="Обычный 16 3 2" xfId="4097"/>
    <cellStyle name="Обычный 16 4" xfId="2458"/>
    <cellStyle name="Обычный 16 4 2" xfId="4871"/>
    <cellStyle name="Обычный 16 5" xfId="2909"/>
    <cellStyle name="Обычный 2" xfId="11"/>
    <cellStyle name="Обычный 2 2" xfId="12"/>
    <cellStyle name="Обычный 2 2 2" xfId="13"/>
    <cellStyle name="Обычный 2 3" xfId="14"/>
    <cellStyle name="Обычный 2 4" xfId="15"/>
    <cellStyle name="Обычный 2 5" xfId="53"/>
    <cellStyle name="Обычный 2 5 10" xfId="2490"/>
    <cellStyle name="Обычный 2 5 2" xfId="94"/>
    <cellStyle name="Обычный 2 5 2 2" xfId="254"/>
    <cellStyle name="Обычный 2 5 2 2 2" xfId="848"/>
    <cellStyle name="Обычный 2 5 2 2 2 2" xfId="2036"/>
    <cellStyle name="Обычный 2 5 2 2 2 2 2" xfId="4449"/>
    <cellStyle name="Обычный 2 5 2 2 2 3" xfId="3261"/>
    <cellStyle name="Обычный 2 5 2 2 3" xfId="1442"/>
    <cellStyle name="Обычный 2 5 2 2 3 2" xfId="3855"/>
    <cellStyle name="Обычный 2 5 2 2 4" xfId="2667"/>
    <cellStyle name="Обычный 2 5 2 3" xfId="401"/>
    <cellStyle name="Обычный 2 5 2 3 2" xfId="995"/>
    <cellStyle name="Обычный 2 5 2 3 2 2" xfId="2183"/>
    <cellStyle name="Обычный 2 5 2 3 2 2 2" xfId="4596"/>
    <cellStyle name="Обычный 2 5 2 3 2 3" xfId="3408"/>
    <cellStyle name="Обычный 2 5 2 3 3" xfId="1589"/>
    <cellStyle name="Обычный 2 5 2 3 3 2" xfId="4002"/>
    <cellStyle name="Обычный 2 5 2 3 4" xfId="2814"/>
    <cellStyle name="Обычный 2 5 2 4" xfId="554"/>
    <cellStyle name="Обычный 2 5 2 4 2" xfId="1148"/>
    <cellStyle name="Обычный 2 5 2 4 2 2" xfId="2336"/>
    <cellStyle name="Обычный 2 5 2 4 2 2 2" xfId="4749"/>
    <cellStyle name="Обычный 2 5 2 4 2 3" xfId="3561"/>
    <cellStyle name="Обычный 2 5 2 4 3" xfId="1742"/>
    <cellStyle name="Обычный 2 5 2 4 3 2" xfId="4155"/>
    <cellStyle name="Обычный 2 5 2 4 4" xfId="2967"/>
    <cellStyle name="Обычный 2 5 2 5" xfId="701"/>
    <cellStyle name="Обычный 2 5 2 5 2" xfId="1889"/>
    <cellStyle name="Обычный 2 5 2 5 2 2" xfId="4302"/>
    <cellStyle name="Обычный 2 5 2 5 3" xfId="3114"/>
    <cellStyle name="Обычный 2 5 2 6" xfId="1295"/>
    <cellStyle name="Обычный 2 5 2 6 2" xfId="3708"/>
    <cellStyle name="Обычный 2 5 2 7" xfId="2520"/>
    <cellStyle name="Обычный 2 5 3" xfId="164"/>
    <cellStyle name="Обычный 2 5 3 2" xfId="311"/>
    <cellStyle name="Обычный 2 5 3 2 2" xfId="905"/>
    <cellStyle name="Обычный 2 5 3 2 2 2" xfId="2093"/>
    <cellStyle name="Обычный 2 5 3 2 2 2 2" xfId="4506"/>
    <cellStyle name="Обычный 2 5 3 2 2 3" xfId="3318"/>
    <cellStyle name="Обычный 2 5 3 2 3" xfId="1499"/>
    <cellStyle name="Обычный 2 5 3 2 3 2" xfId="3912"/>
    <cellStyle name="Обычный 2 5 3 2 4" xfId="2724"/>
    <cellStyle name="Обычный 2 5 3 3" xfId="459"/>
    <cellStyle name="Обычный 2 5 3 3 2" xfId="1053"/>
    <cellStyle name="Обычный 2 5 3 3 2 2" xfId="2241"/>
    <cellStyle name="Обычный 2 5 3 3 2 2 2" xfId="4654"/>
    <cellStyle name="Обычный 2 5 3 3 2 3" xfId="3466"/>
    <cellStyle name="Обычный 2 5 3 3 3" xfId="1647"/>
    <cellStyle name="Обычный 2 5 3 3 3 2" xfId="4060"/>
    <cellStyle name="Обычный 2 5 3 3 4" xfId="2872"/>
    <cellStyle name="Обычный 2 5 3 4" xfId="611"/>
    <cellStyle name="Обычный 2 5 3 4 2" xfId="1205"/>
    <cellStyle name="Обычный 2 5 3 4 2 2" xfId="2393"/>
    <cellStyle name="Обычный 2 5 3 4 2 2 2" xfId="4806"/>
    <cellStyle name="Обычный 2 5 3 4 2 3" xfId="3618"/>
    <cellStyle name="Обычный 2 5 3 4 3" xfId="1799"/>
    <cellStyle name="Обычный 2 5 3 4 3 2" xfId="4212"/>
    <cellStyle name="Обычный 2 5 3 4 4" xfId="3024"/>
    <cellStyle name="Обычный 2 5 3 5" xfId="758"/>
    <cellStyle name="Обычный 2 5 3 5 2" xfId="1946"/>
    <cellStyle name="Обычный 2 5 3 5 2 2" xfId="4359"/>
    <cellStyle name="Обычный 2 5 3 5 3" xfId="3171"/>
    <cellStyle name="Обычный 2 5 3 6" xfId="1352"/>
    <cellStyle name="Обычный 2 5 3 6 2" xfId="3765"/>
    <cellStyle name="Обычный 2 5 3 7" xfId="2577"/>
    <cellStyle name="Обычный 2 5 4" xfId="194"/>
    <cellStyle name="Обычный 2 5 4 2" xfId="341"/>
    <cellStyle name="Обычный 2 5 4 2 2" xfId="935"/>
    <cellStyle name="Обычный 2 5 4 2 2 2" xfId="2123"/>
    <cellStyle name="Обычный 2 5 4 2 2 2 2" xfId="4536"/>
    <cellStyle name="Обычный 2 5 4 2 2 3" xfId="3348"/>
    <cellStyle name="Обычный 2 5 4 2 3" xfId="1529"/>
    <cellStyle name="Обычный 2 5 4 2 3 2" xfId="3942"/>
    <cellStyle name="Обычный 2 5 4 2 4" xfId="2754"/>
    <cellStyle name="Обычный 2 5 4 3" xfId="489"/>
    <cellStyle name="Обычный 2 5 4 3 2" xfId="1083"/>
    <cellStyle name="Обычный 2 5 4 3 2 2" xfId="2271"/>
    <cellStyle name="Обычный 2 5 4 3 2 2 2" xfId="4684"/>
    <cellStyle name="Обычный 2 5 4 3 2 3" xfId="3496"/>
    <cellStyle name="Обычный 2 5 4 3 3" xfId="1677"/>
    <cellStyle name="Обычный 2 5 4 3 3 2" xfId="4090"/>
    <cellStyle name="Обычный 2 5 4 3 4" xfId="2902"/>
    <cellStyle name="Обычный 2 5 4 4" xfId="641"/>
    <cellStyle name="Обычный 2 5 4 4 2" xfId="1235"/>
    <cellStyle name="Обычный 2 5 4 4 2 2" xfId="2423"/>
    <cellStyle name="Обычный 2 5 4 4 2 2 2" xfId="4836"/>
    <cellStyle name="Обычный 2 5 4 4 2 3" xfId="3648"/>
    <cellStyle name="Обычный 2 5 4 4 3" xfId="1829"/>
    <cellStyle name="Обычный 2 5 4 4 3 2" xfId="4242"/>
    <cellStyle name="Обычный 2 5 4 4 4" xfId="3054"/>
    <cellStyle name="Обычный 2 5 4 5" xfId="788"/>
    <cellStyle name="Обычный 2 5 4 5 2" xfId="1976"/>
    <cellStyle name="Обычный 2 5 4 5 2 2" xfId="4389"/>
    <cellStyle name="Обычный 2 5 4 5 3" xfId="3201"/>
    <cellStyle name="Обычный 2 5 4 6" xfId="1382"/>
    <cellStyle name="Обычный 2 5 4 6 2" xfId="3795"/>
    <cellStyle name="Обычный 2 5 4 7" xfId="2607"/>
    <cellStyle name="Обычный 2 5 5" xfId="224"/>
    <cellStyle name="Обычный 2 5 5 2" xfId="818"/>
    <cellStyle name="Обычный 2 5 5 2 2" xfId="2006"/>
    <cellStyle name="Обычный 2 5 5 2 2 2" xfId="4419"/>
    <cellStyle name="Обычный 2 5 5 2 3" xfId="3231"/>
    <cellStyle name="Обычный 2 5 5 3" xfId="1412"/>
    <cellStyle name="Обычный 2 5 5 3 2" xfId="3825"/>
    <cellStyle name="Обычный 2 5 5 4" xfId="2637"/>
    <cellStyle name="Обычный 2 5 6" xfId="371"/>
    <cellStyle name="Обычный 2 5 6 2" xfId="965"/>
    <cellStyle name="Обычный 2 5 6 2 2" xfId="2153"/>
    <cellStyle name="Обычный 2 5 6 2 2 2" xfId="4566"/>
    <cellStyle name="Обычный 2 5 6 2 3" xfId="3378"/>
    <cellStyle name="Обычный 2 5 6 3" xfId="1559"/>
    <cellStyle name="Обычный 2 5 6 3 2" xfId="3972"/>
    <cellStyle name="Обычный 2 5 6 4" xfId="2784"/>
    <cellStyle name="Обычный 2 5 7" xfId="524"/>
    <cellStyle name="Обычный 2 5 7 2" xfId="1118"/>
    <cellStyle name="Обычный 2 5 7 2 2" xfId="2306"/>
    <cellStyle name="Обычный 2 5 7 2 2 2" xfId="4719"/>
    <cellStyle name="Обычный 2 5 7 2 3" xfId="3531"/>
    <cellStyle name="Обычный 2 5 7 3" xfId="1712"/>
    <cellStyle name="Обычный 2 5 7 3 2" xfId="4125"/>
    <cellStyle name="Обычный 2 5 7 4" xfId="2937"/>
    <cellStyle name="Обычный 2 5 8" xfId="671"/>
    <cellStyle name="Обычный 2 5 8 2" xfId="1859"/>
    <cellStyle name="Обычный 2 5 8 2 2" xfId="4272"/>
    <cellStyle name="Обычный 2 5 8 3" xfId="3084"/>
    <cellStyle name="Обычный 2 5 9" xfId="1265"/>
    <cellStyle name="Обычный 2 5 9 2" xfId="3678"/>
    <cellStyle name="Обычный 23" xfId="58"/>
    <cellStyle name="Обычный 23 10" xfId="2492"/>
    <cellStyle name="Обычный 23 2" xfId="96"/>
    <cellStyle name="Обычный 23 2 2" xfId="256"/>
    <cellStyle name="Обычный 23 2 2 2" xfId="850"/>
    <cellStyle name="Обычный 23 2 2 2 2" xfId="2038"/>
    <cellStyle name="Обычный 23 2 2 2 2 2" xfId="4451"/>
    <cellStyle name="Обычный 23 2 2 2 3" xfId="3263"/>
    <cellStyle name="Обычный 23 2 2 3" xfId="1444"/>
    <cellStyle name="Обычный 23 2 2 3 2" xfId="3857"/>
    <cellStyle name="Обычный 23 2 2 4" xfId="2669"/>
    <cellStyle name="Обычный 23 2 3" xfId="403"/>
    <cellStyle name="Обычный 23 2 3 2" xfId="997"/>
    <cellStyle name="Обычный 23 2 3 2 2" xfId="2185"/>
    <cellStyle name="Обычный 23 2 3 2 2 2" xfId="4598"/>
    <cellStyle name="Обычный 23 2 3 2 3" xfId="3410"/>
    <cellStyle name="Обычный 23 2 3 3" xfId="1591"/>
    <cellStyle name="Обычный 23 2 3 3 2" xfId="4004"/>
    <cellStyle name="Обычный 23 2 3 4" xfId="2816"/>
    <cellStyle name="Обычный 23 2 4" xfId="556"/>
    <cellStyle name="Обычный 23 2 4 2" xfId="1150"/>
    <cellStyle name="Обычный 23 2 4 2 2" xfId="2338"/>
    <cellStyle name="Обычный 23 2 4 2 2 2" xfId="4751"/>
    <cellStyle name="Обычный 23 2 4 2 3" xfId="3563"/>
    <cellStyle name="Обычный 23 2 4 3" xfId="1744"/>
    <cellStyle name="Обычный 23 2 4 3 2" xfId="4157"/>
    <cellStyle name="Обычный 23 2 4 4" xfId="2969"/>
    <cellStyle name="Обычный 23 2 5" xfId="703"/>
    <cellStyle name="Обычный 23 2 5 2" xfId="1891"/>
    <cellStyle name="Обычный 23 2 5 2 2" xfId="4304"/>
    <cellStyle name="Обычный 23 2 5 3" xfId="3116"/>
    <cellStyle name="Обычный 23 2 6" xfId="1297"/>
    <cellStyle name="Обычный 23 2 6 2" xfId="3710"/>
    <cellStyle name="Обычный 23 2 7" xfId="2522"/>
    <cellStyle name="Обычный 23 3" xfId="166"/>
    <cellStyle name="Обычный 23 3 2" xfId="313"/>
    <cellStyle name="Обычный 23 3 2 2" xfId="907"/>
    <cellStyle name="Обычный 23 3 2 2 2" xfId="2095"/>
    <cellStyle name="Обычный 23 3 2 2 2 2" xfId="4508"/>
    <cellStyle name="Обычный 23 3 2 2 3" xfId="3320"/>
    <cellStyle name="Обычный 23 3 2 3" xfId="1501"/>
    <cellStyle name="Обычный 23 3 2 3 2" xfId="3914"/>
    <cellStyle name="Обычный 23 3 2 4" xfId="2726"/>
    <cellStyle name="Обычный 23 3 3" xfId="461"/>
    <cellStyle name="Обычный 23 3 3 2" xfId="1055"/>
    <cellStyle name="Обычный 23 3 3 2 2" xfId="2243"/>
    <cellStyle name="Обычный 23 3 3 2 2 2" xfId="4656"/>
    <cellStyle name="Обычный 23 3 3 2 3" xfId="3468"/>
    <cellStyle name="Обычный 23 3 3 3" xfId="1649"/>
    <cellStyle name="Обычный 23 3 3 3 2" xfId="4062"/>
    <cellStyle name="Обычный 23 3 3 4" xfId="2874"/>
    <cellStyle name="Обычный 23 3 4" xfId="613"/>
    <cellStyle name="Обычный 23 3 4 2" xfId="1207"/>
    <cellStyle name="Обычный 23 3 4 2 2" xfId="2395"/>
    <cellStyle name="Обычный 23 3 4 2 2 2" xfId="4808"/>
    <cellStyle name="Обычный 23 3 4 2 3" xfId="3620"/>
    <cellStyle name="Обычный 23 3 4 3" xfId="1801"/>
    <cellStyle name="Обычный 23 3 4 3 2" xfId="4214"/>
    <cellStyle name="Обычный 23 3 4 4" xfId="3026"/>
    <cellStyle name="Обычный 23 3 5" xfId="760"/>
    <cellStyle name="Обычный 23 3 5 2" xfId="1948"/>
    <cellStyle name="Обычный 23 3 5 2 2" xfId="4361"/>
    <cellStyle name="Обычный 23 3 5 3" xfId="3173"/>
    <cellStyle name="Обычный 23 3 6" xfId="1354"/>
    <cellStyle name="Обычный 23 3 6 2" xfId="3767"/>
    <cellStyle name="Обычный 23 3 7" xfId="2579"/>
    <cellStyle name="Обычный 23 4" xfId="196"/>
    <cellStyle name="Обычный 23 4 2" xfId="343"/>
    <cellStyle name="Обычный 23 4 2 2" xfId="937"/>
    <cellStyle name="Обычный 23 4 2 2 2" xfId="2125"/>
    <cellStyle name="Обычный 23 4 2 2 2 2" xfId="4538"/>
    <cellStyle name="Обычный 23 4 2 2 3" xfId="3350"/>
    <cellStyle name="Обычный 23 4 2 3" xfId="1531"/>
    <cellStyle name="Обычный 23 4 2 3 2" xfId="3944"/>
    <cellStyle name="Обычный 23 4 2 4" xfId="2756"/>
    <cellStyle name="Обычный 23 4 3" xfId="491"/>
    <cellStyle name="Обычный 23 4 3 2" xfId="1085"/>
    <cellStyle name="Обычный 23 4 3 2 2" xfId="2273"/>
    <cellStyle name="Обычный 23 4 3 2 2 2" xfId="4686"/>
    <cellStyle name="Обычный 23 4 3 2 3" xfId="3498"/>
    <cellStyle name="Обычный 23 4 3 3" xfId="1679"/>
    <cellStyle name="Обычный 23 4 3 3 2" xfId="4092"/>
    <cellStyle name="Обычный 23 4 3 4" xfId="2904"/>
    <cellStyle name="Обычный 23 4 4" xfId="643"/>
    <cellStyle name="Обычный 23 4 4 2" xfId="1237"/>
    <cellStyle name="Обычный 23 4 4 2 2" xfId="2425"/>
    <cellStyle name="Обычный 23 4 4 2 2 2" xfId="4838"/>
    <cellStyle name="Обычный 23 4 4 2 3" xfId="3650"/>
    <cellStyle name="Обычный 23 4 4 3" xfId="1831"/>
    <cellStyle name="Обычный 23 4 4 3 2" xfId="4244"/>
    <cellStyle name="Обычный 23 4 4 4" xfId="3056"/>
    <cellStyle name="Обычный 23 4 5" xfId="790"/>
    <cellStyle name="Обычный 23 4 5 2" xfId="1978"/>
    <cellStyle name="Обычный 23 4 5 2 2" xfId="4391"/>
    <cellStyle name="Обычный 23 4 5 3" xfId="3203"/>
    <cellStyle name="Обычный 23 4 6" xfId="1384"/>
    <cellStyle name="Обычный 23 4 6 2" xfId="3797"/>
    <cellStyle name="Обычный 23 4 7" xfId="2609"/>
    <cellStyle name="Обычный 23 5" xfId="226"/>
    <cellStyle name="Обычный 23 5 2" xfId="820"/>
    <cellStyle name="Обычный 23 5 2 2" xfId="2008"/>
    <cellStyle name="Обычный 23 5 2 2 2" xfId="4421"/>
    <cellStyle name="Обычный 23 5 2 3" xfId="3233"/>
    <cellStyle name="Обычный 23 5 3" xfId="1414"/>
    <cellStyle name="Обычный 23 5 3 2" xfId="3827"/>
    <cellStyle name="Обычный 23 5 4" xfId="2639"/>
    <cellStyle name="Обычный 23 6" xfId="373"/>
    <cellStyle name="Обычный 23 6 2" xfId="967"/>
    <cellStyle name="Обычный 23 6 2 2" xfId="2155"/>
    <cellStyle name="Обычный 23 6 2 2 2" xfId="4568"/>
    <cellStyle name="Обычный 23 6 2 3" xfId="3380"/>
    <cellStyle name="Обычный 23 6 3" xfId="1561"/>
    <cellStyle name="Обычный 23 6 3 2" xfId="3974"/>
    <cellStyle name="Обычный 23 6 4" xfId="2786"/>
    <cellStyle name="Обычный 23 7" xfId="526"/>
    <cellStyle name="Обычный 23 7 2" xfId="1120"/>
    <cellStyle name="Обычный 23 7 2 2" xfId="2308"/>
    <cellStyle name="Обычный 23 7 2 2 2" xfId="4721"/>
    <cellStyle name="Обычный 23 7 2 3" xfId="3533"/>
    <cellStyle name="Обычный 23 7 3" xfId="1714"/>
    <cellStyle name="Обычный 23 7 3 2" xfId="4127"/>
    <cellStyle name="Обычный 23 7 4" xfId="2939"/>
    <cellStyle name="Обычный 23 8" xfId="673"/>
    <cellStyle name="Обычный 23 8 2" xfId="1861"/>
    <cellStyle name="Обычный 23 8 2 2" xfId="4274"/>
    <cellStyle name="Обычный 23 8 3" xfId="3086"/>
    <cellStyle name="Обычный 23 9" xfId="1267"/>
    <cellStyle name="Обычный 23 9 2" xfId="3680"/>
    <cellStyle name="Обычный 3" xfId="16"/>
    <cellStyle name="Обычный 3 2" xfId="17"/>
    <cellStyle name="Обычный 3 2 10" xfId="648"/>
    <cellStyle name="Обычный 3 2 10 2" xfId="1836"/>
    <cellStyle name="Обычный 3 2 10 2 2" xfId="4249"/>
    <cellStyle name="Обычный 3 2 10 3" xfId="3061"/>
    <cellStyle name="Обычный 3 2 11" xfId="1242"/>
    <cellStyle name="Обычный 3 2 11 2" xfId="3655"/>
    <cellStyle name="Обычный 3 2 12" xfId="2428"/>
    <cellStyle name="Обычный 3 2 12 2" xfId="4841"/>
    <cellStyle name="Обычный 3 2 13" xfId="2467"/>
    <cellStyle name="Обычный 3 2 2" xfId="18"/>
    <cellStyle name="Обычный 3 2 2 10" xfId="1243"/>
    <cellStyle name="Обычный 3 2 2 10 2" xfId="3656"/>
    <cellStyle name="Обычный 3 2 2 11" xfId="2439"/>
    <cellStyle name="Обычный 3 2 2 11 2" xfId="4852"/>
    <cellStyle name="Обычный 3 2 2 12" xfId="2468"/>
    <cellStyle name="Обычный 3 2 2 2" xfId="68"/>
    <cellStyle name="Обычный 3 2 2 2 2" xfId="232"/>
    <cellStyle name="Обычный 3 2 2 2 2 2" xfId="826"/>
    <cellStyle name="Обычный 3 2 2 2 2 2 2" xfId="2014"/>
    <cellStyle name="Обычный 3 2 2 2 2 2 2 2" xfId="4427"/>
    <cellStyle name="Обычный 3 2 2 2 2 2 3" xfId="3239"/>
    <cellStyle name="Обычный 3 2 2 2 2 3" xfId="1420"/>
    <cellStyle name="Обычный 3 2 2 2 2 3 2" xfId="3833"/>
    <cellStyle name="Обычный 3 2 2 2 2 4" xfId="2645"/>
    <cellStyle name="Обычный 3 2 2 2 3" xfId="379"/>
    <cellStyle name="Обычный 3 2 2 2 3 2" xfId="973"/>
    <cellStyle name="Обычный 3 2 2 2 3 2 2" xfId="2161"/>
    <cellStyle name="Обычный 3 2 2 2 3 2 2 2" xfId="4574"/>
    <cellStyle name="Обычный 3 2 2 2 3 2 3" xfId="3386"/>
    <cellStyle name="Обычный 3 2 2 2 3 3" xfId="1567"/>
    <cellStyle name="Обычный 3 2 2 2 3 3 2" xfId="3980"/>
    <cellStyle name="Обычный 3 2 2 2 3 4" xfId="2792"/>
    <cellStyle name="Обычный 3 2 2 2 4" xfId="532"/>
    <cellStyle name="Обычный 3 2 2 2 4 2" xfId="1126"/>
    <cellStyle name="Обычный 3 2 2 2 4 2 2" xfId="2314"/>
    <cellStyle name="Обычный 3 2 2 2 4 2 2 2" xfId="4727"/>
    <cellStyle name="Обычный 3 2 2 2 4 2 3" xfId="3539"/>
    <cellStyle name="Обычный 3 2 2 2 4 3" xfId="1720"/>
    <cellStyle name="Обычный 3 2 2 2 4 3 2" xfId="4133"/>
    <cellStyle name="Обычный 3 2 2 2 4 4" xfId="2945"/>
    <cellStyle name="Обычный 3 2 2 2 5" xfId="679"/>
    <cellStyle name="Обычный 3 2 2 2 5 2" xfId="1867"/>
    <cellStyle name="Обычный 3 2 2 2 5 2 2" xfId="4280"/>
    <cellStyle name="Обычный 3 2 2 2 5 3" xfId="3092"/>
    <cellStyle name="Обычный 3 2 2 2 6" xfId="1273"/>
    <cellStyle name="Обычный 3 2 2 2 6 2" xfId="3686"/>
    <cellStyle name="Обычный 3 2 2 2 7" xfId="2498"/>
    <cellStyle name="Обычный 3 2 2 3" xfId="108"/>
    <cellStyle name="Обычный 3 2 2 3 2" xfId="263"/>
    <cellStyle name="Обычный 3 2 2 3 2 2" xfId="857"/>
    <cellStyle name="Обычный 3 2 2 3 2 2 2" xfId="2045"/>
    <cellStyle name="Обычный 3 2 2 3 2 2 2 2" xfId="4458"/>
    <cellStyle name="Обычный 3 2 2 3 2 2 3" xfId="3270"/>
    <cellStyle name="Обычный 3 2 2 3 2 3" xfId="1451"/>
    <cellStyle name="Обычный 3 2 2 3 2 3 2" xfId="3864"/>
    <cellStyle name="Обычный 3 2 2 3 2 4" xfId="2676"/>
    <cellStyle name="Обычный 3 2 2 3 3" xfId="410"/>
    <cellStyle name="Обычный 3 2 2 3 3 2" xfId="1004"/>
    <cellStyle name="Обычный 3 2 2 3 3 2 2" xfId="2192"/>
    <cellStyle name="Обычный 3 2 2 3 3 2 2 2" xfId="4605"/>
    <cellStyle name="Обычный 3 2 2 3 3 2 3" xfId="3417"/>
    <cellStyle name="Обычный 3 2 2 3 3 3" xfId="1598"/>
    <cellStyle name="Обычный 3 2 2 3 3 3 2" xfId="4011"/>
    <cellStyle name="Обычный 3 2 2 3 3 4" xfId="2823"/>
    <cellStyle name="Обычный 3 2 2 3 4" xfId="563"/>
    <cellStyle name="Обычный 3 2 2 3 4 2" xfId="1157"/>
    <cellStyle name="Обычный 3 2 2 3 4 2 2" xfId="2345"/>
    <cellStyle name="Обычный 3 2 2 3 4 2 2 2" xfId="4758"/>
    <cellStyle name="Обычный 3 2 2 3 4 2 3" xfId="3570"/>
    <cellStyle name="Обычный 3 2 2 3 4 3" xfId="1751"/>
    <cellStyle name="Обычный 3 2 2 3 4 3 2" xfId="4164"/>
    <cellStyle name="Обычный 3 2 2 3 4 4" xfId="2976"/>
    <cellStyle name="Обычный 3 2 2 3 5" xfId="710"/>
    <cellStyle name="Обычный 3 2 2 3 5 2" xfId="1898"/>
    <cellStyle name="Обычный 3 2 2 3 5 2 2" xfId="4311"/>
    <cellStyle name="Обычный 3 2 2 3 5 3" xfId="3123"/>
    <cellStyle name="Обычный 3 2 2 3 6" xfId="1304"/>
    <cellStyle name="Обычный 3 2 2 3 6 2" xfId="3717"/>
    <cellStyle name="Обычный 3 2 2 3 7" xfId="2529"/>
    <cellStyle name="Обычный 3 2 2 4" xfId="142"/>
    <cellStyle name="Обычный 3 2 2 4 2" xfId="289"/>
    <cellStyle name="Обычный 3 2 2 4 2 2" xfId="883"/>
    <cellStyle name="Обычный 3 2 2 4 2 2 2" xfId="2071"/>
    <cellStyle name="Обычный 3 2 2 4 2 2 2 2" xfId="4484"/>
    <cellStyle name="Обычный 3 2 2 4 2 2 3" xfId="3296"/>
    <cellStyle name="Обычный 3 2 2 4 2 3" xfId="1477"/>
    <cellStyle name="Обычный 3 2 2 4 2 3 2" xfId="3890"/>
    <cellStyle name="Обычный 3 2 2 4 2 4" xfId="2702"/>
    <cellStyle name="Обычный 3 2 2 4 3" xfId="437"/>
    <cellStyle name="Обычный 3 2 2 4 3 2" xfId="1031"/>
    <cellStyle name="Обычный 3 2 2 4 3 2 2" xfId="2219"/>
    <cellStyle name="Обычный 3 2 2 4 3 2 2 2" xfId="4632"/>
    <cellStyle name="Обычный 3 2 2 4 3 2 3" xfId="3444"/>
    <cellStyle name="Обычный 3 2 2 4 3 3" xfId="1625"/>
    <cellStyle name="Обычный 3 2 2 4 3 3 2" xfId="4038"/>
    <cellStyle name="Обычный 3 2 2 4 3 4" xfId="2850"/>
    <cellStyle name="Обычный 3 2 2 4 4" xfId="589"/>
    <cellStyle name="Обычный 3 2 2 4 4 2" xfId="1183"/>
    <cellStyle name="Обычный 3 2 2 4 4 2 2" xfId="2371"/>
    <cellStyle name="Обычный 3 2 2 4 4 2 2 2" xfId="4784"/>
    <cellStyle name="Обычный 3 2 2 4 4 2 3" xfId="3596"/>
    <cellStyle name="Обычный 3 2 2 4 4 3" xfId="1777"/>
    <cellStyle name="Обычный 3 2 2 4 4 3 2" xfId="4190"/>
    <cellStyle name="Обычный 3 2 2 4 4 4" xfId="3002"/>
    <cellStyle name="Обычный 3 2 2 4 5" xfId="736"/>
    <cellStyle name="Обычный 3 2 2 4 5 2" xfId="1924"/>
    <cellStyle name="Обычный 3 2 2 4 5 2 2" xfId="4337"/>
    <cellStyle name="Обычный 3 2 2 4 5 3" xfId="3149"/>
    <cellStyle name="Обычный 3 2 2 4 6" xfId="1330"/>
    <cellStyle name="Обычный 3 2 2 4 6 2" xfId="3743"/>
    <cellStyle name="Обычный 3 2 2 4 7" xfId="2555"/>
    <cellStyle name="Обычный 3 2 2 5" xfId="172"/>
    <cellStyle name="Обычный 3 2 2 5 2" xfId="319"/>
    <cellStyle name="Обычный 3 2 2 5 2 2" xfId="913"/>
    <cellStyle name="Обычный 3 2 2 5 2 2 2" xfId="2101"/>
    <cellStyle name="Обычный 3 2 2 5 2 2 2 2" xfId="4514"/>
    <cellStyle name="Обычный 3 2 2 5 2 2 3" xfId="3326"/>
    <cellStyle name="Обычный 3 2 2 5 2 3" xfId="1507"/>
    <cellStyle name="Обычный 3 2 2 5 2 3 2" xfId="3920"/>
    <cellStyle name="Обычный 3 2 2 5 2 4" xfId="2732"/>
    <cellStyle name="Обычный 3 2 2 5 3" xfId="467"/>
    <cellStyle name="Обычный 3 2 2 5 3 2" xfId="1061"/>
    <cellStyle name="Обычный 3 2 2 5 3 2 2" xfId="2249"/>
    <cellStyle name="Обычный 3 2 2 5 3 2 2 2" xfId="4662"/>
    <cellStyle name="Обычный 3 2 2 5 3 2 3" xfId="3474"/>
    <cellStyle name="Обычный 3 2 2 5 3 3" xfId="1655"/>
    <cellStyle name="Обычный 3 2 2 5 3 3 2" xfId="4068"/>
    <cellStyle name="Обычный 3 2 2 5 3 4" xfId="2880"/>
    <cellStyle name="Обычный 3 2 2 5 4" xfId="619"/>
    <cellStyle name="Обычный 3 2 2 5 4 2" xfId="1213"/>
    <cellStyle name="Обычный 3 2 2 5 4 2 2" xfId="2401"/>
    <cellStyle name="Обычный 3 2 2 5 4 2 2 2" xfId="4814"/>
    <cellStyle name="Обычный 3 2 2 5 4 2 3" xfId="3626"/>
    <cellStyle name="Обычный 3 2 2 5 4 3" xfId="1807"/>
    <cellStyle name="Обычный 3 2 2 5 4 3 2" xfId="4220"/>
    <cellStyle name="Обычный 3 2 2 5 4 4" xfId="3032"/>
    <cellStyle name="Обычный 3 2 2 5 5" xfId="766"/>
    <cellStyle name="Обычный 3 2 2 5 5 2" xfId="1954"/>
    <cellStyle name="Обычный 3 2 2 5 5 2 2" xfId="4367"/>
    <cellStyle name="Обычный 3 2 2 5 5 3" xfId="3179"/>
    <cellStyle name="Обычный 3 2 2 5 6" xfId="1360"/>
    <cellStyle name="Обычный 3 2 2 5 6 2" xfId="3773"/>
    <cellStyle name="Обычный 3 2 2 5 7" xfId="2585"/>
    <cellStyle name="Обычный 3 2 2 6" xfId="202"/>
    <cellStyle name="Обычный 3 2 2 6 2" xfId="796"/>
    <cellStyle name="Обычный 3 2 2 6 2 2" xfId="1984"/>
    <cellStyle name="Обычный 3 2 2 6 2 2 2" xfId="4397"/>
    <cellStyle name="Обычный 3 2 2 6 2 3" xfId="3209"/>
    <cellStyle name="Обычный 3 2 2 6 3" xfId="1390"/>
    <cellStyle name="Обычный 3 2 2 6 3 2" xfId="3803"/>
    <cellStyle name="Обычный 3 2 2 6 4" xfId="2615"/>
    <cellStyle name="Обычный 3 2 2 7" xfId="349"/>
    <cellStyle name="Обычный 3 2 2 7 2" xfId="943"/>
    <cellStyle name="Обычный 3 2 2 7 2 2" xfId="2131"/>
    <cellStyle name="Обычный 3 2 2 7 2 2 2" xfId="4544"/>
    <cellStyle name="Обычный 3 2 2 7 2 3" xfId="3356"/>
    <cellStyle name="Обычный 3 2 2 7 3" xfId="1537"/>
    <cellStyle name="Обычный 3 2 2 7 3 2" xfId="3950"/>
    <cellStyle name="Обычный 3 2 2 7 4" xfId="2762"/>
    <cellStyle name="Обычный 3 2 2 8" xfId="502"/>
    <cellStyle name="Обычный 3 2 2 8 2" xfId="1096"/>
    <cellStyle name="Обычный 3 2 2 8 2 2" xfId="2284"/>
    <cellStyle name="Обычный 3 2 2 8 2 2 2" xfId="4697"/>
    <cellStyle name="Обычный 3 2 2 8 2 3" xfId="3509"/>
    <cellStyle name="Обычный 3 2 2 8 3" xfId="1690"/>
    <cellStyle name="Обычный 3 2 2 8 3 2" xfId="4103"/>
    <cellStyle name="Обычный 3 2 2 8 4" xfId="2915"/>
    <cellStyle name="Обычный 3 2 2 9" xfId="649"/>
    <cellStyle name="Обычный 3 2 2 9 2" xfId="1837"/>
    <cellStyle name="Обычный 3 2 2 9 2 2" xfId="4250"/>
    <cellStyle name="Обычный 3 2 2 9 3" xfId="3062"/>
    <cellStyle name="Обычный 3 2 3" xfId="67"/>
    <cellStyle name="Обычный 3 2 3 2" xfId="231"/>
    <cellStyle name="Обычный 3 2 3 2 2" xfId="825"/>
    <cellStyle name="Обычный 3 2 3 2 2 2" xfId="2013"/>
    <cellStyle name="Обычный 3 2 3 2 2 2 2" xfId="4426"/>
    <cellStyle name="Обычный 3 2 3 2 2 3" xfId="3238"/>
    <cellStyle name="Обычный 3 2 3 2 3" xfId="1419"/>
    <cellStyle name="Обычный 3 2 3 2 3 2" xfId="3832"/>
    <cellStyle name="Обычный 3 2 3 2 4" xfId="2644"/>
    <cellStyle name="Обычный 3 2 3 3" xfId="378"/>
    <cellStyle name="Обычный 3 2 3 3 2" xfId="972"/>
    <cellStyle name="Обычный 3 2 3 3 2 2" xfId="2160"/>
    <cellStyle name="Обычный 3 2 3 3 2 2 2" xfId="4573"/>
    <cellStyle name="Обычный 3 2 3 3 2 3" xfId="3385"/>
    <cellStyle name="Обычный 3 2 3 3 3" xfId="1566"/>
    <cellStyle name="Обычный 3 2 3 3 3 2" xfId="3979"/>
    <cellStyle name="Обычный 3 2 3 3 4" xfId="2791"/>
    <cellStyle name="Обычный 3 2 3 4" xfId="531"/>
    <cellStyle name="Обычный 3 2 3 4 2" xfId="1125"/>
    <cellStyle name="Обычный 3 2 3 4 2 2" xfId="2313"/>
    <cellStyle name="Обычный 3 2 3 4 2 2 2" xfId="4726"/>
    <cellStyle name="Обычный 3 2 3 4 2 3" xfId="3538"/>
    <cellStyle name="Обычный 3 2 3 4 3" xfId="1719"/>
    <cellStyle name="Обычный 3 2 3 4 3 2" xfId="4132"/>
    <cellStyle name="Обычный 3 2 3 4 4" xfId="2944"/>
    <cellStyle name="Обычный 3 2 3 5" xfId="678"/>
    <cellStyle name="Обычный 3 2 3 5 2" xfId="1866"/>
    <cellStyle name="Обычный 3 2 3 5 2 2" xfId="4279"/>
    <cellStyle name="Обычный 3 2 3 5 3" xfId="3091"/>
    <cellStyle name="Обычный 3 2 3 6" xfId="1272"/>
    <cellStyle name="Обычный 3 2 3 6 2" xfId="3685"/>
    <cellStyle name="Обычный 3 2 3 7" xfId="2497"/>
    <cellStyle name="Обычный 3 2 4" xfId="107"/>
    <cellStyle name="Обычный 3 2 4 2" xfId="262"/>
    <cellStyle name="Обычный 3 2 4 2 2" xfId="856"/>
    <cellStyle name="Обычный 3 2 4 2 2 2" xfId="2044"/>
    <cellStyle name="Обычный 3 2 4 2 2 2 2" xfId="4457"/>
    <cellStyle name="Обычный 3 2 4 2 2 3" xfId="3269"/>
    <cellStyle name="Обычный 3 2 4 2 3" xfId="1450"/>
    <cellStyle name="Обычный 3 2 4 2 3 2" xfId="3863"/>
    <cellStyle name="Обычный 3 2 4 2 4" xfId="2675"/>
    <cellStyle name="Обычный 3 2 4 3" xfId="409"/>
    <cellStyle name="Обычный 3 2 4 3 2" xfId="1003"/>
    <cellStyle name="Обычный 3 2 4 3 2 2" xfId="2191"/>
    <cellStyle name="Обычный 3 2 4 3 2 2 2" xfId="4604"/>
    <cellStyle name="Обычный 3 2 4 3 2 3" xfId="3416"/>
    <cellStyle name="Обычный 3 2 4 3 3" xfId="1597"/>
    <cellStyle name="Обычный 3 2 4 3 3 2" xfId="4010"/>
    <cellStyle name="Обычный 3 2 4 3 4" xfId="2822"/>
    <cellStyle name="Обычный 3 2 4 4" xfId="562"/>
    <cellStyle name="Обычный 3 2 4 4 2" xfId="1156"/>
    <cellStyle name="Обычный 3 2 4 4 2 2" xfId="2344"/>
    <cellStyle name="Обычный 3 2 4 4 2 2 2" xfId="4757"/>
    <cellStyle name="Обычный 3 2 4 4 2 3" xfId="3569"/>
    <cellStyle name="Обычный 3 2 4 4 3" xfId="1750"/>
    <cellStyle name="Обычный 3 2 4 4 3 2" xfId="4163"/>
    <cellStyle name="Обычный 3 2 4 4 4" xfId="2975"/>
    <cellStyle name="Обычный 3 2 4 5" xfId="709"/>
    <cellStyle name="Обычный 3 2 4 5 2" xfId="1897"/>
    <cellStyle name="Обычный 3 2 4 5 2 2" xfId="4310"/>
    <cellStyle name="Обычный 3 2 4 5 3" xfId="3122"/>
    <cellStyle name="Обычный 3 2 4 6" xfId="1303"/>
    <cellStyle name="Обычный 3 2 4 6 2" xfId="3716"/>
    <cellStyle name="Обычный 3 2 4 7" xfId="2528"/>
    <cellStyle name="Обычный 3 2 5" xfId="141"/>
    <cellStyle name="Обычный 3 2 5 2" xfId="288"/>
    <cellStyle name="Обычный 3 2 5 2 2" xfId="882"/>
    <cellStyle name="Обычный 3 2 5 2 2 2" xfId="2070"/>
    <cellStyle name="Обычный 3 2 5 2 2 2 2" xfId="4483"/>
    <cellStyle name="Обычный 3 2 5 2 2 3" xfId="3295"/>
    <cellStyle name="Обычный 3 2 5 2 3" xfId="1476"/>
    <cellStyle name="Обычный 3 2 5 2 3 2" xfId="3889"/>
    <cellStyle name="Обычный 3 2 5 2 4" xfId="2701"/>
    <cellStyle name="Обычный 3 2 5 3" xfId="436"/>
    <cellStyle name="Обычный 3 2 5 3 2" xfId="1030"/>
    <cellStyle name="Обычный 3 2 5 3 2 2" xfId="2218"/>
    <cellStyle name="Обычный 3 2 5 3 2 2 2" xfId="4631"/>
    <cellStyle name="Обычный 3 2 5 3 2 3" xfId="3443"/>
    <cellStyle name="Обычный 3 2 5 3 3" xfId="1624"/>
    <cellStyle name="Обычный 3 2 5 3 3 2" xfId="4037"/>
    <cellStyle name="Обычный 3 2 5 3 4" xfId="2849"/>
    <cellStyle name="Обычный 3 2 5 4" xfId="588"/>
    <cellStyle name="Обычный 3 2 5 4 2" xfId="1182"/>
    <cellStyle name="Обычный 3 2 5 4 2 2" xfId="2370"/>
    <cellStyle name="Обычный 3 2 5 4 2 2 2" xfId="4783"/>
    <cellStyle name="Обычный 3 2 5 4 2 3" xfId="3595"/>
    <cellStyle name="Обычный 3 2 5 4 3" xfId="1776"/>
    <cellStyle name="Обычный 3 2 5 4 3 2" xfId="4189"/>
    <cellStyle name="Обычный 3 2 5 4 4" xfId="3001"/>
    <cellStyle name="Обычный 3 2 5 5" xfId="735"/>
    <cellStyle name="Обычный 3 2 5 5 2" xfId="1923"/>
    <cellStyle name="Обычный 3 2 5 5 2 2" xfId="4336"/>
    <cellStyle name="Обычный 3 2 5 5 3" xfId="3148"/>
    <cellStyle name="Обычный 3 2 5 6" xfId="1329"/>
    <cellStyle name="Обычный 3 2 5 6 2" xfId="3742"/>
    <cellStyle name="Обычный 3 2 5 7" xfId="2554"/>
    <cellStyle name="Обычный 3 2 6" xfId="171"/>
    <cellStyle name="Обычный 3 2 6 2" xfId="318"/>
    <cellStyle name="Обычный 3 2 6 2 2" xfId="912"/>
    <cellStyle name="Обычный 3 2 6 2 2 2" xfId="2100"/>
    <cellStyle name="Обычный 3 2 6 2 2 2 2" xfId="4513"/>
    <cellStyle name="Обычный 3 2 6 2 2 3" xfId="3325"/>
    <cellStyle name="Обычный 3 2 6 2 3" xfId="1506"/>
    <cellStyle name="Обычный 3 2 6 2 3 2" xfId="3919"/>
    <cellStyle name="Обычный 3 2 6 2 4" xfId="2731"/>
    <cellStyle name="Обычный 3 2 6 3" xfId="466"/>
    <cellStyle name="Обычный 3 2 6 3 2" xfId="1060"/>
    <cellStyle name="Обычный 3 2 6 3 2 2" xfId="2248"/>
    <cellStyle name="Обычный 3 2 6 3 2 2 2" xfId="4661"/>
    <cellStyle name="Обычный 3 2 6 3 2 3" xfId="3473"/>
    <cellStyle name="Обычный 3 2 6 3 3" xfId="1654"/>
    <cellStyle name="Обычный 3 2 6 3 3 2" xfId="4067"/>
    <cellStyle name="Обычный 3 2 6 3 4" xfId="2879"/>
    <cellStyle name="Обычный 3 2 6 4" xfId="618"/>
    <cellStyle name="Обычный 3 2 6 4 2" xfId="1212"/>
    <cellStyle name="Обычный 3 2 6 4 2 2" xfId="2400"/>
    <cellStyle name="Обычный 3 2 6 4 2 2 2" xfId="4813"/>
    <cellStyle name="Обычный 3 2 6 4 2 3" xfId="3625"/>
    <cellStyle name="Обычный 3 2 6 4 3" xfId="1806"/>
    <cellStyle name="Обычный 3 2 6 4 3 2" xfId="4219"/>
    <cellStyle name="Обычный 3 2 6 4 4" xfId="3031"/>
    <cellStyle name="Обычный 3 2 6 5" xfId="765"/>
    <cellStyle name="Обычный 3 2 6 5 2" xfId="1953"/>
    <cellStyle name="Обычный 3 2 6 5 2 2" xfId="4366"/>
    <cellStyle name="Обычный 3 2 6 5 3" xfId="3178"/>
    <cellStyle name="Обычный 3 2 6 6" xfId="1359"/>
    <cellStyle name="Обычный 3 2 6 6 2" xfId="3772"/>
    <cellStyle name="Обычный 3 2 6 7" xfId="2584"/>
    <cellStyle name="Обычный 3 2 7" xfId="201"/>
    <cellStyle name="Обычный 3 2 7 2" xfId="795"/>
    <cellStyle name="Обычный 3 2 7 2 2" xfId="1983"/>
    <cellStyle name="Обычный 3 2 7 2 2 2" xfId="4396"/>
    <cellStyle name="Обычный 3 2 7 2 3" xfId="3208"/>
    <cellStyle name="Обычный 3 2 7 3" xfId="1389"/>
    <cellStyle name="Обычный 3 2 7 3 2" xfId="3802"/>
    <cellStyle name="Обычный 3 2 7 4" xfId="2614"/>
    <cellStyle name="Обычный 3 2 8" xfId="348"/>
    <cellStyle name="Обычный 3 2 8 2" xfId="942"/>
    <cellStyle name="Обычный 3 2 8 2 2" xfId="2130"/>
    <cellStyle name="Обычный 3 2 8 2 2 2" xfId="4543"/>
    <cellStyle name="Обычный 3 2 8 2 3" xfId="3355"/>
    <cellStyle name="Обычный 3 2 8 3" xfId="1536"/>
    <cellStyle name="Обычный 3 2 8 3 2" xfId="3949"/>
    <cellStyle name="Обычный 3 2 8 4" xfId="2761"/>
    <cellStyle name="Обычный 3 2 9" xfId="501"/>
    <cellStyle name="Обычный 3 2 9 2" xfId="1095"/>
    <cellStyle name="Обычный 3 2 9 2 2" xfId="2283"/>
    <cellStyle name="Обычный 3 2 9 2 2 2" xfId="4696"/>
    <cellStyle name="Обычный 3 2 9 2 3" xfId="3508"/>
    <cellStyle name="Обычный 3 2 9 3" xfId="1689"/>
    <cellStyle name="Обычный 3 2 9 3 2" xfId="4102"/>
    <cellStyle name="Обычный 3 2 9 4" xfId="2914"/>
    <cellStyle name="Обычный 3 3" xfId="19"/>
    <cellStyle name="Обычный 3 3 10" xfId="1244"/>
    <cellStyle name="Обычный 3 3 10 2" xfId="3657"/>
    <cellStyle name="Обычный 3 3 11" xfId="2429"/>
    <cellStyle name="Обычный 3 3 11 2" xfId="4842"/>
    <cellStyle name="Обычный 3 3 12" xfId="2469"/>
    <cellStyle name="Обычный 3 3 2" xfId="69"/>
    <cellStyle name="Обычный 3 3 2 2" xfId="233"/>
    <cellStyle name="Обычный 3 3 2 2 2" xfId="827"/>
    <cellStyle name="Обычный 3 3 2 2 2 2" xfId="2015"/>
    <cellStyle name="Обычный 3 3 2 2 2 2 2" xfId="4428"/>
    <cellStyle name="Обычный 3 3 2 2 2 3" xfId="3240"/>
    <cellStyle name="Обычный 3 3 2 2 3" xfId="1421"/>
    <cellStyle name="Обычный 3 3 2 2 3 2" xfId="3834"/>
    <cellStyle name="Обычный 3 3 2 2 4" xfId="2646"/>
    <cellStyle name="Обычный 3 3 2 3" xfId="380"/>
    <cellStyle name="Обычный 3 3 2 3 2" xfId="974"/>
    <cellStyle name="Обычный 3 3 2 3 2 2" xfId="2162"/>
    <cellStyle name="Обычный 3 3 2 3 2 2 2" xfId="4575"/>
    <cellStyle name="Обычный 3 3 2 3 2 3" xfId="3387"/>
    <cellStyle name="Обычный 3 3 2 3 3" xfId="1568"/>
    <cellStyle name="Обычный 3 3 2 3 3 2" xfId="3981"/>
    <cellStyle name="Обычный 3 3 2 3 4" xfId="2793"/>
    <cellStyle name="Обычный 3 3 2 4" xfId="533"/>
    <cellStyle name="Обычный 3 3 2 4 2" xfId="1127"/>
    <cellStyle name="Обычный 3 3 2 4 2 2" xfId="2315"/>
    <cellStyle name="Обычный 3 3 2 4 2 2 2" xfId="4728"/>
    <cellStyle name="Обычный 3 3 2 4 2 3" xfId="3540"/>
    <cellStyle name="Обычный 3 3 2 4 3" xfId="1721"/>
    <cellStyle name="Обычный 3 3 2 4 3 2" xfId="4134"/>
    <cellStyle name="Обычный 3 3 2 4 4" xfId="2946"/>
    <cellStyle name="Обычный 3 3 2 5" xfId="680"/>
    <cellStyle name="Обычный 3 3 2 5 2" xfId="1868"/>
    <cellStyle name="Обычный 3 3 2 5 2 2" xfId="4281"/>
    <cellStyle name="Обычный 3 3 2 5 3" xfId="3093"/>
    <cellStyle name="Обычный 3 3 2 6" xfId="1274"/>
    <cellStyle name="Обычный 3 3 2 6 2" xfId="3687"/>
    <cellStyle name="Обычный 3 3 2 7" xfId="2499"/>
    <cellStyle name="Обычный 3 3 3" xfId="109"/>
    <cellStyle name="Обычный 3 3 3 2" xfId="264"/>
    <cellStyle name="Обычный 3 3 3 2 2" xfId="858"/>
    <cellStyle name="Обычный 3 3 3 2 2 2" xfId="2046"/>
    <cellStyle name="Обычный 3 3 3 2 2 2 2" xfId="4459"/>
    <cellStyle name="Обычный 3 3 3 2 2 3" xfId="3271"/>
    <cellStyle name="Обычный 3 3 3 2 3" xfId="1452"/>
    <cellStyle name="Обычный 3 3 3 2 3 2" xfId="3865"/>
    <cellStyle name="Обычный 3 3 3 2 4" xfId="2677"/>
    <cellStyle name="Обычный 3 3 3 3" xfId="411"/>
    <cellStyle name="Обычный 3 3 3 3 2" xfId="1005"/>
    <cellStyle name="Обычный 3 3 3 3 2 2" xfId="2193"/>
    <cellStyle name="Обычный 3 3 3 3 2 2 2" xfId="4606"/>
    <cellStyle name="Обычный 3 3 3 3 2 3" xfId="3418"/>
    <cellStyle name="Обычный 3 3 3 3 3" xfId="1599"/>
    <cellStyle name="Обычный 3 3 3 3 3 2" xfId="4012"/>
    <cellStyle name="Обычный 3 3 3 3 4" xfId="2824"/>
    <cellStyle name="Обычный 3 3 3 4" xfId="564"/>
    <cellStyle name="Обычный 3 3 3 4 2" xfId="1158"/>
    <cellStyle name="Обычный 3 3 3 4 2 2" xfId="2346"/>
    <cellStyle name="Обычный 3 3 3 4 2 2 2" xfId="4759"/>
    <cellStyle name="Обычный 3 3 3 4 2 3" xfId="3571"/>
    <cellStyle name="Обычный 3 3 3 4 3" xfId="1752"/>
    <cellStyle name="Обычный 3 3 3 4 3 2" xfId="4165"/>
    <cellStyle name="Обычный 3 3 3 4 4" xfId="2977"/>
    <cellStyle name="Обычный 3 3 3 5" xfId="711"/>
    <cellStyle name="Обычный 3 3 3 5 2" xfId="1899"/>
    <cellStyle name="Обычный 3 3 3 5 2 2" xfId="4312"/>
    <cellStyle name="Обычный 3 3 3 5 3" xfId="3124"/>
    <cellStyle name="Обычный 3 3 3 6" xfId="1305"/>
    <cellStyle name="Обычный 3 3 3 6 2" xfId="3718"/>
    <cellStyle name="Обычный 3 3 3 7" xfId="2530"/>
    <cellStyle name="Обычный 3 3 4" xfId="143"/>
    <cellStyle name="Обычный 3 3 4 2" xfId="290"/>
    <cellStyle name="Обычный 3 3 4 2 2" xfId="884"/>
    <cellStyle name="Обычный 3 3 4 2 2 2" xfId="2072"/>
    <cellStyle name="Обычный 3 3 4 2 2 2 2" xfId="4485"/>
    <cellStyle name="Обычный 3 3 4 2 2 3" xfId="3297"/>
    <cellStyle name="Обычный 3 3 4 2 3" xfId="1478"/>
    <cellStyle name="Обычный 3 3 4 2 3 2" xfId="3891"/>
    <cellStyle name="Обычный 3 3 4 2 4" xfId="2703"/>
    <cellStyle name="Обычный 3 3 4 3" xfId="438"/>
    <cellStyle name="Обычный 3 3 4 3 2" xfId="1032"/>
    <cellStyle name="Обычный 3 3 4 3 2 2" xfId="2220"/>
    <cellStyle name="Обычный 3 3 4 3 2 2 2" xfId="4633"/>
    <cellStyle name="Обычный 3 3 4 3 2 3" xfId="3445"/>
    <cellStyle name="Обычный 3 3 4 3 3" xfId="1626"/>
    <cellStyle name="Обычный 3 3 4 3 3 2" xfId="4039"/>
    <cellStyle name="Обычный 3 3 4 3 4" xfId="2851"/>
    <cellStyle name="Обычный 3 3 4 4" xfId="590"/>
    <cellStyle name="Обычный 3 3 4 4 2" xfId="1184"/>
    <cellStyle name="Обычный 3 3 4 4 2 2" xfId="2372"/>
    <cellStyle name="Обычный 3 3 4 4 2 2 2" xfId="4785"/>
    <cellStyle name="Обычный 3 3 4 4 2 3" xfId="3597"/>
    <cellStyle name="Обычный 3 3 4 4 3" xfId="1778"/>
    <cellStyle name="Обычный 3 3 4 4 3 2" xfId="4191"/>
    <cellStyle name="Обычный 3 3 4 4 4" xfId="3003"/>
    <cellStyle name="Обычный 3 3 4 5" xfId="737"/>
    <cellStyle name="Обычный 3 3 4 5 2" xfId="1925"/>
    <cellStyle name="Обычный 3 3 4 5 2 2" xfId="4338"/>
    <cellStyle name="Обычный 3 3 4 5 3" xfId="3150"/>
    <cellStyle name="Обычный 3 3 4 6" xfId="1331"/>
    <cellStyle name="Обычный 3 3 4 6 2" xfId="3744"/>
    <cellStyle name="Обычный 3 3 4 7" xfId="2556"/>
    <cellStyle name="Обычный 3 3 5" xfId="173"/>
    <cellStyle name="Обычный 3 3 5 2" xfId="320"/>
    <cellStyle name="Обычный 3 3 5 2 2" xfId="914"/>
    <cellStyle name="Обычный 3 3 5 2 2 2" xfId="2102"/>
    <cellStyle name="Обычный 3 3 5 2 2 2 2" xfId="4515"/>
    <cellStyle name="Обычный 3 3 5 2 2 3" xfId="3327"/>
    <cellStyle name="Обычный 3 3 5 2 3" xfId="1508"/>
    <cellStyle name="Обычный 3 3 5 2 3 2" xfId="3921"/>
    <cellStyle name="Обычный 3 3 5 2 4" xfId="2733"/>
    <cellStyle name="Обычный 3 3 5 3" xfId="468"/>
    <cellStyle name="Обычный 3 3 5 3 2" xfId="1062"/>
    <cellStyle name="Обычный 3 3 5 3 2 2" xfId="2250"/>
    <cellStyle name="Обычный 3 3 5 3 2 2 2" xfId="4663"/>
    <cellStyle name="Обычный 3 3 5 3 2 3" xfId="3475"/>
    <cellStyle name="Обычный 3 3 5 3 3" xfId="1656"/>
    <cellStyle name="Обычный 3 3 5 3 3 2" xfId="4069"/>
    <cellStyle name="Обычный 3 3 5 3 4" xfId="2881"/>
    <cellStyle name="Обычный 3 3 5 4" xfId="620"/>
    <cellStyle name="Обычный 3 3 5 4 2" xfId="1214"/>
    <cellStyle name="Обычный 3 3 5 4 2 2" xfId="2402"/>
    <cellStyle name="Обычный 3 3 5 4 2 2 2" xfId="4815"/>
    <cellStyle name="Обычный 3 3 5 4 2 3" xfId="3627"/>
    <cellStyle name="Обычный 3 3 5 4 3" xfId="1808"/>
    <cellStyle name="Обычный 3 3 5 4 3 2" xfId="4221"/>
    <cellStyle name="Обычный 3 3 5 4 4" xfId="3033"/>
    <cellStyle name="Обычный 3 3 5 5" xfId="767"/>
    <cellStyle name="Обычный 3 3 5 5 2" xfId="1955"/>
    <cellStyle name="Обычный 3 3 5 5 2 2" xfId="4368"/>
    <cellStyle name="Обычный 3 3 5 5 3" xfId="3180"/>
    <cellStyle name="Обычный 3 3 5 6" xfId="1361"/>
    <cellStyle name="Обычный 3 3 5 6 2" xfId="3774"/>
    <cellStyle name="Обычный 3 3 5 7" xfId="2586"/>
    <cellStyle name="Обычный 3 3 6" xfId="203"/>
    <cellStyle name="Обычный 3 3 6 2" xfId="797"/>
    <cellStyle name="Обычный 3 3 6 2 2" xfId="1985"/>
    <cellStyle name="Обычный 3 3 6 2 2 2" xfId="4398"/>
    <cellStyle name="Обычный 3 3 6 2 3" xfId="3210"/>
    <cellStyle name="Обычный 3 3 6 3" xfId="1391"/>
    <cellStyle name="Обычный 3 3 6 3 2" xfId="3804"/>
    <cellStyle name="Обычный 3 3 6 4" xfId="2616"/>
    <cellStyle name="Обычный 3 3 7" xfId="350"/>
    <cellStyle name="Обычный 3 3 7 2" xfId="944"/>
    <cellStyle name="Обычный 3 3 7 2 2" xfId="2132"/>
    <cellStyle name="Обычный 3 3 7 2 2 2" xfId="4545"/>
    <cellStyle name="Обычный 3 3 7 2 3" xfId="3357"/>
    <cellStyle name="Обычный 3 3 7 3" xfId="1538"/>
    <cellStyle name="Обычный 3 3 7 3 2" xfId="3951"/>
    <cellStyle name="Обычный 3 3 7 4" xfId="2763"/>
    <cellStyle name="Обычный 3 3 8" xfId="503"/>
    <cellStyle name="Обычный 3 3 8 2" xfId="1097"/>
    <cellStyle name="Обычный 3 3 8 2 2" xfId="2285"/>
    <cellStyle name="Обычный 3 3 8 2 2 2" xfId="4698"/>
    <cellStyle name="Обычный 3 3 8 2 3" xfId="3510"/>
    <cellStyle name="Обычный 3 3 8 3" xfId="1691"/>
    <cellStyle name="Обычный 3 3 8 3 2" xfId="4104"/>
    <cellStyle name="Обычный 3 3 8 4" xfId="2916"/>
    <cellStyle name="Обычный 3 3 9" xfId="650"/>
    <cellStyle name="Обычный 3 3 9 2" xfId="1838"/>
    <cellStyle name="Обычный 3 3 9 2 2" xfId="4251"/>
    <cellStyle name="Обычный 3 3 9 3" xfId="3063"/>
    <cellStyle name="Обычный 3 4" xfId="20"/>
    <cellStyle name="Обычный 3 4 2" xfId="70"/>
    <cellStyle name="Обычный 3 4 3" xfId="110"/>
    <cellStyle name="Обычный 3 5" xfId="21"/>
    <cellStyle name="Обычный 3 5 10" xfId="1245"/>
    <cellStyle name="Обычный 3 5 10 2" xfId="3658"/>
    <cellStyle name="Обычный 3 5 11" xfId="2447"/>
    <cellStyle name="Обычный 3 5 11 2" xfId="4860"/>
    <cellStyle name="Обычный 3 5 12" xfId="2470"/>
    <cellStyle name="Обычный 3 5 2" xfId="71"/>
    <cellStyle name="Обычный 3 5 2 2" xfId="234"/>
    <cellStyle name="Обычный 3 5 2 2 2" xfId="828"/>
    <cellStyle name="Обычный 3 5 2 2 2 2" xfId="2016"/>
    <cellStyle name="Обычный 3 5 2 2 2 2 2" xfId="4429"/>
    <cellStyle name="Обычный 3 5 2 2 2 3" xfId="3241"/>
    <cellStyle name="Обычный 3 5 2 2 3" xfId="1422"/>
    <cellStyle name="Обычный 3 5 2 2 3 2" xfId="3835"/>
    <cellStyle name="Обычный 3 5 2 2 4" xfId="2647"/>
    <cellStyle name="Обычный 3 5 2 3" xfId="381"/>
    <cellStyle name="Обычный 3 5 2 3 2" xfId="975"/>
    <cellStyle name="Обычный 3 5 2 3 2 2" xfId="2163"/>
    <cellStyle name="Обычный 3 5 2 3 2 2 2" xfId="4576"/>
    <cellStyle name="Обычный 3 5 2 3 2 3" xfId="3388"/>
    <cellStyle name="Обычный 3 5 2 3 3" xfId="1569"/>
    <cellStyle name="Обычный 3 5 2 3 3 2" xfId="3982"/>
    <cellStyle name="Обычный 3 5 2 3 4" xfId="2794"/>
    <cellStyle name="Обычный 3 5 2 4" xfId="534"/>
    <cellStyle name="Обычный 3 5 2 4 2" xfId="1128"/>
    <cellStyle name="Обычный 3 5 2 4 2 2" xfId="2316"/>
    <cellStyle name="Обычный 3 5 2 4 2 2 2" xfId="4729"/>
    <cellStyle name="Обычный 3 5 2 4 2 3" xfId="3541"/>
    <cellStyle name="Обычный 3 5 2 4 3" xfId="1722"/>
    <cellStyle name="Обычный 3 5 2 4 3 2" xfId="4135"/>
    <cellStyle name="Обычный 3 5 2 4 4" xfId="2947"/>
    <cellStyle name="Обычный 3 5 2 5" xfId="681"/>
    <cellStyle name="Обычный 3 5 2 5 2" xfId="1869"/>
    <cellStyle name="Обычный 3 5 2 5 2 2" xfId="4282"/>
    <cellStyle name="Обычный 3 5 2 5 3" xfId="3094"/>
    <cellStyle name="Обычный 3 5 2 6" xfId="1275"/>
    <cellStyle name="Обычный 3 5 2 6 2" xfId="3688"/>
    <cellStyle name="Обычный 3 5 2 7" xfId="2500"/>
    <cellStyle name="Обычный 3 5 3" xfId="111"/>
    <cellStyle name="Обычный 3 5 3 2" xfId="265"/>
    <cellStyle name="Обычный 3 5 3 2 2" xfId="859"/>
    <cellStyle name="Обычный 3 5 3 2 2 2" xfId="2047"/>
    <cellStyle name="Обычный 3 5 3 2 2 2 2" xfId="4460"/>
    <cellStyle name="Обычный 3 5 3 2 2 3" xfId="3272"/>
    <cellStyle name="Обычный 3 5 3 2 3" xfId="1453"/>
    <cellStyle name="Обычный 3 5 3 2 3 2" xfId="3866"/>
    <cellStyle name="Обычный 3 5 3 2 4" xfId="2678"/>
    <cellStyle name="Обычный 3 5 3 3" xfId="412"/>
    <cellStyle name="Обычный 3 5 3 3 2" xfId="1006"/>
    <cellStyle name="Обычный 3 5 3 3 2 2" xfId="2194"/>
    <cellStyle name="Обычный 3 5 3 3 2 2 2" xfId="4607"/>
    <cellStyle name="Обычный 3 5 3 3 2 3" xfId="3419"/>
    <cellStyle name="Обычный 3 5 3 3 3" xfId="1600"/>
    <cellStyle name="Обычный 3 5 3 3 3 2" xfId="4013"/>
    <cellStyle name="Обычный 3 5 3 3 4" xfId="2825"/>
    <cellStyle name="Обычный 3 5 3 4" xfId="565"/>
    <cellStyle name="Обычный 3 5 3 4 2" xfId="1159"/>
    <cellStyle name="Обычный 3 5 3 4 2 2" xfId="2347"/>
    <cellStyle name="Обычный 3 5 3 4 2 2 2" xfId="4760"/>
    <cellStyle name="Обычный 3 5 3 4 2 3" xfId="3572"/>
    <cellStyle name="Обычный 3 5 3 4 3" xfId="1753"/>
    <cellStyle name="Обычный 3 5 3 4 3 2" xfId="4166"/>
    <cellStyle name="Обычный 3 5 3 4 4" xfId="2978"/>
    <cellStyle name="Обычный 3 5 3 5" xfId="712"/>
    <cellStyle name="Обычный 3 5 3 5 2" xfId="1900"/>
    <cellStyle name="Обычный 3 5 3 5 2 2" xfId="4313"/>
    <cellStyle name="Обычный 3 5 3 5 3" xfId="3125"/>
    <cellStyle name="Обычный 3 5 3 6" xfId="1306"/>
    <cellStyle name="Обычный 3 5 3 6 2" xfId="3719"/>
    <cellStyle name="Обычный 3 5 3 7" xfId="2531"/>
    <cellStyle name="Обычный 3 5 4" xfId="144"/>
    <cellStyle name="Обычный 3 5 4 2" xfId="291"/>
    <cellStyle name="Обычный 3 5 4 2 2" xfId="885"/>
    <cellStyle name="Обычный 3 5 4 2 2 2" xfId="2073"/>
    <cellStyle name="Обычный 3 5 4 2 2 2 2" xfId="4486"/>
    <cellStyle name="Обычный 3 5 4 2 2 3" xfId="3298"/>
    <cellStyle name="Обычный 3 5 4 2 3" xfId="1479"/>
    <cellStyle name="Обычный 3 5 4 2 3 2" xfId="3892"/>
    <cellStyle name="Обычный 3 5 4 2 4" xfId="2704"/>
    <cellStyle name="Обычный 3 5 4 3" xfId="439"/>
    <cellStyle name="Обычный 3 5 4 3 2" xfId="1033"/>
    <cellStyle name="Обычный 3 5 4 3 2 2" xfId="2221"/>
    <cellStyle name="Обычный 3 5 4 3 2 2 2" xfId="4634"/>
    <cellStyle name="Обычный 3 5 4 3 2 3" xfId="3446"/>
    <cellStyle name="Обычный 3 5 4 3 3" xfId="1627"/>
    <cellStyle name="Обычный 3 5 4 3 3 2" xfId="4040"/>
    <cellStyle name="Обычный 3 5 4 3 4" xfId="2852"/>
    <cellStyle name="Обычный 3 5 4 4" xfId="591"/>
    <cellStyle name="Обычный 3 5 4 4 2" xfId="1185"/>
    <cellStyle name="Обычный 3 5 4 4 2 2" xfId="2373"/>
    <cellStyle name="Обычный 3 5 4 4 2 2 2" xfId="4786"/>
    <cellStyle name="Обычный 3 5 4 4 2 3" xfId="3598"/>
    <cellStyle name="Обычный 3 5 4 4 3" xfId="1779"/>
    <cellStyle name="Обычный 3 5 4 4 3 2" xfId="4192"/>
    <cellStyle name="Обычный 3 5 4 4 4" xfId="3004"/>
    <cellStyle name="Обычный 3 5 4 5" xfId="738"/>
    <cellStyle name="Обычный 3 5 4 5 2" xfId="1926"/>
    <cellStyle name="Обычный 3 5 4 5 2 2" xfId="4339"/>
    <cellStyle name="Обычный 3 5 4 5 3" xfId="3151"/>
    <cellStyle name="Обычный 3 5 4 6" xfId="1332"/>
    <cellStyle name="Обычный 3 5 4 6 2" xfId="3745"/>
    <cellStyle name="Обычный 3 5 4 7" xfId="2557"/>
    <cellStyle name="Обычный 3 5 5" xfId="174"/>
    <cellStyle name="Обычный 3 5 5 2" xfId="321"/>
    <cellStyle name="Обычный 3 5 5 2 2" xfId="915"/>
    <cellStyle name="Обычный 3 5 5 2 2 2" xfId="2103"/>
    <cellStyle name="Обычный 3 5 5 2 2 2 2" xfId="4516"/>
    <cellStyle name="Обычный 3 5 5 2 2 3" xfId="3328"/>
    <cellStyle name="Обычный 3 5 5 2 3" xfId="1509"/>
    <cellStyle name="Обычный 3 5 5 2 3 2" xfId="3922"/>
    <cellStyle name="Обычный 3 5 5 2 4" xfId="2734"/>
    <cellStyle name="Обычный 3 5 5 3" xfId="469"/>
    <cellStyle name="Обычный 3 5 5 3 2" xfId="1063"/>
    <cellStyle name="Обычный 3 5 5 3 2 2" xfId="2251"/>
    <cellStyle name="Обычный 3 5 5 3 2 2 2" xfId="4664"/>
    <cellStyle name="Обычный 3 5 5 3 2 3" xfId="3476"/>
    <cellStyle name="Обычный 3 5 5 3 3" xfId="1657"/>
    <cellStyle name="Обычный 3 5 5 3 3 2" xfId="4070"/>
    <cellStyle name="Обычный 3 5 5 3 4" xfId="2882"/>
    <cellStyle name="Обычный 3 5 5 4" xfId="621"/>
    <cellStyle name="Обычный 3 5 5 4 2" xfId="1215"/>
    <cellStyle name="Обычный 3 5 5 4 2 2" xfId="2403"/>
    <cellStyle name="Обычный 3 5 5 4 2 2 2" xfId="4816"/>
    <cellStyle name="Обычный 3 5 5 4 2 3" xfId="3628"/>
    <cellStyle name="Обычный 3 5 5 4 3" xfId="1809"/>
    <cellStyle name="Обычный 3 5 5 4 3 2" xfId="4222"/>
    <cellStyle name="Обычный 3 5 5 4 4" xfId="3034"/>
    <cellStyle name="Обычный 3 5 5 5" xfId="768"/>
    <cellStyle name="Обычный 3 5 5 5 2" xfId="1956"/>
    <cellStyle name="Обычный 3 5 5 5 2 2" xfId="4369"/>
    <cellStyle name="Обычный 3 5 5 5 3" xfId="3181"/>
    <cellStyle name="Обычный 3 5 5 6" xfId="1362"/>
    <cellStyle name="Обычный 3 5 5 6 2" xfId="3775"/>
    <cellStyle name="Обычный 3 5 5 7" xfId="2587"/>
    <cellStyle name="Обычный 3 5 6" xfId="204"/>
    <cellStyle name="Обычный 3 5 6 2" xfId="798"/>
    <cellStyle name="Обычный 3 5 6 2 2" xfId="1986"/>
    <cellStyle name="Обычный 3 5 6 2 2 2" xfId="4399"/>
    <cellStyle name="Обычный 3 5 6 2 3" xfId="3211"/>
    <cellStyle name="Обычный 3 5 6 3" xfId="1392"/>
    <cellStyle name="Обычный 3 5 6 3 2" xfId="3805"/>
    <cellStyle name="Обычный 3 5 6 4" xfId="2617"/>
    <cellStyle name="Обычный 3 5 7" xfId="351"/>
    <cellStyle name="Обычный 3 5 7 2" xfId="945"/>
    <cellStyle name="Обычный 3 5 7 2 2" xfId="2133"/>
    <cellStyle name="Обычный 3 5 7 2 2 2" xfId="4546"/>
    <cellStyle name="Обычный 3 5 7 2 3" xfId="3358"/>
    <cellStyle name="Обычный 3 5 7 3" xfId="1539"/>
    <cellStyle name="Обычный 3 5 7 3 2" xfId="3952"/>
    <cellStyle name="Обычный 3 5 7 4" xfId="2764"/>
    <cellStyle name="Обычный 3 5 8" xfId="504"/>
    <cellStyle name="Обычный 3 5 8 2" xfId="1098"/>
    <cellStyle name="Обычный 3 5 8 2 2" xfId="2286"/>
    <cellStyle name="Обычный 3 5 8 2 2 2" xfId="4699"/>
    <cellStyle name="Обычный 3 5 8 2 3" xfId="3511"/>
    <cellStyle name="Обычный 3 5 8 3" xfId="1692"/>
    <cellStyle name="Обычный 3 5 8 3 2" xfId="4105"/>
    <cellStyle name="Обычный 3 5 8 4" xfId="2917"/>
    <cellStyle name="Обычный 3 5 9" xfId="651"/>
    <cellStyle name="Обычный 3 5 9 2" xfId="1839"/>
    <cellStyle name="Обычный 3 5 9 2 2" xfId="4252"/>
    <cellStyle name="Обычный 3 5 9 3" xfId="3064"/>
    <cellStyle name="Обычный 3 6" xfId="54"/>
    <cellStyle name="Обычный 3 6 2" xfId="493"/>
    <cellStyle name="Обычный 3 6 2 2" xfId="1087"/>
    <cellStyle name="Обычный 3 6 2 2 2" xfId="2275"/>
    <cellStyle name="Обычный 3 6 2 2 2 2" xfId="4688"/>
    <cellStyle name="Обычный 3 6 2 2 3" xfId="3500"/>
    <cellStyle name="Обычный 3 6 2 3" xfId="1681"/>
    <cellStyle name="Обычный 3 6 2 3 2" xfId="4094"/>
    <cellStyle name="Обычный 3 6 2 4" xfId="2906"/>
    <cellStyle name="Обычный 3 6 3" xfId="2454"/>
    <cellStyle name="Обычный 3 6 3 2" xfId="4867"/>
    <cellStyle name="Обычный 3 7" xfId="430"/>
    <cellStyle name="Обычный 3 7 2" xfId="1024"/>
    <cellStyle name="Обычный 3 7 2 2" xfId="2212"/>
    <cellStyle name="Обычный 3 7 2 2 2" xfId="4625"/>
    <cellStyle name="Обычный 3 7 2 3" xfId="3437"/>
    <cellStyle name="Обычный 3 7 3" xfId="1618"/>
    <cellStyle name="Обычный 3 7 3 2" xfId="4031"/>
    <cellStyle name="Обычный 3 7 4" xfId="2459"/>
    <cellStyle name="Обычный 3 7 4 2" xfId="4872"/>
    <cellStyle name="Обычный 3 7 5" xfId="2843"/>
    <cellStyle name="Обычный 4" xfId="22"/>
    <cellStyle name="Обычный 4 10" xfId="175"/>
    <cellStyle name="Обычный 4 10 2" xfId="322"/>
    <cellStyle name="Обычный 4 10 2 2" xfId="916"/>
    <cellStyle name="Обычный 4 10 2 2 2" xfId="2104"/>
    <cellStyle name="Обычный 4 10 2 2 2 2" xfId="4517"/>
    <cellStyle name="Обычный 4 10 2 2 3" xfId="3329"/>
    <cellStyle name="Обычный 4 10 2 3" xfId="1510"/>
    <cellStyle name="Обычный 4 10 2 3 2" xfId="3923"/>
    <cellStyle name="Обычный 4 10 2 4" xfId="2735"/>
    <cellStyle name="Обычный 4 10 3" xfId="470"/>
    <cellStyle name="Обычный 4 10 3 2" xfId="1064"/>
    <cellStyle name="Обычный 4 10 3 2 2" xfId="2252"/>
    <cellStyle name="Обычный 4 10 3 2 2 2" xfId="4665"/>
    <cellStyle name="Обычный 4 10 3 2 3" xfId="3477"/>
    <cellStyle name="Обычный 4 10 3 3" xfId="1658"/>
    <cellStyle name="Обычный 4 10 3 3 2" xfId="4071"/>
    <cellStyle name="Обычный 4 10 3 4" xfId="2883"/>
    <cellStyle name="Обычный 4 10 4" xfId="622"/>
    <cellStyle name="Обычный 4 10 4 2" xfId="1216"/>
    <cellStyle name="Обычный 4 10 4 2 2" xfId="2404"/>
    <cellStyle name="Обычный 4 10 4 2 2 2" xfId="4817"/>
    <cellStyle name="Обычный 4 10 4 2 3" xfId="3629"/>
    <cellStyle name="Обычный 4 10 4 3" xfId="1810"/>
    <cellStyle name="Обычный 4 10 4 3 2" xfId="4223"/>
    <cellStyle name="Обычный 4 10 4 4" xfId="3035"/>
    <cellStyle name="Обычный 4 10 5" xfId="769"/>
    <cellStyle name="Обычный 4 10 5 2" xfId="1957"/>
    <cellStyle name="Обычный 4 10 5 2 2" xfId="4370"/>
    <cellStyle name="Обычный 4 10 5 3" xfId="3182"/>
    <cellStyle name="Обычный 4 10 6" xfId="1363"/>
    <cellStyle name="Обычный 4 10 6 2" xfId="3776"/>
    <cellStyle name="Обычный 4 10 7" xfId="2588"/>
    <cellStyle name="Обычный 4 11" xfId="205"/>
    <cellStyle name="Обычный 4 11 2" xfId="799"/>
    <cellStyle name="Обычный 4 11 2 2" xfId="1987"/>
    <cellStyle name="Обычный 4 11 2 2 2" xfId="4400"/>
    <cellStyle name="Обычный 4 11 2 3" xfId="3212"/>
    <cellStyle name="Обычный 4 11 3" xfId="1393"/>
    <cellStyle name="Обычный 4 11 3 2" xfId="3806"/>
    <cellStyle name="Обычный 4 11 4" xfId="2618"/>
    <cellStyle name="Обычный 4 12" xfId="352"/>
    <cellStyle name="Обычный 4 12 2" xfId="946"/>
    <cellStyle name="Обычный 4 12 2 2" xfId="2134"/>
    <cellStyle name="Обычный 4 12 2 2 2" xfId="4547"/>
    <cellStyle name="Обычный 4 12 2 3" xfId="3359"/>
    <cellStyle name="Обычный 4 12 3" xfId="1540"/>
    <cellStyle name="Обычный 4 12 3 2" xfId="3953"/>
    <cellStyle name="Обычный 4 12 4" xfId="2765"/>
    <cellStyle name="Обычный 4 13" xfId="505"/>
    <cellStyle name="Обычный 4 13 2" xfId="1099"/>
    <cellStyle name="Обычный 4 13 2 2" xfId="2287"/>
    <cellStyle name="Обычный 4 13 2 2 2" xfId="4700"/>
    <cellStyle name="Обычный 4 13 2 3" xfId="3512"/>
    <cellStyle name="Обычный 4 13 3" xfId="1693"/>
    <cellStyle name="Обычный 4 13 3 2" xfId="4106"/>
    <cellStyle name="Обычный 4 13 4" xfId="2918"/>
    <cellStyle name="Обычный 4 14" xfId="652"/>
    <cellStyle name="Обычный 4 14 2" xfId="1840"/>
    <cellStyle name="Обычный 4 14 2 2" xfId="4253"/>
    <cellStyle name="Обычный 4 14 3" xfId="3065"/>
    <cellStyle name="Обычный 4 15" xfId="1246"/>
    <cellStyle name="Обычный 4 15 2" xfId="3659"/>
    <cellStyle name="Обычный 4 16" xfId="2430"/>
    <cellStyle name="Обычный 4 16 2" xfId="4843"/>
    <cellStyle name="Обычный 4 17" xfId="2471"/>
    <cellStyle name="Обычный 4 2" xfId="23"/>
    <cellStyle name="Обычный 4 2 10" xfId="1247"/>
    <cellStyle name="Обычный 4 2 10 2" xfId="3660"/>
    <cellStyle name="Обычный 4 2 11" xfId="2431"/>
    <cellStyle name="Обычный 4 2 11 2" xfId="4844"/>
    <cellStyle name="Обычный 4 2 12" xfId="2472"/>
    <cellStyle name="Обычный 4 2 2" xfId="73"/>
    <cellStyle name="Обычный 4 2 2 2" xfId="236"/>
    <cellStyle name="Обычный 4 2 2 2 2" xfId="830"/>
    <cellStyle name="Обычный 4 2 2 2 2 2" xfId="2018"/>
    <cellStyle name="Обычный 4 2 2 2 2 2 2" xfId="4431"/>
    <cellStyle name="Обычный 4 2 2 2 2 3" xfId="3243"/>
    <cellStyle name="Обычный 4 2 2 2 3" xfId="1424"/>
    <cellStyle name="Обычный 4 2 2 2 3 2" xfId="3837"/>
    <cellStyle name="Обычный 4 2 2 2 4" xfId="2649"/>
    <cellStyle name="Обычный 4 2 2 3" xfId="383"/>
    <cellStyle name="Обычный 4 2 2 3 2" xfId="977"/>
    <cellStyle name="Обычный 4 2 2 3 2 2" xfId="2165"/>
    <cellStyle name="Обычный 4 2 2 3 2 2 2" xfId="4578"/>
    <cellStyle name="Обычный 4 2 2 3 2 3" xfId="3390"/>
    <cellStyle name="Обычный 4 2 2 3 3" xfId="1571"/>
    <cellStyle name="Обычный 4 2 2 3 3 2" xfId="3984"/>
    <cellStyle name="Обычный 4 2 2 3 4" xfId="2796"/>
    <cellStyle name="Обычный 4 2 2 4" xfId="536"/>
    <cellStyle name="Обычный 4 2 2 4 2" xfId="1130"/>
    <cellStyle name="Обычный 4 2 2 4 2 2" xfId="2318"/>
    <cellStyle name="Обычный 4 2 2 4 2 2 2" xfId="4731"/>
    <cellStyle name="Обычный 4 2 2 4 2 3" xfId="3543"/>
    <cellStyle name="Обычный 4 2 2 4 3" xfId="1724"/>
    <cellStyle name="Обычный 4 2 2 4 3 2" xfId="4137"/>
    <cellStyle name="Обычный 4 2 2 4 4" xfId="2949"/>
    <cellStyle name="Обычный 4 2 2 5" xfId="683"/>
    <cellStyle name="Обычный 4 2 2 5 2" xfId="1871"/>
    <cellStyle name="Обычный 4 2 2 5 2 2" xfId="4284"/>
    <cellStyle name="Обычный 4 2 2 5 3" xfId="3096"/>
    <cellStyle name="Обычный 4 2 2 6" xfId="1277"/>
    <cellStyle name="Обычный 4 2 2 6 2" xfId="3690"/>
    <cellStyle name="Обычный 4 2 2 7" xfId="2502"/>
    <cellStyle name="Обычный 4 2 3" xfId="113"/>
    <cellStyle name="Обычный 4 2 3 2" xfId="267"/>
    <cellStyle name="Обычный 4 2 3 2 2" xfId="861"/>
    <cellStyle name="Обычный 4 2 3 2 2 2" xfId="2049"/>
    <cellStyle name="Обычный 4 2 3 2 2 2 2" xfId="4462"/>
    <cellStyle name="Обычный 4 2 3 2 2 3" xfId="3274"/>
    <cellStyle name="Обычный 4 2 3 2 3" xfId="1455"/>
    <cellStyle name="Обычный 4 2 3 2 3 2" xfId="3868"/>
    <cellStyle name="Обычный 4 2 3 2 4" xfId="2680"/>
    <cellStyle name="Обычный 4 2 3 3" xfId="414"/>
    <cellStyle name="Обычный 4 2 3 3 2" xfId="1008"/>
    <cellStyle name="Обычный 4 2 3 3 2 2" xfId="2196"/>
    <cellStyle name="Обычный 4 2 3 3 2 2 2" xfId="4609"/>
    <cellStyle name="Обычный 4 2 3 3 2 3" xfId="3421"/>
    <cellStyle name="Обычный 4 2 3 3 3" xfId="1602"/>
    <cellStyle name="Обычный 4 2 3 3 3 2" xfId="4015"/>
    <cellStyle name="Обычный 4 2 3 3 4" xfId="2827"/>
    <cellStyle name="Обычный 4 2 3 4" xfId="567"/>
    <cellStyle name="Обычный 4 2 3 4 2" xfId="1161"/>
    <cellStyle name="Обычный 4 2 3 4 2 2" xfId="2349"/>
    <cellStyle name="Обычный 4 2 3 4 2 2 2" xfId="4762"/>
    <cellStyle name="Обычный 4 2 3 4 2 3" xfId="3574"/>
    <cellStyle name="Обычный 4 2 3 4 3" xfId="1755"/>
    <cellStyle name="Обычный 4 2 3 4 3 2" xfId="4168"/>
    <cellStyle name="Обычный 4 2 3 4 4" xfId="2980"/>
    <cellStyle name="Обычный 4 2 3 5" xfId="714"/>
    <cellStyle name="Обычный 4 2 3 5 2" xfId="1902"/>
    <cellStyle name="Обычный 4 2 3 5 2 2" xfId="4315"/>
    <cellStyle name="Обычный 4 2 3 5 3" xfId="3127"/>
    <cellStyle name="Обычный 4 2 3 6" xfId="1308"/>
    <cellStyle name="Обычный 4 2 3 6 2" xfId="3721"/>
    <cellStyle name="Обычный 4 2 3 7" xfId="2533"/>
    <cellStyle name="Обычный 4 2 4" xfId="146"/>
    <cellStyle name="Обычный 4 2 4 2" xfId="293"/>
    <cellStyle name="Обычный 4 2 4 2 2" xfId="887"/>
    <cellStyle name="Обычный 4 2 4 2 2 2" xfId="2075"/>
    <cellStyle name="Обычный 4 2 4 2 2 2 2" xfId="4488"/>
    <cellStyle name="Обычный 4 2 4 2 2 3" xfId="3300"/>
    <cellStyle name="Обычный 4 2 4 2 3" xfId="1481"/>
    <cellStyle name="Обычный 4 2 4 2 3 2" xfId="3894"/>
    <cellStyle name="Обычный 4 2 4 2 4" xfId="2706"/>
    <cellStyle name="Обычный 4 2 4 3" xfId="441"/>
    <cellStyle name="Обычный 4 2 4 3 2" xfId="1035"/>
    <cellStyle name="Обычный 4 2 4 3 2 2" xfId="2223"/>
    <cellStyle name="Обычный 4 2 4 3 2 2 2" xfId="4636"/>
    <cellStyle name="Обычный 4 2 4 3 2 3" xfId="3448"/>
    <cellStyle name="Обычный 4 2 4 3 3" xfId="1629"/>
    <cellStyle name="Обычный 4 2 4 3 3 2" xfId="4042"/>
    <cellStyle name="Обычный 4 2 4 3 4" xfId="2854"/>
    <cellStyle name="Обычный 4 2 4 4" xfId="593"/>
    <cellStyle name="Обычный 4 2 4 4 2" xfId="1187"/>
    <cellStyle name="Обычный 4 2 4 4 2 2" xfId="2375"/>
    <cellStyle name="Обычный 4 2 4 4 2 2 2" xfId="4788"/>
    <cellStyle name="Обычный 4 2 4 4 2 3" xfId="3600"/>
    <cellStyle name="Обычный 4 2 4 4 3" xfId="1781"/>
    <cellStyle name="Обычный 4 2 4 4 3 2" xfId="4194"/>
    <cellStyle name="Обычный 4 2 4 4 4" xfId="3006"/>
    <cellStyle name="Обычный 4 2 4 5" xfId="740"/>
    <cellStyle name="Обычный 4 2 4 5 2" xfId="1928"/>
    <cellStyle name="Обычный 4 2 4 5 2 2" xfId="4341"/>
    <cellStyle name="Обычный 4 2 4 5 3" xfId="3153"/>
    <cellStyle name="Обычный 4 2 4 6" xfId="1334"/>
    <cellStyle name="Обычный 4 2 4 6 2" xfId="3747"/>
    <cellStyle name="Обычный 4 2 4 7" xfId="2559"/>
    <cellStyle name="Обычный 4 2 5" xfId="176"/>
    <cellStyle name="Обычный 4 2 5 2" xfId="323"/>
    <cellStyle name="Обычный 4 2 5 2 2" xfId="917"/>
    <cellStyle name="Обычный 4 2 5 2 2 2" xfId="2105"/>
    <cellStyle name="Обычный 4 2 5 2 2 2 2" xfId="4518"/>
    <cellStyle name="Обычный 4 2 5 2 2 3" xfId="3330"/>
    <cellStyle name="Обычный 4 2 5 2 3" xfId="1511"/>
    <cellStyle name="Обычный 4 2 5 2 3 2" xfId="3924"/>
    <cellStyle name="Обычный 4 2 5 2 4" xfId="2736"/>
    <cellStyle name="Обычный 4 2 5 3" xfId="471"/>
    <cellStyle name="Обычный 4 2 5 3 2" xfId="1065"/>
    <cellStyle name="Обычный 4 2 5 3 2 2" xfId="2253"/>
    <cellStyle name="Обычный 4 2 5 3 2 2 2" xfId="4666"/>
    <cellStyle name="Обычный 4 2 5 3 2 3" xfId="3478"/>
    <cellStyle name="Обычный 4 2 5 3 3" xfId="1659"/>
    <cellStyle name="Обычный 4 2 5 3 3 2" xfId="4072"/>
    <cellStyle name="Обычный 4 2 5 3 4" xfId="2884"/>
    <cellStyle name="Обычный 4 2 5 4" xfId="623"/>
    <cellStyle name="Обычный 4 2 5 4 2" xfId="1217"/>
    <cellStyle name="Обычный 4 2 5 4 2 2" xfId="2405"/>
    <cellStyle name="Обычный 4 2 5 4 2 2 2" xfId="4818"/>
    <cellStyle name="Обычный 4 2 5 4 2 3" xfId="3630"/>
    <cellStyle name="Обычный 4 2 5 4 3" xfId="1811"/>
    <cellStyle name="Обычный 4 2 5 4 3 2" xfId="4224"/>
    <cellStyle name="Обычный 4 2 5 4 4" xfId="3036"/>
    <cellStyle name="Обычный 4 2 5 5" xfId="770"/>
    <cellStyle name="Обычный 4 2 5 5 2" xfId="1958"/>
    <cellStyle name="Обычный 4 2 5 5 2 2" xfId="4371"/>
    <cellStyle name="Обычный 4 2 5 5 3" xfId="3183"/>
    <cellStyle name="Обычный 4 2 5 6" xfId="1364"/>
    <cellStyle name="Обычный 4 2 5 6 2" xfId="3777"/>
    <cellStyle name="Обычный 4 2 5 7" xfId="2589"/>
    <cellStyle name="Обычный 4 2 6" xfId="206"/>
    <cellStyle name="Обычный 4 2 6 2" xfId="800"/>
    <cellStyle name="Обычный 4 2 6 2 2" xfId="1988"/>
    <cellStyle name="Обычный 4 2 6 2 2 2" xfId="4401"/>
    <cellStyle name="Обычный 4 2 6 2 3" xfId="3213"/>
    <cellStyle name="Обычный 4 2 6 3" xfId="1394"/>
    <cellStyle name="Обычный 4 2 6 3 2" xfId="3807"/>
    <cellStyle name="Обычный 4 2 6 4" xfId="2619"/>
    <cellStyle name="Обычный 4 2 7" xfId="353"/>
    <cellStyle name="Обычный 4 2 7 2" xfId="947"/>
    <cellStyle name="Обычный 4 2 7 2 2" xfId="2135"/>
    <cellStyle name="Обычный 4 2 7 2 2 2" xfId="4548"/>
    <cellStyle name="Обычный 4 2 7 2 3" xfId="3360"/>
    <cellStyle name="Обычный 4 2 7 3" xfId="1541"/>
    <cellStyle name="Обычный 4 2 7 3 2" xfId="3954"/>
    <cellStyle name="Обычный 4 2 7 4" xfId="2766"/>
    <cellStyle name="Обычный 4 2 8" xfId="506"/>
    <cellStyle name="Обычный 4 2 8 2" xfId="1100"/>
    <cellStyle name="Обычный 4 2 8 2 2" xfId="2288"/>
    <cellStyle name="Обычный 4 2 8 2 2 2" xfId="4701"/>
    <cellStyle name="Обычный 4 2 8 2 3" xfId="3513"/>
    <cellStyle name="Обычный 4 2 8 3" xfId="1694"/>
    <cellStyle name="Обычный 4 2 8 3 2" xfId="4107"/>
    <cellStyle name="Обычный 4 2 8 4" xfId="2919"/>
    <cellStyle name="Обычный 4 2 9" xfId="653"/>
    <cellStyle name="Обычный 4 2 9 2" xfId="1841"/>
    <cellStyle name="Обычный 4 2 9 2 2" xfId="4254"/>
    <cellStyle name="Обычный 4 2 9 3" xfId="3066"/>
    <cellStyle name="Обычный 4 3" xfId="24"/>
    <cellStyle name="Обычный 4 3 10" xfId="1248"/>
    <cellStyle name="Обычный 4 3 10 2" xfId="3661"/>
    <cellStyle name="Обычный 4 3 11" xfId="2440"/>
    <cellStyle name="Обычный 4 3 11 2" xfId="4853"/>
    <cellStyle name="Обычный 4 3 12" xfId="2473"/>
    <cellStyle name="Обычный 4 3 2" xfId="74"/>
    <cellStyle name="Обычный 4 3 2 2" xfId="237"/>
    <cellStyle name="Обычный 4 3 2 2 2" xfId="831"/>
    <cellStyle name="Обычный 4 3 2 2 2 2" xfId="2019"/>
    <cellStyle name="Обычный 4 3 2 2 2 2 2" xfId="4432"/>
    <cellStyle name="Обычный 4 3 2 2 2 3" xfId="3244"/>
    <cellStyle name="Обычный 4 3 2 2 3" xfId="1425"/>
    <cellStyle name="Обычный 4 3 2 2 3 2" xfId="3838"/>
    <cellStyle name="Обычный 4 3 2 2 4" xfId="2650"/>
    <cellStyle name="Обычный 4 3 2 3" xfId="384"/>
    <cellStyle name="Обычный 4 3 2 3 2" xfId="978"/>
    <cellStyle name="Обычный 4 3 2 3 2 2" xfId="2166"/>
    <cellStyle name="Обычный 4 3 2 3 2 2 2" xfId="4579"/>
    <cellStyle name="Обычный 4 3 2 3 2 3" xfId="3391"/>
    <cellStyle name="Обычный 4 3 2 3 3" xfId="1572"/>
    <cellStyle name="Обычный 4 3 2 3 3 2" xfId="3985"/>
    <cellStyle name="Обычный 4 3 2 3 4" xfId="2797"/>
    <cellStyle name="Обычный 4 3 2 4" xfId="537"/>
    <cellStyle name="Обычный 4 3 2 4 2" xfId="1131"/>
    <cellStyle name="Обычный 4 3 2 4 2 2" xfId="2319"/>
    <cellStyle name="Обычный 4 3 2 4 2 2 2" xfId="4732"/>
    <cellStyle name="Обычный 4 3 2 4 2 3" xfId="3544"/>
    <cellStyle name="Обычный 4 3 2 4 3" xfId="1725"/>
    <cellStyle name="Обычный 4 3 2 4 3 2" xfId="4138"/>
    <cellStyle name="Обычный 4 3 2 4 4" xfId="2950"/>
    <cellStyle name="Обычный 4 3 2 5" xfId="684"/>
    <cellStyle name="Обычный 4 3 2 5 2" xfId="1872"/>
    <cellStyle name="Обычный 4 3 2 5 2 2" xfId="4285"/>
    <cellStyle name="Обычный 4 3 2 5 3" xfId="3097"/>
    <cellStyle name="Обычный 4 3 2 6" xfId="1278"/>
    <cellStyle name="Обычный 4 3 2 6 2" xfId="3691"/>
    <cellStyle name="Обычный 4 3 2 7" xfId="2503"/>
    <cellStyle name="Обычный 4 3 3" xfId="114"/>
    <cellStyle name="Обычный 4 3 3 2" xfId="268"/>
    <cellStyle name="Обычный 4 3 3 2 2" xfId="862"/>
    <cellStyle name="Обычный 4 3 3 2 2 2" xfId="2050"/>
    <cellStyle name="Обычный 4 3 3 2 2 2 2" xfId="4463"/>
    <cellStyle name="Обычный 4 3 3 2 2 3" xfId="3275"/>
    <cellStyle name="Обычный 4 3 3 2 3" xfId="1456"/>
    <cellStyle name="Обычный 4 3 3 2 3 2" xfId="3869"/>
    <cellStyle name="Обычный 4 3 3 2 4" xfId="2681"/>
    <cellStyle name="Обычный 4 3 3 3" xfId="415"/>
    <cellStyle name="Обычный 4 3 3 3 2" xfId="1009"/>
    <cellStyle name="Обычный 4 3 3 3 2 2" xfId="2197"/>
    <cellStyle name="Обычный 4 3 3 3 2 2 2" xfId="4610"/>
    <cellStyle name="Обычный 4 3 3 3 2 3" xfId="3422"/>
    <cellStyle name="Обычный 4 3 3 3 3" xfId="1603"/>
    <cellStyle name="Обычный 4 3 3 3 3 2" xfId="4016"/>
    <cellStyle name="Обычный 4 3 3 3 4" xfId="2828"/>
    <cellStyle name="Обычный 4 3 3 4" xfId="568"/>
    <cellStyle name="Обычный 4 3 3 4 2" xfId="1162"/>
    <cellStyle name="Обычный 4 3 3 4 2 2" xfId="2350"/>
    <cellStyle name="Обычный 4 3 3 4 2 2 2" xfId="4763"/>
    <cellStyle name="Обычный 4 3 3 4 2 3" xfId="3575"/>
    <cellStyle name="Обычный 4 3 3 4 3" xfId="1756"/>
    <cellStyle name="Обычный 4 3 3 4 3 2" xfId="4169"/>
    <cellStyle name="Обычный 4 3 3 4 4" xfId="2981"/>
    <cellStyle name="Обычный 4 3 3 5" xfId="715"/>
    <cellStyle name="Обычный 4 3 3 5 2" xfId="1903"/>
    <cellStyle name="Обычный 4 3 3 5 2 2" xfId="4316"/>
    <cellStyle name="Обычный 4 3 3 5 3" xfId="3128"/>
    <cellStyle name="Обычный 4 3 3 6" xfId="1309"/>
    <cellStyle name="Обычный 4 3 3 6 2" xfId="3722"/>
    <cellStyle name="Обычный 4 3 3 7" xfId="2534"/>
    <cellStyle name="Обычный 4 3 4" xfId="147"/>
    <cellStyle name="Обычный 4 3 4 2" xfId="294"/>
    <cellStyle name="Обычный 4 3 4 2 2" xfId="888"/>
    <cellStyle name="Обычный 4 3 4 2 2 2" xfId="2076"/>
    <cellStyle name="Обычный 4 3 4 2 2 2 2" xfId="4489"/>
    <cellStyle name="Обычный 4 3 4 2 2 3" xfId="3301"/>
    <cellStyle name="Обычный 4 3 4 2 3" xfId="1482"/>
    <cellStyle name="Обычный 4 3 4 2 3 2" xfId="3895"/>
    <cellStyle name="Обычный 4 3 4 2 4" xfId="2707"/>
    <cellStyle name="Обычный 4 3 4 3" xfId="442"/>
    <cellStyle name="Обычный 4 3 4 3 2" xfId="1036"/>
    <cellStyle name="Обычный 4 3 4 3 2 2" xfId="2224"/>
    <cellStyle name="Обычный 4 3 4 3 2 2 2" xfId="4637"/>
    <cellStyle name="Обычный 4 3 4 3 2 3" xfId="3449"/>
    <cellStyle name="Обычный 4 3 4 3 3" xfId="1630"/>
    <cellStyle name="Обычный 4 3 4 3 3 2" xfId="4043"/>
    <cellStyle name="Обычный 4 3 4 3 4" xfId="2855"/>
    <cellStyle name="Обычный 4 3 4 4" xfId="594"/>
    <cellStyle name="Обычный 4 3 4 4 2" xfId="1188"/>
    <cellStyle name="Обычный 4 3 4 4 2 2" xfId="2376"/>
    <cellStyle name="Обычный 4 3 4 4 2 2 2" xfId="4789"/>
    <cellStyle name="Обычный 4 3 4 4 2 3" xfId="3601"/>
    <cellStyle name="Обычный 4 3 4 4 3" xfId="1782"/>
    <cellStyle name="Обычный 4 3 4 4 3 2" xfId="4195"/>
    <cellStyle name="Обычный 4 3 4 4 4" xfId="3007"/>
    <cellStyle name="Обычный 4 3 4 5" xfId="741"/>
    <cellStyle name="Обычный 4 3 4 5 2" xfId="1929"/>
    <cellStyle name="Обычный 4 3 4 5 2 2" xfId="4342"/>
    <cellStyle name="Обычный 4 3 4 5 3" xfId="3154"/>
    <cellStyle name="Обычный 4 3 4 6" xfId="1335"/>
    <cellStyle name="Обычный 4 3 4 6 2" xfId="3748"/>
    <cellStyle name="Обычный 4 3 4 7" xfId="2560"/>
    <cellStyle name="Обычный 4 3 5" xfId="177"/>
    <cellStyle name="Обычный 4 3 5 2" xfId="324"/>
    <cellStyle name="Обычный 4 3 5 2 2" xfId="918"/>
    <cellStyle name="Обычный 4 3 5 2 2 2" xfId="2106"/>
    <cellStyle name="Обычный 4 3 5 2 2 2 2" xfId="4519"/>
    <cellStyle name="Обычный 4 3 5 2 2 3" xfId="3331"/>
    <cellStyle name="Обычный 4 3 5 2 3" xfId="1512"/>
    <cellStyle name="Обычный 4 3 5 2 3 2" xfId="3925"/>
    <cellStyle name="Обычный 4 3 5 2 4" xfId="2737"/>
    <cellStyle name="Обычный 4 3 5 3" xfId="472"/>
    <cellStyle name="Обычный 4 3 5 3 2" xfId="1066"/>
    <cellStyle name="Обычный 4 3 5 3 2 2" xfId="2254"/>
    <cellStyle name="Обычный 4 3 5 3 2 2 2" xfId="4667"/>
    <cellStyle name="Обычный 4 3 5 3 2 3" xfId="3479"/>
    <cellStyle name="Обычный 4 3 5 3 3" xfId="1660"/>
    <cellStyle name="Обычный 4 3 5 3 3 2" xfId="4073"/>
    <cellStyle name="Обычный 4 3 5 3 4" xfId="2885"/>
    <cellStyle name="Обычный 4 3 5 4" xfId="624"/>
    <cellStyle name="Обычный 4 3 5 4 2" xfId="1218"/>
    <cellStyle name="Обычный 4 3 5 4 2 2" xfId="2406"/>
    <cellStyle name="Обычный 4 3 5 4 2 2 2" xfId="4819"/>
    <cellStyle name="Обычный 4 3 5 4 2 3" xfId="3631"/>
    <cellStyle name="Обычный 4 3 5 4 3" xfId="1812"/>
    <cellStyle name="Обычный 4 3 5 4 3 2" xfId="4225"/>
    <cellStyle name="Обычный 4 3 5 4 4" xfId="3037"/>
    <cellStyle name="Обычный 4 3 5 5" xfId="771"/>
    <cellStyle name="Обычный 4 3 5 5 2" xfId="1959"/>
    <cellStyle name="Обычный 4 3 5 5 2 2" xfId="4372"/>
    <cellStyle name="Обычный 4 3 5 5 3" xfId="3184"/>
    <cellStyle name="Обычный 4 3 5 6" xfId="1365"/>
    <cellStyle name="Обычный 4 3 5 6 2" xfId="3778"/>
    <cellStyle name="Обычный 4 3 5 7" xfId="2590"/>
    <cellStyle name="Обычный 4 3 6" xfId="207"/>
    <cellStyle name="Обычный 4 3 6 2" xfId="801"/>
    <cellStyle name="Обычный 4 3 6 2 2" xfId="1989"/>
    <cellStyle name="Обычный 4 3 6 2 2 2" xfId="4402"/>
    <cellStyle name="Обычный 4 3 6 2 3" xfId="3214"/>
    <cellStyle name="Обычный 4 3 6 3" xfId="1395"/>
    <cellStyle name="Обычный 4 3 6 3 2" xfId="3808"/>
    <cellStyle name="Обычный 4 3 6 4" xfId="2620"/>
    <cellStyle name="Обычный 4 3 7" xfId="354"/>
    <cellStyle name="Обычный 4 3 7 2" xfId="948"/>
    <cellStyle name="Обычный 4 3 7 2 2" xfId="2136"/>
    <cellStyle name="Обычный 4 3 7 2 2 2" xfId="4549"/>
    <cellStyle name="Обычный 4 3 7 2 3" xfId="3361"/>
    <cellStyle name="Обычный 4 3 7 3" xfId="1542"/>
    <cellStyle name="Обычный 4 3 7 3 2" xfId="3955"/>
    <cellStyle name="Обычный 4 3 7 4" xfId="2767"/>
    <cellStyle name="Обычный 4 3 8" xfId="507"/>
    <cellStyle name="Обычный 4 3 8 2" xfId="1101"/>
    <cellStyle name="Обычный 4 3 8 2 2" xfId="2289"/>
    <cellStyle name="Обычный 4 3 8 2 2 2" xfId="4702"/>
    <cellStyle name="Обычный 4 3 8 2 3" xfId="3514"/>
    <cellStyle name="Обычный 4 3 8 3" xfId="1695"/>
    <cellStyle name="Обычный 4 3 8 3 2" xfId="4108"/>
    <cellStyle name="Обычный 4 3 8 4" xfId="2920"/>
    <cellStyle name="Обычный 4 3 9" xfId="654"/>
    <cellStyle name="Обычный 4 3 9 2" xfId="1842"/>
    <cellStyle name="Обычный 4 3 9 2 2" xfId="4255"/>
    <cellStyle name="Обычный 4 3 9 3" xfId="3067"/>
    <cellStyle name="Обычный 4 4" xfId="25"/>
    <cellStyle name="Обычный 4 4 2" xfId="75"/>
    <cellStyle name="Обычный 4 4 3" xfId="115"/>
    <cellStyle name="Обычный 4 5" xfId="26"/>
    <cellStyle name="Обычный 4 5 10" xfId="1249"/>
    <cellStyle name="Обычный 4 5 10 2" xfId="3662"/>
    <cellStyle name="Обычный 4 5 11" xfId="2448"/>
    <cellStyle name="Обычный 4 5 11 2" xfId="4861"/>
    <cellStyle name="Обычный 4 5 12" xfId="2474"/>
    <cellStyle name="Обычный 4 5 2" xfId="76"/>
    <cellStyle name="Обычный 4 5 2 2" xfId="238"/>
    <cellStyle name="Обычный 4 5 2 2 2" xfId="832"/>
    <cellStyle name="Обычный 4 5 2 2 2 2" xfId="2020"/>
    <cellStyle name="Обычный 4 5 2 2 2 2 2" xfId="4433"/>
    <cellStyle name="Обычный 4 5 2 2 2 3" xfId="3245"/>
    <cellStyle name="Обычный 4 5 2 2 3" xfId="1426"/>
    <cellStyle name="Обычный 4 5 2 2 3 2" xfId="3839"/>
    <cellStyle name="Обычный 4 5 2 2 4" xfId="2651"/>
    <cellStyle name="Обычный 4 5 2 3" xfId="385"/>
    <cellStyle name="Обычный 4 5 2 3 2" xfId="979"/>
    <cellStyle name="Обычный 4 5 2 3 2 2" xfId="2167"/>
    <cellStyle name="Обычный 4 5 2 3 2 2 2" xfId="4580"/>
    <cellStyle name="Обычный 4 5 2 3 2 3" xfId="3392"/>
    <cellStyle name="Обычный 4 5 2 3 3" xfId="1573"/>
    <cellStyle name="Обычный 4 5 2 3 3 2" xfId="3986"/>
    <cellStyle name="Обычный 4 5 2 3 4" xfId="2798"/>
    <cellStyle name="Обычный 4 5 2 4" xfId="538"/>
    <cellStyle name="Обычный 4 5 2 4 2" xfId="1132"/>
    <cellStyle name="Обычный 4 5 2 4 2 2" xfId="2320"/>
    <cellStyle name="Обычный 4 5 2 4 2 2 2" xfId="4733"/>
    <cellStyle name="Обычный 4 5 2 4 2 3" xfId="3545"/>
    <cellStyle name="Обычный 4 5 2 4 3" xfId="1726"/>
    <cellStyle name="Обычный 4 5 2 4 3 2" xfId="4139"/>
    <cellStyle name="Обычный 4 5 2 4 4" xfId="2951"/>
    <cellStyle name="Обычный 4 5 2 5" xfId="685"/>
    <cellStyle name="Обычный 4 5 2 5 2" xfId="1873"/>
    <cellStyle name="Обычный 4 5 2 5 2 2" xfId="4286"/>
    <cellStyle name="Обычный 4 5 2 5 3" xfId="3098"/>
    <cellStyle name="Обычный 4 5 2 6" xfId="1279"/>
    <cellStyle name="Обычный 4 5 2 6 2" xfId="3692"/>
    <cellStyle name="Обычный 4 5 2 7" xfId="2504"/>
    <cellStyle name="Обычный 4 5 3" xfId="116"/>
    <cellStyle name="Обычный 4 5 3 2" xfId="269"/>
    <cellStyle name="Обычный 4 5 3 2 2" xfId="863"/>
    <cellStyle name="Обычный 4 5 3 2 2 2" xfId="2051"/>
    <cellStyle name="Обычный 4 5 3 2 2 2 2" xfId="4464"/>
    <cellStyle name="Обычный 4 5 3 2 2 3" xfId="3276"/>
    <cellStyle name="Обычный 4 5 3 2 3" xfId="1457"/>
    <cellStyle name="Обычный 4 5 3 2 3 2" xfId="3870"/>
    <cellStyle name="Обычный 4 5 3 2 4" xfId="2682"/>
    <cellStyle name="Обычный 4 5 3 3" xfId="416"/>
    <cellStyle name="Обычный 4 5 3 3 2" xfId="1010"/>
    <cellStyle name="Обычный 4 5 3 3 2 2" xfId="2198"/>
    <cellStyle name="Обычный 4 5 3 3 2 2 2" xfId="4611"/>
    <cellStyle name="Обычный 4 5 3 3 2 3" xfId="3423"/>
    <cellStyle name="Обычный 4 5 3 3 3" xfId="1604"/>
    <cellStyle name="Обычный 4 5 3 3 3 2" xfId="4017"/>
    <cellStyle name="Обычный 4 5 3 3 4" xfId="2829"/>
    <cellStyle name="Обычный 4 5 3 4" xfId="569"/>
    <cellStyle name="Обычный 4 5 3 4 2" xfId="1163"/>
    <cellStyle name="Обычный 4 5 3 4 2 2" xfId="2351"/>
    <cellStyle name="Обычный 4 5 3 4 2 2 2" xfId="4764"/>
    <cellStyle name="Обычный 4 5 3 4 2 3" xfId="3576"/>
    <cellStyle name="Обычный 4 5 3 4 3" xfId="1757"/>
    <cellStyle name="Обычный 4 5 3 4 3 2" xfId="4170"/>
    <cellStyle name="Обычный 4 5 3 4 4" xfId="2982"/>
    <cellStyle name="Обычный 4 5 3 5" xfId="716"/>
    <cellStyle name="Обычный 4 5 3 5 2" xfId="1904"/>
    <cellStyle name="Обычный 4 5 3 5 2 2" xfId="4317"/>
    <cellStyle name="Обычный 4 5 3 5 3" xfId="3129"/>
    <cellStyle name="Обычный 4 5 3 6" xfId="1310"/>
    <cellStyle name="Обычный 4 5 3 6 2" xfId="3723"/>
    <cellStyle name="Обычный 4 5 3 7" xfId="2535"/>
    <cellStyle name="Обычный 4 5 4" xfId="148"/>
    <cellStyle name="Обычный 4 5 4 2" xfId="295"/>
    <cellStyle name="Обычный 4 5 4 2 2" xfId="889"/>
    <cellStyle name="Обычный 4 5 4 2 2 2" xfId="2077"/>
    <cellStyle name="Обычный 4 5 4 2 2 2 2" xfId="4490"/>
    <cellStyle name="Обычный 4 5 4 2 2 3" xfId="3302"/>
    <cellStyle name="Обычный 4 5 4 2 3" xfId="1483"/>
    <cellStyle name="Обычный 4 5 4 2 3 2" xfId="3896"/>
    <cellStyle name="Обычный 4 5 4 2 4" xfId="2708"/>
    <cellStyle name="Обычный 4 5 4 3" xfId="443"/>
    <cellStyle name="Обычный 4 5 4 3 2" xfId="1037"/>
    <cellStyle name="Обычный 4 5 4 3 2 2" xfId="2225"/>
    <cellStyle name="Обычный 4 5 4 3 2 2 2" xfId="4638"/>
    <cellStyle name="Обычный 4 5 4 3 2 3" xfId="3450"/>
    <cellStyle name="Обычный 4 5 4 3 3" xfId="1631"/>
    <cellStyle name="Обычный 4 5 4 3 3 2" xfId="4044"/>
    <cellStyle name="Обычный 4 5 4 3 4" xfId="2856"/>
    <cellStyle name="Обычный 4 5 4 4" xfId="595"/>
    <cellStyle name="Обычный 4 5 4 4 2" xfId="1189"/>
    <cellStyle name="Обычный 4 5 4 4 2 2" xfId="2377"/>
    <cellStyle name="Обычный 4 5 4 4 2 2 2" xfId="4790"/>
    <cellStyle name="Обычный 4 5 4 4 2 3" xfId="3602"/>
    <cellStyle name="Обычный 4 5 4 4 3" xfId="1783"/>
    <cellStyle name="Обычный 4 5 4 4 3 2" xfId="4196"/>
    <cellStyle name="Обычный 4 5 4 4 4" xfId="3008"/>
    <cellStyle name="Обычный 4 5 4 5" xfId="742"/>
    <cellStyle name="Обычный 4 5 4 5 2" xfId="1930"/>
    <cellStyle name="Обычный 4 5 4 5 2 2" xfId="4343"/>
    <cellStyle name="Обычный 4 5 4 5 3" xfId="3155"/>
    <cellStyle name="Обычный 4 5 4 6" xfId="1336"/>
    <cellStyle name="Обычный 4 5 4 6 2" xfId="3749"/>
    <cellStyle name="Обычный 4 5 4 7" xfId="2561"/>
    <cellStyle name="Обычный 4 5 5" xfId="178"/>
    <cellStyle name="Обычный 4 5 5 2" xfId="325"/>
    <cellStyle name="Обычный 4 5 5 2 2" xfId="919"/>
    <cellStyle name="Обычный 4 5 5 2 2 2" xfId="2107"/>
    <cellStyle name="Обычный 4 5 5 2 2 2 2" xfId="4520"/>
    <cellStyle name="Обычный 4 5 5 2 2 3" xfId="3332"/>
    <cellStyle name="Обычный 4 5 5 2 3" xfId="1513"/>
    <cellStyle name="Обычный 4 5 5 2 3 2" xfId="3926"/>
    <cellStyle name="Обычный 4 5 5 2 4" xfId="2738"/>
    <cellStyle name="Обычный 4 5 5 3" xfId="473"/>
    <cellStyle name="Обычный 4 5 5 3 2" xfId="1067"/>
    <cellStyle name="Обычный 4 5 5 3 2 2" xfId="2255"/>
    <cellStyle name="Обычный 4 5 5 3 2 2 2" xfId="4668"/>
    <cellStyle name="Обычный 4 5 5 3 2 3" xfId="3480"/>
    <cellStyle name="Обычный 4 5 5 3 3" xfId="1661"/>
    <cellStyle name="Обычный 4 5 5 3 3 2" xfId="4074"/>
    <cellStyle name="Обычный 4 5 5 3 4" xfId="2886"/>
    <cellStyle name="Обычный 4 5 5 4" xfId="625"/>
    <cellStyle name="Обычный 4 5 5 4 2" xfId="1219"/>
    <cellStyle name="Обычный 4 5 5 4 2 2" xfId="2407"/>
    <cellStyle name="Обычный 4 5 5 4 2 2 2" xfId="4820"/>
    <cellStyle name="Обычный 4 5 5 4 2 3" xfId="3632"/>
    <cellStyle name="Обычный 4 5 5 4 3" xfId="1813"/>
    <cellStyle name="Обычный 4 5 5 4 3 2" xfId="4226"/>
    <cellStyle name="Обычный 4 5 5 4 4" xfId="3038"/>
    <cellStyle name="Обычный 4 5 5 5" xfId="772"/>
    <cellStyle name="Обычный 4 5 5 5 2" xfId="1960"/>
    <cellStyle name="Обычный 4 5 5 5 2 2" xfId="4373"/>
    <cellStyle name="Обычный 4 5 5 5 3" xfId="3185"/>
    <cellStyle name="Обычный 4 5 5 6" xfId="1366"/>
    <cellStyle name="Обычный 4 5 5 6 2" xfId="3779"/>
    <cellStyle name="Обычный 4 5 5 7" xfId="2591"/>
    <cellStyle name="Обычный 4 5 6" xfId="208"/>
    <cellStyle name="Обычный 4 5 6 2" xfId="802"/>
    <cellStyle name="Обычный 4 5 6 2 2" xfId="1990"/>
    <cellStyle name="Обычный 4 5 6 2 2 2" xfId="4403"/>
    <cellStyle name="Обычный 4 5 6 2 3" xfId="3215"/>
    <cellStyle name="Обычный 4 5 6 3" xfId="1396"/>
    <cellStyle name="Обычный 4 5 6 3 2" xfId="3809"/>
    <cellStyle name="Обычный 4 5 6 4" xfId="2621"/>
    <cellStyle name="Обычный 4 5 7" xfId="355"/>
    <cellStyle name="Обычный 4 5 7 2" xfId="949"/>
    <cellStyle name="Обычный 4 5 7 2 2" xfId="2137"/>
    <cellStyle name="Обычный 4 5 7 2 2 2" xfId="4550"/>
    <cellStyle name="Обычный 4 5 7 2 3" xfId="3362"/>
    <cellStyle name="Обычный 4 5 7 3" xfId="1543"/>
    <cellStyle name="Обычный 4 5 7 3 2" xfId="3956"/>
    <cellStyle name="Обычный 4 5 7 4" xfId="2768"/>
    <cellStyle name="Обычный 4 5 8" xfId="508"/>
    <cellStyle name="Обычный 4 5 8 2" xfId="1102"/>
    <cellStyle name="Обычный 4 5 8 2 2" xfId="2290"/>
    <cellStyle name="Обычный 4 5 8 2 2 2" xfId="4703"/>
    <cellStyle name="Обычный 4 5 8 2 3" xfId="3515"/>
    <cellStyle name="Обычный 4 5 8 3" xfId="1696"/>
    <cellStyle name="Обычный 4 5 8 3 2" xfId="4109"/>
    <cellStyle name="Обычный 4 5 8 4" xfId="2921"/>
    <cellStyle name="Обычный 4 5 9" xfId="655"/>
    <cellStyle name="Обычный 4 5 9 2" xfId="1843"/>
    <cellStyle name="Обычный 4 5 9 2 2" xfId="4256"/>
    <cellStyle name="Обычный 4 5 9 3" xfId="3068"/>
    <cellStyle name="Обычный 4 6" xfId="52"/>
    <cellStyle name="Обычный 4 6 2" xfId="495"/>
    <cellStyle name="Обычный 4 6 2 2" xfId="1089"/>
    <cellStyle name="Обычный 4 6 2 2 2" xfId="2277"/>
    <cellStyle name="Обычный 4 6 2 2 2 2" xfId="4690"/>
    <cellStyle name="Обычный 4 6 2 2 3" xfId="3502"/>
    <cellStyle name="Обычный 4 6 2 3" xfId="1683"/>
    <cellStyle name="Обычный 4 6 2 3 2" xfId="4096"/>
    <cellStyle name="Обычный 4 6 2 4" xfId="2908"/>
    <cellStyle name="Обычный 4 6 3" xfId="2455"/>
    <cellStyle name="Обычный 4 6 3 2" xfId="4868"/>
    <cellStyle name="Обычный 4 7" xfId="72"/>
    <cellStyle name="Обычный 4 7 2" xfId="235"/>
    <cellStyle name="Обычный 4 7 2 2" xfId="829"/>
    <cellStyle name="Обычный 4 7 2 2 2" xfId="2017"/>
    <cellStyle name="Обычный 4 7 2 2 2 2" xfId="4430"/>
    <cellStyle name="Обычный 4 7 2 2 3" xfId="3242"/>
    <cellStyle name="Обычный 4 7 2 3" xfId="1423"/>
    <cellStyle name="Обычный 4 7 2 3 2" xfId="3836"/>
    <cellStyle name="Обычный 4 7 2 4" xfId="2648"/>
    <cellStyle name="Обычный 4 7 3" xfId="382"/>
    <cellStyle name="Обычный 4 7 3 2" xfId="976"/>
    <cellStyle name="Обычный 4 7 3 2 2" xfId="2164"/>
    <cellStyle name="Обычный 4 7 3 2 2 2" xfId="4577"/>
    <cellStyle name="Обычный 4 7 3 2 3" xfId="3389"/>
    <cellStyle name="Обычный 4 7 3 3" xfId="1570"/>
    <cellStyle name="Обычный 4 7 3 3 2" xfId="3983"/>
    <cellStyle name="Обычный 4 7 3 4" xfId="2795"/>
    <cellStyle name="Обычный 4 7 4" xfId="535"/>
    <cellStyle name="Обычный 4 7 4 2" xfId="1129"/>
    <cellStyle name="Обычный 4 7 4 2 2" xfId="2317"/>
    <cellStyle name="Обычный 4 7 4 2 2 2" xfId="4730"/>
    <cellStyle name="Обычный 4 7 4 2 3" xfId="3542"/>
    <cellStyle name="Обычный 4 7 4 3" xfId="1723"/>
    <cellStyle name="Обычный 4 7 4 3 2" xfId="4136"/>
    <cellStyle name="Обычный 4 7 4 4" xfId="2948"/>
    <cellStyle name="Обычный 4 7 5" xfId="682"/>
    <cellStyle name="Обычный 4 7 5 2" xfId="1870"/>
    <cellStyle name="Обычный 4 7 5 2 2" xfId="4283"/>
    <cellStyle name="Обычный 4 7 5 3" xfId="3095"/>
    <cellStyle name="Обычный 4 7 6" xfId="1276"/>
    <cellStyle name="Обычный 4 7 6 2" xfId="3689"/>
    <cellStyle name="Обычный 4 7 7" xfId="2460"/>
    <cellStyle name="Обычный 4 7 7 2" xfId="4873"/>
    <cellStyle name="Обычный 4 7 8" xfId="2501"/>
    <cellStyle name="Обычный 4 8" xfId="112"/>
    <cellStyle name="Обычный 4 8 2" xfId="266"/>
    <cellStyle name="Обычный 4 8 2 2" xfId="860"/>
    <cellStyle name="Обычный 4 8 2 2 2" xfId="2048"/>
    <cellStyle name="Обычный 4 8 2 2 2 2" xfId="4461"/>
    <cellStyle name="Обычный 4 8 2 2 3" xfId="3273"/>
    <cellStyle name="Обычный 4 8 2 3" xfId="1454"/>
    <cellStyle name="Обычный 4 8 2 3 2" xfId="3867"/>
    <cellStyle name="Обычный 4 8 2 4" xfId="2679"/>
    <cellStyle name="Обычный 4 8 3" xfId="413"/>
    <cellStyle name="Обычный 4 8 3 2" xfId="1007"/>
    <cellStyle name="Обычный 4 8 3 2 2" xfId="2195"/>
    <cellStyle name="Обычный 4 8 3 2 2 2" xfId="4608"/>
    <cellStyle name="Обычный 4 8 3 2 3" xfId="3420"/>
    <cellStyle name="Обычный 4 8 3 3" xfId="1601"/>
    <cellStyle name="Обычный 4 8 3 3 2" xfId="4014"/>
    <cellStyle name="Обычный 4 8 3 4" xfId="2826"/>
    <cellStyle name="Обычный 4 8 4" xfId="566"/>
    <cellStyle name="Обычный 4 8 4 2" xfId="1160"/>
    <cellStyle name="Обычный 4 8 4 2 2" xfId="2348"/>
    <cellStyle name="Обычный 4 8 4 2 2 2" xfId="4761"/>
    <cellStyle name="Обычный 4 8 4 2 3" xfId="3573"/>
    <cellStyle name="Обычный 4 8 4 3" xfId="1754"/>
    <cellStyle name="Обычный 4 8 4 3 2" xfId="4167"/>
    <cellStyle name="Обычный 4 8 4 4" xfId="2979"/>
    <cellStyle name="Обычный 4 8 5" xfId="713"/>
    <cellStyle name="Обычный 4 8 5 2" xfId="1901"/>
    <cellStyle name="Обычный 4 8 5 2 2" xfId="4314"/>
    <cellStyle name="Обычный 4 8 5 3" xfId="3126"/>
    <cellStyle name="Обычный 4 8 6" xfId="1307"/>
    <cellStyle name="Обычный 4 8 6 2" xfId="3720"/>
    <cellStyle name="Обычный 4 8 7" xfId="2532"/>
    <cellStyle name="Обычный 4 9" xfId="145"/>
    <cellStyle name="Обычный 4 9 2" xfId="292"/>
    <cellStyle name="Обычный 4 9 2 2" xfId="886"/>
    <cellStyle name="Обычный 4 9 2 2 2" xfId="2074"/>
    <cellStyle name="Обычный 4 9 2 2 2 2" xfId="4487"/>
    <cellStyle name="Обычный 4 9 2 2 3" xfId="3299"/>
    <cellStyle name="Обычный 4 9 2 3" xfId="1480"/>
    <cellStyle name="Обычный 4 9 2 3 2" xfId="3893"/>
    <cellStyle name="Обычный 4 9 2 4" xfId="2705"/>
    <cellStyle name="Обычный 4 9 3" xfId="440"/>
    <cellStyle name="Обычный 4 9 3 2" xfId="1034"/>
    <cellStyle name="Обычный 4 9 3 2 2" xfId="2222"/>
    <cellStyle name="Обычный 4 9 3 2 2 2" xfId="4635"/>
    <cellStyle name="Обычный 4 9 3 2 3" xfId="3447"/>
    <cellStyle name="Обычный 4 9 3 3" xfId="1628"/>
    <cellStyle name="Обычный 4 9 3 3 2" xfId="4041"/>
    <cellStyle name="Обычный 4 9 3 4" xfId="2853"/>
    <cellStyle name="Обычный 4 9 4" xfId="592"/>
    <cellStyle name="Обычный 4 9 4 2" xfId="1186"/>
    <cellStyle name="Обычный 4 9 4 2 2" xfId="2374"/>
    <cellStyle name="Обычный 4 9 4 2 2 2" xfId="4787"/>
    <cellStyle name="Обычный 4 9 4 2 3" xfId="3599"/>
    <cellStyle name="Обычный 4 9 4 3" xfId="1780"/>
    <cellStyle name="Обычный 4 9 4 3 2" xfId="4193"/>
    <cellStyle name="Обычный 4 9 4 4" xfId="3005"/>
    <cellStyle name="Обычный 4 9 5" xfId="739"/>
    <cellStyle name="Обычный 4 9 5 2" xfId="1927"/>
    <cellStyle name="Обычный 4 9 5 2 2" xfId="4340"/>
    <cellStyle name="Обычный 4 9 5 3" xfId="3152"/>
    <cellStyle name="Обычный 4 9 6" xfId="1333"/>
    <cellStyle name="Обычный 4 9 6 2" xfId="3746"/>
    <cellStyle name="Обычный 4 9 7" xfId="2558"/>
    <cellStyle name="Обычный 5" xfId="27"/>
    <cellStyle name="Обычный 5 2" xfId="28"/>
    <cellStyle name="Обычный 6" xfId="29"/>
    <cellStyle name="Обычный 6 10" xfId="179"/>
    <cellStyle name="Обычный 6 10 2" xfId="326"/>
    <cellStyle name="Обычный 6 10 2 2" xfId="920"/>
    <cellStyle name="Обычный 6 10 2 2 2" xfId="2108"/>
    <cellStyle name="Обычный 6 10 2 2 2 2" xfId="4521"/>
    <cellStyle name="Обычный 6 10 2 2 3" xfId="3333"/>
    <cellStyle name="Обычный 6 10 2 3" xfId="1514"/>
    <cellStyle name="Обычный 6 10 2 3 2" xfId="3927"/>
    <cellStyle name="Обычный 6 10 2 4" xfId="2739"/>
    <cellStyle name="Обычный 6 10 3" xfId="474"/>
    <cellStyle name="Обычный 6 10 3 2" xfId="1068"/>
    <cellStyle name="Обычный 6 10 3 2 2" xfId="2256"/>
    <cellStyle name="Обычный 6 10 3 2 2 2" xfId="4669"/>
    <cellStyle name="Обычный 6 10 3 2 3" xfId="3481"/>
    <cellStyle name="Обычный 6 10 3 3" xfId="1662"/>
    <cellStyle name="Обычный 6 10 3 3 2" xfId="4075"/>
    <cellStyle name="Обычный 6 10 3 4" xfId="2887"/>
    <cellStyle name="Обычный 6 10 4" xfId="626"/>
    <cellStyle name="Обычный 6 10 4 2" xfId="1220"/>
    <cellStyle name="Обычный 6 10 4 2 2" xfId="2408"/>
    <cellStyle name="Обычный 6 10 4 2 2 2" xfId="4821"/>
    <cellStyle name="Обычный 6 10 4 2 3" xfId="3633"/>
    <cellStyle name="Обычный 6 10 4 3" xfId="1814"/>
    <cellStyle name="Обычный 6 10 4 3 2" xfId="4227"/>
    <cellStyle name="Обычный 6 10 4 4" xfId="3039"/>
    <cellStyle name="Обычный 6 10 5" xfId="773"/>
    <cellStyle name="Обычный 6 10 5 2" xfId="1961"/>
    <cellStyle name="Обычный 6 10 5 2 2" xfId="4374"/>
    <cellStyle name="Обычный 6 10 5 3" xfId="3186"/>
    <cellStyle name="Обычный 6 10 6" xfId="1367"/>
    <cellStyle name="Обычный 6 10 6 2" xfId="3780"/>
    <cellStyle name="Обычный 6 10 7" xfId="2592"/>
    <cellStyle name="Обычный 6 11" xfId="209"/>
    <cellStyle name="Обычный 6 11 2" xfId="803"/>
    <cellStyle name="Обычный 6 11 2 2" xfId="1991"/>
    <cellStyle name="Обычный 6 11 2 2 2" xfId="4404"/>
    <cellStyle name="Обычный 6 11 2 3" xfId="3216"/>
    <cellStyle name="Обычный 6 11 3" xfId="1397"/>
    <cellStyle name="Обычный 6 11 3 2" xfId="3810"/>
    <cellStyle name="Обычный 6 11 4" xfId="2622"/>
    <cellStyle name="Обычный 6 12" xfId="356"/>
    <cellStyle name="Обычный 6 12 2" xfId="950"/>
    <cellStyle name="Обычный 6 12 2 2" xfId="2138"/>
    <cellStyle name="Обычный 6 12 2 2 2" xfId="4551"/>
    <cellStyle name="Обычный 6 12 2 3" xfId="3363"/>
    <cellStyle name="Обычный 6 12 3" xfId="1544"/>
    <cellStyle name="Обычный 6 12 3 2" xfId="3957"/>
    <cellStyle name="Обычный 6 12 4" xfId="2769"/>
    <cellStyle name="Обычный 6 13" xfId="509"/>
    <cellStyle name="Обычный 6 13 2" xfId="1103"/>
    <cellStyle name="Обычный 6 13 2 2" xfId="2291"/>
    <cellStyle name="Обычный 6 13 2 2 2" xfId="4704"/>
    <cellStyle name="Обычный 6 13 2 3" xfId="3516"/>
    <cellStyle name="Обычный 6 13 3" xfId="1697"/>
    <cellStyle name="Обычный 6 13 3 2" xfId="4110"/>
    <cellStyle name="Обычный 6 13 4" xfId="2922"/>
    <cellStyle name="Обычный 6 14" xfId="656"/>
    <cellStyle name="Обычный 6 14 2" xfId="1844"/>
    <cellStyle name="Обычный 6 14 2 2" xfId="4257"/>
    <cellStyle name="Обычный 6 14 3" xfId="3069"/>
    <cellStyle name="Обычный 6 15" xfId="1250"/>
    <cellStyle name="Обычный 6 15 2" xfId="3663"/>
    <cellStyle name="Обычный 6 16" xfId="2432"/>
    <cellStyle name="Обычный 6 16 2" xfId="4845"/>
    <cellStyle name="Обычный 6 17" xfId="2475"/>
    <cellStyle name="Обычный 6 2" xfId="30"/>
    <cellStyle name="Обычный 6 2 10" xfId="1251"/>
    <cellStyle name="Обычный 6 2 10 2" xfId="3664"/>
    <cellStyle name="Обычный 6 2 11" xfId="2433"/>
    <cellStyle name="Обычный 6 2 11 2" xfId="4846"/>
    <cellStyle name="Обычный 6 2 12" xfId="2476"/>
    <cellStyle name="Обычный 6 2 2" xfId="78"/>
    <cellStyle name="Обычный 6 2 2 2" xfId="240"/>
    <cellStyle name="Обычный 6 2 2 2 2" xfId="834"/>
    <cellStyle name="Обычный 6 2 2 2 2 2" xfId="2022"/>
    <cellStyle name="Обычный 6 2 2 2 2 2 2" xfId="4435"/>
    <cellStyle name="Обычный 6 2 2 2 2 3" xfId="3247"/>
    <cellStyle name="Обычный 6 2 2 2 3" xfId="1428"/>
    <cellStyle name="Обычный 6 2 2 2 3 2" xfId="3841"/>
    <cellStyle name="Обычный 6 2 2 2 4" xfId="2653"/>
    <cellStyle name="Обычный 6 2 2 3" xfId="387"/>
    <cellStyle name="Обычный 6 2 2 3 2" xfId="981"/>
    <cellStyle name="Обычный 6 2 2 3 2 2" xfId="2169"/>
    <cellStyle name="Обычный 6 2 2 3 2 2 2" xfId="4582"/>
    <cellStyle name="Обычный 6 2 2 3 2 3" xfId="3394"/>
    <cellStyle name="Обычный 6 2 2 3 3" xfId="1575"/>
    <cellStyle name="Обычный 6 2 2 3 3 2" xfId="3988"/>
    <cellStyle name="Обычный 6 2 2 3 4" xfId="2800"/>
    <cellStyle name="Обычный 6 2 2 4" xfId="540"/>
    <cellStyle name="Обычный 6 2 2 4 2" xfId="1134"/>
    <cellStyle name="Обычный 6 2 2 4 2 2" xfId="2322"/>
    <cellStyle name="Обычный 6 2 2 4 2 2 2" xfId="4735"/>
    <cellStyle name="Обычный 6 2 2 4 2 3" xfId="3547"/>
    <cellStyle name="Обычный 6 2 2 4 3" xfId="1728"/>
    <cellStyle name="Обычный 6 2 2 4 3 2" xfId="4141"/>
    <cellStyle name="Обычный 6 2 2 4 4" xfId="2953"/>
    <cellStyle name="Обычный 6 2 2 5" xfId="687"/>
    <cellStyle name="Обычный 6 2 2 5 2" xfId="1875"/>
    <cellStyle name="Обычный 6 2 2 5 2 2" xfId="4288"/>
    <cellStyle name="Обычный 6 2 2 5 3" xfId="3100"/>
    <cellStyle name="Обычный 6 2 2 6" xfId="1281"/>
    <cellStyle name="Обычный 6 2 2 6 2" xfId="3694"/>
    <cellStyle name="Обычный 6 2 2 7" xfId="2506"/>
    <cellStyle name="Обычный 6 2 3" xfId="118"/>
    <cellStyle name="Обычный 6 2 3 2" xfId="271"/>
    <cellStyle name="Обычный 6 2 3 2 2" xfId="865"/>
    <cellStyle name="Обычный 6 2 3 2 2 2" xfId="2053"/>
    <cellStyle name="Обычный 6 2 3 2 2 2 2" xfId="4466"/>
    <cellStyle name="Обычный 6 2 3 2 2 3" xfId="3278"/>
    <cellStyle name="Обычный 6 2 3 2 3" xfId="1459"/>
    <cellStyle name="Обычный 6 2 3 2 3 2" xfId="3872"/>
    <cellStyle name="Обычный 6 2 3 2 4" xfId="2684"/>
    <cellStyle name="Обычный 6 2 3 3" xfId="418"/>
    <cellStyle name="Обычный 6 2 3 3 2" xfId="1012"/>
    <cellStyle name="Обычный 6 2 3 3 2 2" xfId="2200"/>
    <cellStyle name="Обычный 6 2 3 3 2 2 2" xfId="4613"/>
    <cellStyle name="Обычный 6 2 3 3 2 3" xfId="3425"/>
    <cellStyle name="Обычный 6 2 3 3 3" xfId="1606"/>
    <cellStyle name="Обычный 6 2 3 3 3 2" xfId="4019"/>
    <cellStyle name="Обычный 6 2 3 3 4" xfId="2831"/>
    <cellStyle name="Обычный 6 2 3 4" xfId="571"/>
    <cellStyle name="Обычный 6 2 3 4 2" xfId="1165"/>
    <cellStyle name="Обычный 6 2 3 4 2 2" xfId="2353"/>
    <cellStyle name="Обычный 6 2 3 4 2 2 2" xfId="4766"/>
    <cellStyle name="Обычный 6 2 3 4 2 3" xfId="3578"/>
    <cellStyle name="Обычный 6 2 3 4 3" xfId="1759"/>
    <cellStyle name="Обычный 6 2 3 4 3 2" xfId="4172"/>
    <cellStyle name="Обычный 6 2 3 4 4" xfId="2984"/>
    <cellStyle name="Обычный 6 2 3 5" xfId="718"/>
    <cellStyle name="Обычный 6 2 3 5 2" xfId="1906"/>
    <cellStyle name="Обычный 6 2 3 5 2 2" xfId="4319"/>
    <cellStyle name="Обычный 6 2 3 5 3" xfId="3131"/>
    <cellStyle name="Обычный 6 2 3 6" xfId="1312"/>
    <cellStyle name="Обычный 6 2 3 6 2" xfId="3725"/>
    <cellStyle name="Обычный 6 2 3 7" xfId="2537"/>
    <cellStyle name="Обычный 6 2 4" xfId="150"/>
    <cellStyle name="Обычный 6 2 4 2" xfId="297"/>
    <cellStyle name="Обычный 6 2 4 2 2" xfId="891"/>
    <cellStyle name="Обычный 6 2 4 2 2 2" xfId="2079"/>
    <cellStyle name="Обычный 6 2 4 2 2 2 2" xfId="4492"/>
    <cellStyle name="Обычный 6 2 4 2 2 3" xfId="3304"/>
    <cellStyle name="Обычный 6 2 4 2 3" xfId="1485"/>
    <cellStyle name="Обычный 6 2 4 2 3 2" xfId="3898"/>
    <cellStyle name="Обычный 6 2 4 2 4" xfId="2710"/>
    <cellStyle name="Обычный 6 2 4 3" xfId="445"/>
    <cellStyle name="Обычный 6 2 4 3 2" xfId="1039"/>
    <cellStyle name="Обычный 6 2 4 3 2 2" xfId="2227"/>
    <cellStyle name="Обычный 6 2 4 3 2 2 2" xfId="4640"/>
    <cellStyle name="Обычный 6 2 4 3 2 3" xfId="3452"/>
    <cellStyle name="Обычный 6 2 4 3 3" xfId="1633"/>
    <cellStyle name="Обычный 6 2 4 3 3 2" xfId="4046"/>
    <cellStyle name="Обычный 6 2 4 3 4" xfId="2858"/>
    <cellStyle name="Обычный 6 2 4 4" xfId="597"/>
    <cellStyle name="Обычный 6 2 4 4 2" xfId="1191"/>
    <cellStyle name="Обычный 6 2 4 4 2 2" xfId="2379"/>
    <cellStyle name="Обычный 6 2 4 4 2 2 2" xfId="4792"/>
    <cellStyle name="Обычный 6 2 4 4 2 3" xfId="3604"/>
    <cellStyle name="Обычный 6 2 4 4 3" xfId="1785"/>
    <cellStyle name="Обычный 6 2 4 4 3 2" xfId="4198"/>
    <cellStyle name="Обычный 6 2 4 4 4" xfId="3010"/>
    <cellStyle name="Обычный 6 2 4 5" xfId="744"/>
    <cellStyle name="Обычный 6 2 4 5 2" xfId="1932"/>
    <cellStyle name="Обычный 6 2 4 5 2 2" xfId="4345"/>
    <cellStyle name="Обычный 6 2 4 5 3" xfId="3157"/>
    <cellStyle name="Обычный 6 2 4 6" xfId="1338"/>
    <cellStyle name="Обычный 6 2 4 6 2" xfId="3751"/>
    <cellStyle name="Обычный 6 2 4 7" xfId="2563"/>
    <cellStyle name="Обычный 6 2 5" xfId="180"/>
    <cellStyle name="Обычный 6 2 5 2" xfId="327"/>
    <cellStyle name="Обычный 6 2 5 2 2" xfId="921"/>
    <cellStyle name="Обычный 6 2 5 2 2 2" xfId="2109"/>
    <cellStyle name="Обычный 6 2 5 2 2 2 2" xfId="4522"/>
    <cellStyle name="Обычный 6 2 5 2 2 3" xfId="3334"/>
    <cellStyle name="Обычный 6 2 5 2 3" xfId="1515"/>
    <cellStyle name="Обычный 6 2 5 2 3 2" xfId="3928"/>
    <cellStyle name="Обычный 6 2 5 2 4" xfId="2740"/>
    <cellStyle name="Обычный 6 2 5 3" xfId="475"/>
    <cellStyle name="Обычный 6 2 5 3 2" xfId="1069"/>
    <cellStyle name="Обычный 6 2 5 3 2 2" xfId="2257"/>
    <cellStyle name="Обычный 6 2 5 3 2 2 2" xfId="4670"/>
    <cellStyle name="Обычный 6 2 5 3 2 3" xfId="3482"/>
    <cellStyle name="Обычный 6 2 5 3 3" xfId="1663"/>
    <cellStyle name="Обычный 6 2 5 3 3 2" xfId="4076"/>
    <cellStyle name="Обычный 6 2 5 3 4" xfId="2888"/>
    <cellStyle name="Обычный 6 2 5 4" xfId="627"/>
    <cellStyle name="Обычный 6 2 5 4 2" xfId="1221"/>
    <cellStyle name="Обычный 6 2 5 4 2 2" xfId="2409"/>
    <cellStyle name="Обычный 6 2 5 4 2 2 2" xfId="4822"/>
    <cellStyle name="Обычный 6 2 5 4 2 3" xfId="3634"/>
    <cellStyle name="Обычный 6 2 5 4 3" xfId="1815"/>
    <cellStyle name="Обычный 6 2 5 4 3 2" xfId="4228"/>
    <cellStyle name="Обычный 6 2 5 4 4" xfId="3040"/>
    <cellStyle name="Обычный 6 2 5 5" xfId="774"/>
    <cellStyle name="Обычный 6 2 5 5 2" xfId="1962"/>
    <cellStyle name="Обычный 6 2 5 5 2 2" xfId="4375"/>
    <cellStyle name="Обычный 6 2 5 5 3" xfId="3187"/>
    <cellStyle name="Обычный 6 2 5 6" xfId="1368"/>
    <cellStyle name="Обычный 6 2 5 6 2" xfId="3781"/>
    <cellStyle name="Обычный 6 2 5 7" xfId="2593"/>
    <cellStyle name="Обычный 6 2 6" xfId="210"/>
    <cellStyle name="Обычный 6 2 6 2" xfId="804"/>
    <cellStyle name="Обычный 6 2 6 2 2" xfId="1992"/>
    <cellStyle name="Обычный 6 2 6 2 2 2" xfId="4405"/>
    <cellStyle name="Обычный 6 2 6 2 3" xfId="3217"/>
    <cellStyle name="Обычный 6 2 6 3" xfId="1398"/>
    <cellStyle name="Обычный 6 2 6 3 2" xfId="3811"/>
    <cellStyle name="Обычный 6 2 6 4" xfId="2623"/>
    <cellStyle name="Обычный 6 2 7" xfId="357"/>
    <cellStyle name="Обычный 6 2 7 2" xfId="951"/>
    <cellStyle name="Обычный 6 2 7 2 2" xfId="2139"/>
    <cellStyle name="Обычный 6 2 7 2 2 2" xfId="4552"/>
    <cellStyle name="Обычный 6 2 7 2 3" xfId="3364"/>
    <cellStyle name="Обычный 6 2 7 3" xfId="1545"/>
    <cellStyle name="Обычный 6 2 7 3 2" xfId="3958"/>
    <cellStyle name="Обычный 6 2 7 4" xfId="2770"/>
    <cellStyle name="Обычный 6 2 8" xfId="510"/>
    <cellStyle name="Обычный 6 2 8 2" xfId="1104"/>
    <cellStyle name="Обычный 6 2 8 2 2" xfId="2292"/>
    <cellStyle name="Обычный 6 2 8 2 2 2" xfId="4705"/>
    <cellStyle name="Обычный 6 2 8 2 3" xfId="3517"/>
    <cellStyle name="Обычный 6 2 8 3" xfId="1698"/>
    <cellStyle name="Обычный 6 2 8 3 2" xfId="4111"/>
    <cellStyle name="Обычный 6 2 8 4" xfId="2923"/>
    <cellStyle name="Обычный 6 2 9" xfId="657"/>
    <cellStyle name="Обычный 6 2 9 2" xfId="1845"/>
    <cellStyle name="Обычный 6 2 9 2 2" xfId="4258"/>
    <cellStyle name="Обычный 6 2 9 3" xfId="3070"/>
    <cellStyle name="Обычный 6 3" xfId="31"/>
    <cellStyle name="Обычный 6 3 10" xfId="1252"/>
    <cellStyle name="Обычный 6 3 10 2" xfId="3665"/>
    <cellStyle name="Обычный 6 3 11" xfId="2441"/>
    <cellStyle name="Обычный 6 3 11 2" xfId="4854"/>
    <cellStyle name="Обычный 6 3 12" xfId="2477"/>
    <cellStyle name="Обычный 6 3 2" xfId="79"/>
    <cellStyle name="Обычный 6 3 2 2" xfId="241"/>
    <cellStyle name="Обычный 6 3 2 2 2" xfId="835"/>
    <cellStyle name="Обычный 6 3 2 2 2 2" xfId="2023"/>
    <cellStyle name="Обычный 6 3 2 2 2 2 2" xfId="4436"/>
    <cellStyle name="Обычный 6 3 2 2 2 3" xfId="3248"/>
    <cellStyle name="Обычный 6 3 2 2 3" xfId="1429"/>
    <cellStyle name="Обычный 6 3 2 2 3 2" xfId="3842"/>
    <cellStyle name="Обычный 6 3 2 2 4" xfId="2654"/>
    <cellStyle name="Обычный 6 3 2 3" xfId="388"/>
    <cellStyle name="Обычный 6 3 2 3 2" xfId="982"/>
    <cellStyle name="Обычный 6 3 2 3 2 2" xfId="2170"/>
    <cellStyle name="Обычный 6 3 2 3 2 2 2" xfId="4583"/>
    <cellStyle name="Обычный 6 3 2 3 2 3" xfId="3395"/>
    <cellStyle name="Обычный 6 3 2 3 3" xfId="1576"/>
    <cellStyle name="Обычный 6 3 2 3 3 2" xfId="3989"/>
    <cellStyle name="Обычный 6 3 2 3 4" xfId="2801"/>
    <cellStyle name="Обычный 6 3 2 4" xfId="541"/>
    <cellStyle name="Обычный 6 3 2 4 2" xfId="1135"/>
    <cellStyle name="Обычный 6 3 2 4 2 2" xfId="2323"/>
    <cellStyle name="Обычный 6 3 2 4 2 2 2" xfId="4736"/>
    <cellStyle name="Обычный 6 3 2 4 2 3" xfId="3548"/>
    <cellStyle name="Обычный 6 3 2 4 3" xfId="1729"/>
    <cellStyle name="Обычный 6 3 2 4 3 2" xfId="4142"/>
    <cellStyle name="Обычный 6 3 2 4 4" xfId="2954"/>
    <cellStyle name="Обычный 6 3 2 5" xfId="688"/>
    <cellStyle name="Обычный 6 3 2 5 2" xfId="1876"/>
    <cellStyle name="Обычный 6 3 2 5 2 2" xfId="4289"/>
    <cellStyle name="Обычный 6 3 2 5 3" xfId="3101"/>
    <cellStyle name="Обычный 6 3 2 6" xfId="1282"/>
    <cellStyle name="Обычный 6 3 2 6 2" xfId="3695"/>
    <cellStyle name="Обычный 6 3 2 7" xfId="2507"/>
    <cellStyle name="Обычный 6 3 3" xfId="119"/>
    <cellStyle name="Обычный 6 3 3 2" xfId="272"/>
    <cellStyle name="Обычный 6 3 3 2 2" xfId="866"/>
    <cellStyle name="Обычный 6 3 3 2 2 2" xfId="2054"/>
    <cellStyle name="Обычный 6 3 3 2 2 2 2" xfId="4467"/>
    <cellStyle name="Обычный 6 3 3 2 2 3" xfId="3279"/>
    <cellStyle name="Обычный 6 3 3 2 3" xfId="1460"/>
    <cellStyle name="Обычный 6 3 3 2 3 2" xfId="3873"/>
    <cellStyle name="Обычный 6 3 3 2 4" xfId="2685"/>
    <cellStyle name="Обычный 6 3 3 3" xfId="419"/>
    <cellStyle name="Обычный 6 3 3 3 2" xfId="1013"/>
    <cellStyle name="Обычный 6 3 3 3 2 2" xfId="2201"/>
    <cellStyle name="Обычный 6 3 3 3 2 2 2" xfId="4614"/>
    <cellStyle name="Обычный 6 3 3 3 2 3" xfId="3426"/>
    <cellStyle name="Обычный 6 3 3 3 3" xfId="1607"/>
    <cellStyle name="Обычный 6 3 3 3 3 2" xfId="4020"/>
    <cellStyle name="Обычный 6 3 3 3 4" xfId="2832"/>
    <cellStyle name="Обычный 6 3 3 4" xfId="572"/>
    <cellStyle name="Обычный 6 3 3 4 2" xfId="1166"/>
    <cellStyle name="Обычный 6 3 3 4 2 2" xfId="2354"/>
    <cellStyle name="Обычный 6 3 3 4 2 2 2" xfId="4767"/>
    <cellStyle name="Обычный 6 3 3 4 2 3" xfId="3579"/>
    <cellStyle name="Обычный 6 3 3 4 3" xfId="1760"/>
    <cellStyle name="Обычный 6 3 3 4 3 2" xfId="4173"/>
    <cellStyle name="Обычный 6 3 3 4 4" xfId="2985"/>
    <cellStyle name="Обычный 6 3 3 5" xfId="719"/>
    <cellStyle name="Обычный 6 3 3 5 2" xfId="1907"/>
    <cellStyle name="Обычный 6 3 3 5 2 2" xfId="4320"/>
    <cellStyle name="Обычный 6 3 3 5 3" xfId="3132"/>
    <cellStyle name="Обычный 6 3 3 6" xfId="1313"/>
    <cellStyle name="Обычный 6 3 3 6 2" xfId="3726"/>
    <cellStyle name="Обычный 6 3 3 7" xfId="2538"/>
    <cellStyle name="Обычный 6 3 4" xfId="151"/>
    <cellStyle name="Обычный 6 3 4 2" xfId="298"/>
    <cellStyle name="Обычный 6 3 4 2 2" xfId="892"/>
    <cellStyle name="Обычный 6 3 4 2 2 2" xfId="2080"/>
    <cellStyle name="Обычный 6 3 4 2 2 2 2" xfId="4493"/>
    <cellStyle name="Обычный 6 3 4 2 2 3" xfId="3305"/>
    <cellStyle name="Обычный 6 3 4 2 3" xfId="1486"/>
    <cellStyle name="Обычный 6 3 4 2 3 2" xfId="3899"/>
    <cellStyle name="Обычный 6 3 4 2 4" xfId="2711"/>
    <cellStyle name="Обычный 6 3 4 3" xfId="446"/>
    <cellStyle name="Обычный 6 3 4 3 2" xfId="1040"/>
    <cellStyle name="Обычный 6 3 4 3 2 2" xfId="2228"/>
    <cellStyle name="Обычный 6 3 4 3 2 2 2" xfId="4641"/>
    <cellStyle name="Обычный 6 3 4 3 2 3" xfId="3453"/>
    <cellStyle name="Обычный 6 3 4 3 3" xfId="1634"/>
    <cellStyle name="Обычный 6 3 4 3 3 2" xfId="4047"/>
    <cellStyle name="Обычный 6 3 4 3 4" xfId="2859"/>
    <cellStyle name="Обычный 6 3 4 4" xfId="598"/>
    <cellStyle name="Обычный 6 3 4 4 2" xfId="1192"/>
    <cellStyle name="Обычный 6 3 4 4 2 2" xfId="2380"/>
    <cellStyle name="Обычный 6 3 4 4 2 2 2" xfId="4793"/>
    <cellStyle name="Обычный 6 3 4 4 2 3" xfId="3605"/>
    <cellStyle name="Обычный 6 3 4 4 3" xfId="1786"/>
    <cellStyle name="Обычный 6 3 4 4 3 2" xfId="4199"/>
    <cellStyle name="Обычный 6 3 4 4 4" xfId="3011"/>
    <cellStyle name="Обычный 6 3 4 5" xfId="745"/>
    <cellStyle name="Обычный 6 3 4 5 2" xfId="1933"/>
    <cellStyle name="Обычный 6 3 4 5 2 2" xfId="4346"/>
    <cellStyle name="Обычный 6 3 4 5 3" xfId="3158"/>
    <cellStyle name="Обычный 6 3 4 6" xfId="1339"/>
    <cellStyle name="Обычный 6 3 4 6 2" xfId="3752"/>
    <cellStyle name="Обычный 6 3 4 7" xfId="2564"/>
    <cellStyle name="Обычный 6 3 5" xfId="181"/>
    <cellStyle name="Обычный 6 3 5 2" xfId="328"/>
    <cellStyle name="Обычный 6 3 5 2 2" xfId="922"/>
    <cellStyle name="Обычный 6 3 5 2 2 2" xfId="2110"/>
    <cellStyle name="Обычный 6 3 5 2 2 2 2" xfId="4523"/>
    <cellStyle name="Обычный 6 3 5 2 2 3" xfId="3335"/>
    <cellStyle name="Обычный 6 3 5 2 3" xfId="1516"/>
    <cellStyle name="Обычный 6 3 5 2 3 2" xfId="3929"/>
    <cellStyle name="Обычный 6 3 5 2 4" xfId="2741"/>
    <cellStyle name="Обычный 6 3 5 3" xfId="476"/>
    <cellStyle name="Обычный 6 3 5 3 2" xfId="1070"/>
    <cellStyle name="Обычный 6 3 5 3 2 2" xfId="2258"/>
    <cellStyle name="Обычный 6 3 5 3 2 2 2" xfId="4671"/>
    <cellStyle name="Обычный 6 3 5 3 2 3" xfId="3483"/>
    <cellStyle name="Обычный 6 3 5 3 3" xfId="1664"/>
    <cellStyle name="Обычный 6 3 5 3 3 2" xfId="4077"/>
    <cellStyle name="Обычный 6 3 5 3 4" xfId="2889"/>
    <cellStyle name="Обычный 6 3 5 4" xfId="628"/>
    <cellStyle name="Обычный 6 3 5 4 2" xfId="1222"/>
    <cellStyle name="Обычный 6 3 5 4 2 2" xfId="2410"/>
    <cellStyle name="Обычный 6 3 5 4 2 2 2" xfId="4823"/>
    <cellStyle name="Обычный 6 3 5 4 2 3" xfId="3635"/>
    <cellStyle name="Обычный 6 3 5 4 3" xfId="1816"/>
    <cellStyle name="Обычный 6 3 5 4 3 2" xfId="4229"/>
    <cellStyle name="Обычный 6 3 5 4 4" xfId="3041"/>
    <cellStyle name="Обычный 6 3 5 5" xfId="775"/>
    <cellStyle name="Обычный 6 3 5 5 2" xfId="1963"/>
    <cellStyle name="Обычный 6 3 5 5 2 2" xfId="4376"/>
    <cellStyle name="Обычный 6 3 5 5 3" xfId="3188"/>
    <cellStyle name="Обычный 6 3 5 6" xfId="1369"/>
    <cellStyle name="Обычный 6 3 5 6 2" xfId="3782"/>
    <cellStyle name="Обычный 6 3 5 7" xfId="2594"/>
    <cellStyle name="Обычный 6 3 6" xfId="211"/>
    <cellStyle name="Обычный 6 3 6 2" xfId="805"/>
    <cellStyle name="Обычный 6 3 6 2 2" xfId="1993"/>
    <cellStyle name="Обычный 6 3 6 2 2 2" xfId="4406"/>
    <cellStyle name="Обычный 6 3 6 2 3" xfId="3218"/>
    <cellStyle name="Обычный 6 3 6 3" xfId="1399"/>
    <cellStyle name="Обычный 6 3 6 3 2" xfId="3812"/>
    <cellStyle name="Обычный 6 3 6 4" xfId="2624"/>
    <cellStyle name="Обычный 6 3 7" xfId="358"/>
    <cellStyle name="Обычный 6 3 7 2" xfId="952"/>
    <cellStyle name="Обычный 6 3 7 2 2" xfId="2140"/>
    <cellStyle name="Обычный 6 3 7 2 2 2" xfId="4553"/>
    <cellStyle name="Обычный 6 3 7 2 3" xfId="3365"/>
    <cellStyle name="Обычный 6 3 7 3" xfId="1546"/>
    <cellStyle name="Обычный 6 3 7 3 2" xfId="3959"/>
    <cellStyle name="Обычный 6 3 7 4" xfId="2771"/>
    <cellStyle name="Обычный 6 3 8" xfId="511"/>
    <cellStyle name="Обычный 6 3 8 2" xfId="1105"/>
    <cellStyle name="Обычный 6 3 8 2 2" xfId="2293"/>
    <cellStyle name="Обычный 6 3 8 2 2 2" xfId="4706"/>
    <cellStyle name="Обычный 6 3 8 2 3" xfId="3518"/>
    <cellStyle name="Обычный 6 3 8 3" xfId="1699"/>
    <cellStyle name="Обычный 6 3 8 3 2" xfId="4112"/>
    <cellStyle name="Обычный 6 3 8 4" xfId="2924"/>
    <cellStyle name="Обычный 6 3 9" xfId="658"/>
    <cellStyle name="Обычный 6 3 9 2" xfId="1846"/>
    <cellStyle name="Обычный 6 3 9 2 2" xfId="4259"/>
    <cellStyle name="Обычный 6 3 9 3" xfId="3071"/>
    <cellStyle name="Обычный 6 4" xfId="32"/>
    <cellStyle name="Обычный 6 4 2" xfId="80"/>
    <cellStyle name="Обычный 6 4 3" xfId="120"/>
    <cellStyle name="Обычный 6 5" xfId="33"/>
    <cellStyle name="Обычный 6 5 10" xfId="1253"/>
    <cellStyle name="Обычный 6 5 10 2" xfId="3666"/>
    <cellStyle name="Обычный 6 5 11" xfId="2449"/>
    <cellStyle name="Обычный 6 5 11 2" xfId="4862"/>
    <cellStyle name="Обычный 6 5 12" xfId="2478"/>
    <cellStyle name="Обычный 6 5 2" xfId="81"/>
    <cellStyle name="Обычный 6 5 2 2" xfId="242"/>
    <cellStyle name="Обычный 6 5 2 2 2" xfId="836"/>
    <cellStyle name="Обычный 6 5 2 2 2 2" xfId="2024"/>
    <cellStyle name="Обычный 6 5 2 2 2 2 2" xfId="4437"/>
    <cellStyle name="Обычный 6 5 2 2 2 3" xfId="3249"/>
    <cellStyle name="Обычный 6 5 2 2 3" xfId="1430"/>
    <cellStyle name="Обычный 6 5 2 2 3 2" xfId="3843"/>
    <cellStyle name="Обычный 6 5 2 2 4" xfId="2655"/>
    <cellStyle name="Обычный 6 5 2 3" xfId="389"/>
    <cellStyle name="Обычный 6 5 2 3 2" xfId="983"/>
    <cellStyle name="Обычный 6 5 2 3 2 2" xfId="2171"/>
    <cellStyle name="Обычный 6 5 2 3 2 2 2" xfId="4584"/>
    <cellStyle name="Обычный 6 5 2 3 2 3" xfId="3396"/>
    <cellStyle name="Обычный 6 5 2 3 3" xfId="1577"/>
    <cellStyle name="Обычный 6 5 2 3 3 2" xfId="3990"/>
    <cellStyle name="Обычный 6 5 2 3 4" xfId="2802"/>
    <cellStyle name="Обычный 6 5 2 4" xfId="542"/>
    <cellStyle name="Обычный 6 5 2 4 2" xfId="1136"/>
    <cellStyle name="Обычный 6 5 2 4 2 2" xfId="2324"/>
    <cellStyle name="Обычный 6 5 2 4 2 2 2" xfId="4737"/>
    <cellStyle name="Обычный 6 5 2 4 2 3" xfId="3549"/>
    <cellStyle name="Обычный 6 5 2 4 3" xfId="1730"/>
    <cellStyle name="Обычный 6 5 2 4 3 2" xfId="4143"/>
    <cellStyle name="Обычный 6 5 2 4 4" xfId="2955"/>
    <cellStyle name="Обычный 6 5 2 5" xfId="689"/>
    <cellStyle name="Обычный 6 5 2 5 2" xfId="1877"/>
    <cellStyle name="Обычный 6 5 2 5 2 2" xfId="4290"/>
    <cellStyle name="Обычный 6 5 2 5 3" xfId="3102"/>
    <cellStyle name="Обычный 6 5 2 6" xfId="1283"/>
    <cellStyle name="Обычный 6 5 2 6 2" xfId="3696"/>
    <cellStyle name="Обычный 6 5 2 7" xfId="2508"/>
    <cellStyle name="Обычный 6 5 3" xfId="121"/>
    <cellStyle name="Обычный 6 5 3 2" xfId="273"/>
    <cellStyle name="Обычный 6 5 3 2 2" xfId="867"/>
    <cellStyle name="Обычный 6 5 3 2 2 2" xfId="2055"/>
    <cellStyle name="Обычный 6 5 3 2 2 2 2" xfId="4468"/>
    <cellStyle name="Обычный 6 5 3 2 2 3" xfId="3280"/>
    <cellStyle name="Обычный 6 5 3 2 3" xfId="1461"/>
    <cellStyle name="Обычный 6 5 3 2 3 2" xfId="3874"/>
    <cellStyle name="Обычный 6 5 3 2 4" xfId="2686"/>
    <cellStyle name="Обычный 6 5 3 3" xfId="420"/>
    <cellStyle name="Обычный 6 5 3 3 2" xfId="1014"/>
    <cellStyle name="Обычный 6 5 3 3 2 2" xfId="2202"/>
    <cellStyle name="Обычный 6 5 3 3 2 2 2" xfId="4615"/>
    <cellStyle name="Обычный 6 5 3 3 2 3" xfId="3427"/>
    <cellStyle name="Обычный 6 5 3 3 3" xfId="1608"/>
    <cellStyle name="Обычный 6 5 3 3 3 2" xfId="4021"/>
    <cellStyle name="Обычный 6 5 3 3 4" xfId="2833"/>
    <cellStyle name="Обычный 6 5 3 4" xfId="573"/>
    <cellStyle name="Обычный 6 5 3 4 2" xfId="1167"/>
    <cellStyle name="Обычный 6 5 3 4 2 2" xfId="2355"/>
    <cellStyle name="Обычный 6 5 3 4 2 2 2" xfId="4768"/>
    <cellStyle name="Обычный 6 5 3 4 2 3" xfId="3580"/>
    <cellStyle name="Обычный 6 5 3 4 3" xfId="1761"/>
    <cellStyle name="Обычный 6 5 3 4 3 2" xfId="4174"/>
    <cellStyle name="Обычный 6 5 3 4 4" xfId="2986"/>
    <cellStyle name="Обычный 6 5 3 5" xfId="720"/>
    <cellStyle name="Обычный 6 5 3 5 2" xfId="1908"/>
    <cellStyle name="Обычный 6 5 3 5 2 2" xfId="4321"/>
    <cellStyle name="Обычный 6 5 3 5 3" xfId="3133"/>
    <cellStyle name="Обычный 6 5 3 6" xfId="1314"/>
    <cellStyle name="Обычный 6 5 3 6 2" xfId="3727"/>
    <cellStyle name="Обычный 6 5 3 7" xfId="2539"/>
    <cellStyle name="Обычный 6 5 4" xfId="152"/>
    <cellStyle name="Обычный 6 5 4 2" xfId="299"/>
    <cellStyle name="Обычный 6 5 4 2 2" xfId="893"/>
    <cellStyle name="Обычный 6 5 4 2 2 2" xfId="2081"/>
    <cellStyle name="Обычный 6 5 4 2 2 2 2" xfId="4494"/>
    <cellStyle name="Обычный 6 5 4 2 2 3" xfId="3306"/>
    <cellStyle name="Обычный 6 5 4 2 3" xfId="1487"/>
    <cellStyle name="Обычный 6 5 4 2 3 2" xfId="3900"/>
    <cellStyle name="Обычный 6 5 4 2 4" xfId="2712"/>
    <cellStyle name="Обычный 6 5 4 3" xfId="447"/>
    <cellStyle name="Обычный 6 5 4 3 2" xfId="1041"/>
    <cellStyle name="Обычный 6 5 4 3 2 2" xfId="2229"/>
    <cellStyle name="Обычный 6 5 4 3 2 2 2" xfId="4642"/>
    <cellStyle name="Обычный 6 5 4 3 2 3" xfId="3454"/>
    <cellStyle name="Обычный 6 5 4 3 3" xfId="1635"/>
    <cellStyle name="Обычный 6 5 4 3 3 2" xfId="4048"/>
    <cellStyle name="Обычный 6 5 4 3 4" xfId="2860"/>
    <cellStyle name="Обычный 6 5 4 4" xfId="599"/>
    <cellStyle name="Обычный 6 5 4 4 2" xfId="1193"/>
    <cellStyle name="Обычный 6 5 4 4 2 2" xfId="2381"/>
    <cellStyle name="Обычный 6 5 4 4 2 2 2" xfId="4794"/>
    <cellStyle name="Обычный 6 5 4 4 2 3" xfId="3606"/>
    <cellStyle name="Обычный 6 5 4 4 3" xfId="1787"/>
    <cellStyle name="Обычный 6 5 4 4 3 2" xfId="4200"/>
    <cellStyle name="Обычный 6 5 4 4 4" xfId="3012"/>
    <cellStyle name="Обычный 6 5 4 5" xfId="746"/>
    <cellStyle name="Обычный 6 5 4 5 2" xfId="1934"/>
    <cellStyle name="Обычный 6 5 4 5 2 2" xfId="4347"/>
    <cellStyle name="Обычный 6 5 4 5 3" xfId="3159"/>
    <cellStyle name="Обычный 6 5 4 6" xfId="1340"/>
    <cellStyle name="Обычный 6 5 4 6 2" xfId="3753"/>
    <cellStyle name="Обычный 6 5 4 7" xfId="2565"/>
    <cellStyle name="Обычный 6 5 5" xfId="182"/>
    <cellStyle name="Обычный 6 5 5 2" xfId="329"/>
    <cellStyle name="Обычный 6 5 5 2 2" xfId="923"/>
    <cellStyle name="Обычный 6 5 5 2 2 2" xfId="2111"/>
    <cellStyle name="Обычный 6 5 5 2 2 2 2" xfId="4524"/>
    <cellStyle name="Обычный 6 5 5 2 2 3" xfId="3336"/>
    <cellStyle name="Обычный 6 5 5 2 3" xfId="1517"/>
    <cellStyle name="Обычный 6 5 5 2 3 2" xfId="3930"/>
    <cellStyle name="Обычный 6 5 5 2 4" xfId="2742"/>
    <cellStyle name="Обычный 6 5 5 3" xfId="477"/>
    <cellStyle name="Обычный 6 5 5 3 2" xfId="1071"/>
    <cellStyle name="Обычный 6 5 5 3 2 2" xfId="2259"/>
    <cellStyle name="Обычный 6 5 5 3 2 2 2" xfId="4672"/>
    <cellStyle name="Обычный 6 5 5 3 2 3" xfId="3484"/>
    <cellStyle name="Обычный 6 5 5 3 3" xfId="1665"/>
    <cellStyle name="Обычный 6 5 5 3 3 2" xfId="4078"/>
    <cellStyle name="Обычный 6 5 5 3 4" xfId="2890"/>
    <cellStyle name="Обычный 6 5 5 4" xfId="629"/>
    <cellStyle name="Обычный 6 5 5 4 2" xfId="1223"/>
    <cellStyle name="Обычный 6 5 5 4 2 2" xfId="2411"/>
    <cellStyle name="Обычный 6 5 5 4 2 2 2" xfId="4824"/>
    <cellStyle name="Обычный 6 5 5 4 2 3" xfId="3636"/>
    <cellStyle name="Обычный 6 5 5 4 3" xfId="1817"/>
    <cellStyle name="Обычный 6 5 5 4 3 2" xfId="4230"/>
    <cellStyle name="Обычный 6 5 5 4 4" xfId="3042"/>
    <cellStyle name="Обычный 6 5 5 5" xfId="776"/>
    <cellStyle name="Обычный 6 5 5 5 2" xfId="1964"/>
    <cellStyle name="Обычный 6 5 5 5 2 2" xfId="4377"/>
    <cellStyle name="Обычный 6 5 5 5 3" xfId="3189"/>
    <cellStyle name="Обычный 6 5 5 6" xfId="1370"/>
    <cellStyle name="Обычный 6 5 5 6 2" xfId="3783"/>
    <cellStyle name="Обычный 6 5 5 7" xfId="2595"/>
    <cellStyle name="Обычный 6 5 6" xfId="212"/>
    <cellStyle name="Обычный 6 5 6 2" xfId="806"/>
    <cellStyle name="Обычный 6 5 6 2 2" xfId="1994"/>
    <cellStyle name="Обычный 6 5 6 2 2 2" xfId="4407"/>
    <cellStyle name="Обычный 6 5 6 2 3" xfId="3219"/>
    <cellStyle name="Обычный 6 5 6 3" xfId="1400"/>
    <cellStyle name="Обычный 6 5 6 3 2" xfId="3813"/>
    <cellStyle name="Обычный 6 5 6 4" xfId="2625"/>
    <cellStyle name="Обычный 6 5 7" xfId="359"/>
    <cellStyle name="Обычный 6 5 7 2" xfId="953"/>
    <cellStyle name="Обычный 6 5 7 2 2" xfId="2141"/>
    <cellStyle name="Обычный 6 5 7 2 2 2" xfId="4554"/>
    <cellStyle name="Обычный 6 5 7 2 3" xfId="3366"/>
    <cellStyle name="Обычный 6 5 7 3" xfId="1547"/>
    <cellStyle name="Обычный 6 5 7 3 2" xfId="3960"/>
    <cellStyle name="Обычный 6 5 7 4" xfId="2772"/>
    <cellStyle name="Обычный 6 5 8" xfId="512"/>
    <cellStyle name="Обычный 6 5 8 2" xfId="1106"/>
    <cellStyle name="Обычный 6 5 8 2 2" xfId="2294"/>
    <cellStyle name="Обычный 6 5 8 2 2 2" xfId="4707"/>
    <cellStyle name="Обычный 6 5 8 2 3" xfId="3519"/>
    <cellStyle name="Обычный 6 5 8 3" xfId="1700"/>
    <cellStyle name="Обычный 6 5 8 3 2" xfId="4113"/>
    <cellStyle name="Обычный 6 5 8 4" xfId="2925"/>
    <cellStyle name="Обычный 6 5 9" xfId="659"/>
    <cellStyle name="Обычный 6 5 9 2" xfId="1847"/>
    <cellStyle name="Обычный 6 5 9 2 2" xfId="4260"/>
    <cellStyle name="Обычный 6 5 9 3" xfId="3072"/>
    <cellStyle name="Обычный 6 6" xfId="51"/>
    <cellStyle name="Обычный 6 6 2" xfId="494"/>
    <cellStyle name="Обычный 6 6 2 2" xfId="1088"/>
    <cellStyle name="Обычный 6 6 2 2 2" xfId="2276"/>
    <cellStyle name="Обычный 6 6 2 2 2 2" xfId="4689"/>
    <cellStyle name="Обычный 6 6 2 2 3" xfId="3501"/>
    <cellStyle name="Обычный 6 6 2 3" xfId="1682"/>
    <cellStyle name="Обычный 6 6 2 3 2" xfId="4095"/>
    <cellStyle name="Обычный 6 6 2 4" xfId="2907"/>
    <cellStyle name="Обычный 6 6 3" xfId="2456"/>
    <cellStyle name="Обычный 6 6 3 2" xfId="4869"/>
    <cellStyle name="Обычный 6 7" xfId="77"/>
    <cellStyle name="Обычный 6 7 2" xfId="239"/>
    <cellStyle name="Обычный 6 7 2 2" xfId="833"/>
    <cellStyle name="Обычный 6 7 2 2 2" xfId="2021"/>
    <cellStyle name="Обычный 6 7 2 2 2 2" xfId="4434"/>
    <cellStyle name="Обычный 6 7 2 2 3" xfId="3246"/>
    <cellStyle name="Обычный 6 7 2 3" xfId="1427"/>
    <cellStyle name="Обычный 6 7 2 3 2" xfId="3840"/>
    <cellStyle name="Обычный 6 7 2 4" xfId="2652"/>
    <cellStyle name="Обычный 6 7 3" xfId="386"/>
    <cellStyle name="Обычный 6 7 3 2" xfId="980"/>
    <cellStyle name="Обычный 6 7 3 2 2" xfId="2168"/>
    <cellStyle name="Обычный 6 7 3 2 2 2" xfId="4581"/>
    <cellStyle name="Обычный 6 7 3 2 3" xfId="3393"/>
    <cellStyle name="Обычный 6 7 3 3" xfId="1574"/>
    <cellStyle name="Обычный 6 7 3 3 2" xfId="3987"/>
    <cellStyle name="Обычный 6 7 3 4" xfId="2799"/>
    <cellStyle name="Обычный 6 7 4" xfId="539"/>
    <cellStyle name="Обычный 6 7 4 2" xfId="1133"/>
    <cellStyle name="Обычный 6 7 4 2 2" xfId="2321"/>
    <cellStyle name="Обычный 6 7 4 2 2 2" xfId="4734"/>
    <cellStyle name="Обычный 6 7 4 2 3" xfId="3546"/>
    <cellStyle name="Обычный 6 7 4 3" xfId="1727"/>
    <cellStyle name="Обычный 6 7 4 3 2" xfId="4140"/>
    <cellStyle name="Обычный 6 7 4 4" xfId="2952"/>
    <cellStyle name="Обычный 6 7 5" xfId="686"/>
    <cellStyle name="Обычный 6 7 5 2" xfId="1874"/>
    <cellStyle name="Обычный 6 7 5 2 2" xfId="4287"/>
    <cellStyle name="Обычный 6 7 5 3" xfId="3099"/>
    <cellStyle name="Обычный 6 7 6" xfId="1280"/>
    <cellStyle name="Обычный 6 7 6 2" xfId="3693"/>
    <cellStyle name="Обычный 6 7 7" xfId="2461"/>
    <cellStyle name="Обычный 6 7 7 2" xfId="4874"/>
    <cellStyle name="Обычный 6 7 8" xfId="2505"/>
    <cellStyle name="Обычный 6 8" xfId="117"/>
    <cellStyle name="Обычный 6 8 2" xfId="270"/>
    <cellStyle name="Обычный 6 8 2 2" xfId="864"/>
    <cellStyle name="Обычный 6 8 2 2 2" xfId="2052"/>
    <cellStyle name="Обычный 6 8 2 2 2 2" xfId="4465"/>
    <cellStyle name="Обычный 6 8 2 2 3" xfId="3277"/>
    <cellStyle name="Обычный 6 8 2 3" xfId="1458"/>
    <cellStyle name="Обычный 6 8 2 3 2" xfId="3871"/>
    <cellStyle name="Обычный 6 8 2 4" xfId="2683"/>
    <cellStyle name="Обычный 6 8 3" xfId="417"/>
    <cellStyle name="Обычный 6 8 3 2" xfId="1011"/>
    <cellStyle name="Обычный 6 8 3 2 2" xfId="2199"/>
    <cellStyle name="Обычный 6 8 3 2 2 2" xfId="4612"/>
    <cellStyle name="Обычный 6 8 3 2 3" xfId="3424"/>
    <cellStyle name="Обычный 6 8 3 3" xfId="1605"/>
    <cellStyle name="Обычный 6 8 3 3 2" xfId="4018"/>
    <cellStyle name="Обычный 6 8 3 4" xfId="2830"/>
    <cellStyle name="Обычный 6 8 4" xfId="570"/>
    <cellStyle name="Обычный 6 8 4 2" xfId="1164"/>
    <cellStyle name="Обычный 6 8 4 2 2" xfId="2352"/>
    <cellStyle name="Обычный 6 8 4 2 2 2" xfId="4765"/>
    <cellStyle name="Обычный 6 8 4 2 3" xfId="3577"/>
    <cellStyle name="Обычный 6 8 4 3" xfId="1758"/>
    <cellStyle name="Обычный 6 8 4 3 2" xfId="4171"/>
    <cellStyle name="Обычный 6 8 4 4" xfId="2983"/>
    <cellStyle name="Обычный 6 8 5" xfId="717"/>
    <cellStyle name="Обычный 6 8 5 2" xfId="1905"/>
    <cellStyle name="Обычный 6 8 5 2 2" xfId="4318"/>
    <cellStyle name="Обычный 6 8 5 3" xfId="3130"/>
    <cellStyle name="Обычный 6 8 6" xfId="1311"/>
    <cellStyle name="Обычный 6 8 6 2" xfId="3724"/>
    <cellStyle name="Обычный 6 8 7" xfId="2536"/>
    <cellStyle name="Обычный 6 9" xfId="149"/>
    <cellStyle name="Обычный 6 9 2" xfId="296"/>
    <cellStyle name="Обычный 6 9 2 2" xfId="890"/>
    <cellStyle name="Обычный 6 9 2 2 2" xfId="2078"/>
    <cellStyle name="Обычный 6 9 2 2 2 2" xfId="4491"/>
    <cellStyle name="Обычный 6 9 2 2 3" xfId="3303"/>
    <cellStyle name="Обычный 6 9 2 3" xfId="1484"/>
    <cellStyle name="Обычный 6 9 2 3 2" xfId="3897"/>
    <cellStyle name="Обычный 6 9 2 4" xfId="2709"/>
    <cellStyle name="Обычный 6 9 3" xfId="444"/>
    <cellStyle name="Обычный 6 9 3 2" xfId="1038"/>
    <cellStyle name="Обычный 6 9 3 2 2" xfId="2226"/>
    <cellStyle name="Обычный 6 9 3 2 2 2" xfId="4639"/>
    <cellStyle name="Обычный 6 9 3 2 3" xfId="3451"/>
    <cellStyle name="Обычный 6 9 3 3" xfId="1632"/>
    <cellStyle name="Обычный 6 9 3 3 2" xfId="4045"/>
    <cellStyle name="Обычный 6 9 3 4" xfId="2857"/>
    <cellStyle name="Обычный 6 9 4" xfId="596"/>
    <cellStyle name="Обычный 6 9 4 2" xfId="1190"/>
    <cellStyle name="Обычный 6 9 4 2 2" xfId="2378"/>
    <cellStyle name="Обычный 6 9 4 2 2 2" xfId="4791"/>
    <cellStyle name="Обычный 6 9 4 2 3" xfId="3603"/>
    <cellStyle name="Обычный 6 9 4 3" xfId="1784"/>
    <cellStyle name="Обычный 6 9 4 3 2" xfId="4197"/>
    <cellStyle name="Обычный 6 9 4 4" xfId="3009"/>
    <cellStyle name="Обычный 6 9 5" xfId="743"/>
    <cellStyle name="Обычный 6 9 5 2" xfId="1931"/>
    <cellStyle name="Обычный 6 9 5 2 2" xfId="4344"/>
    <cellStyle name="Обычный 6 9 5 3" xfId="3156"/>
    <cellStyle name="Обычный 6 9 6" xfId="1337"/>
    <cellStyle name="Обычный 6 9 6 2" xfId="3750"/>
    <cellStyle name="Обычный 6 9 7" xfId="2562"/>
    <cellStyle name="Обычный 7" xfId="34"/>
    <cellStyle name="Обычный 7 10" xfId="213"/>
    <cellStyle name="Обычный 7 10 2" xfId="807"/>
    <cellStyle name="Обычный 7 10 2 2" xfId="1995"/>
    <cellStyle name="Обычный 7 10 2 2 2" xfId="4408"/>
    <cellStyle name="Обычный 7 10 2 3" xfId="3220"/>
    <cellStyle name="Обычный 7 10 3" xfId="1401"/>
    <cellStyle name="Обычный 7 10 3 2" xfId="3814"/>
    <cellStyle name="Обычный 7 10 4" xfId="2626"/>
    <cellStyle name="Обычный 7 11" xfId="360"/>
    <cellStyle name="Обычный 7 11 2" xfId="954"/>
    <cellStyle name="Обычный 7 11 2 2" xfId="2142"/>
    <cellStyle name="Обычный 7 11 2 2 2" xfId="4555"/>
    <cellStyle name="Обычный 7 11 2 3" xfId="3367"/>
    <cellStyle name="Обычный 7 11 3" xfId="1548"/>
    <cellStyle name="Обычный 7 11 3 2" xfId="3961"/>
    <cellStyle name="Обычный 7 11 4" xfId="2773"/>
    <cellStyle name="Обычный 7 12" xfId="513"/>
    <cellStyle name="Обычный 7 12 2" xfId="1107"/>
    <cellStyle name="Обычный 7 12 2 2" xfId="2295"/>
    <cellStyle name="Обычный 7 12 2 2 2" xfId="4708"/>
    <cellStyle name="Обычный 7 12 2 3" xfId="3520"/>
    <cellStyle name="Обычный 7 12 3" xfId="1701"/>
    <cellStyle name="Обычный 7 12 3 2" xfId="4114"/>
    <cellStyle name="Обычный 7 12 4" xfId="2926"/>
    <cellStyle name="Обычный 7 13" xfId="660"/>
    <cellStyle name="Обычный 7 13 2" xfId="1848"/>
    <cellStyle name="Обычный 7 13 2 2" xfId="4261"/>
    <cellStyle name="Обычный 7 13 3" xfId="3073"/>
    <cellStyle name="Обычный 7 14" xfId="1254"/>
    <cellStyle name="Обычный 7 14 2" xfId="3667"/>
    <cellStyle name="Обычный 7 15" xfId="2434"/>
    <cellStyle name="Обычный 7 15 2" xfId="4847"/>
    <cellStyle name="Обычный 7 16" xfId="2479"/>
    <cellStyle name="Обычный 7 2" xfId="35"/>
    <cellStyle name="Обычный 7 2 10" xfId="1255"/>
    <cellStyle name="Обычный 7 2 10 2" xfId="3668"/>
    <cellStyle name="Обычный 7 2 11" xfId="2435"/>
    <cellStyle name="Обычный 7 2 11 2" xfId="4848"/>
    <cellStyle name="Обычный 7 2 12" xfId="2480"/>
    <cellStyle name="Обычный 7 2 2" xfId="83"/>
    <cellStyle name="Обычный 7 2 2 2" xfId="244"/>
    <cellStyle name="Обычный 7 2 2 2 2" xfId="838"/>
    <cellStyle name="Обычный 7 2 2 2 2 2" xfId="2026"/>
    <cellStyle name="Обычный 7 2 2 2 2 2 2" xfId="4439"/>
    <cellStyle name="Обычный 7 2 2 2 2 3" xfId="3251"/>
    <cellStyle name="Обычный 7 2 2 2 3" xfId="1432"/>
    <cellStyle name="Обычный 7 2 2 2 3 2" xfId="3845"/>
    <cellStyle name="Обычный 7 2 2 2 4" xfId="2657"/>
    <cellStyle name="Обычный 7 2 2 3" xfId="391"/>
    <cellStyle name="Обычный 7 2 2 3 2" xfId="985"/>
    <cellStyle name="Обычный 7 2 2 3 2 2" xfId="2173"/>
    <cellStyle name="Обычный 7 2 2 3 2 2 2" xfId="4586"/>
    <cellStyle name="Обычный 7 2 2 3 2 3" xfId="3398"/>
    <cellStyle name="Обычный 7 2 2 3 3" xfId="1579"/>
    <cellStyle name="Обычный 7 2 2 3 3 2" xfId="3992"/>
    <cellStyle name="Обычный 7 2 2 3 4" xfId="2804"/>
    <cellStyle name="Обычный 7 2 2 4" xfId="544"/>
    <cellStyle name="Обычный 7 2 2 4 2" xfId="1138"/>
    <cellStyle name="Обычный 7 2 2 4 2 2" xfId="2326"/>
    <cellStyle name="Обычный 7 2 2 4 2 2 2" xfId="4739"/>
    <cellStyle name="Обычный 7 2 2 4 2 3" xfId="3551"/>
    <cellStyle name="Обычный 7 2 2 4 3" xfId="1732"/>
    <cellStyle name="Обычный 7 2 2 4 3 2" xfId="4145"/>
    <cellStyle name="Обычный 7 2 2 4 4" xfId="2957"/>
    <cellStyle name="Обычный 7 2 2 5" xfId="691"/>
    <cellStyle name="Обычный 7 2 2 5 2" xfId="1879"/>
    <cellStyle name="Обычный 7 2 2 5 2 2" xfId="4292"/>
    <cellStyle name="Обычный 7 2 2 5 3" xfId="3104"/>
    <cellStyle name="Обычный 7 2 2 6" xfId="1285"/>
    <cellStyle name="Обычный 7 2 2 6 2" xfId="3698"/>
    <cellStyle name="Обычный 7 2 2 7" xfId="2510"/>
    <cellStyle name="Обычный 7 2 3" xfId="123"/>
    <cellStyle name="Обычный 7 2 3 2" xfId="275"/>
    <cellStyle name="Обычный 7 2 3 2 2" xfId="869"/>
    <cellStyle name="Обычный 7 2 3 2 2 2" xfId="2057"/>
    <cellStyle name="Обычный 7 2 3 2 2 2 2" xfId="4470"/>
    <cellStyle name="Обычный 7 2 3 2 2 3" xfId="3282"/>
    <cellStyle name="Обычный 7 2 3 2 3" xfId="1463"/>
    <cellStyle name="Обычный 7 2 3 2 3 2" xfId="3876"/>
    <cellStyle name="Обычный 7 2 3 2 4" xfId="2688"/>
    <cellStyle name="Обычный 7 2 3 3" xfId="422"/>
    <cellStyle name="Обычный 7 2 3 3 2" xfId="1016"/>
    <cellStyle name="Обычный 7 2 3 3 2 2" xfId="2204"/>
    <cellStyle name="Обычный 7 2 3 3 2 2 2" xfId="4617"/>
    <cellStyle name="Обычный 7 2 3 3 2 3" xfId="3429"/>
    <cellStyle name="Обычный 7 2 3 3 3" xfId="1610"/>
    <cellStyle name="Обычный 7 2 3 3 3 2" xfId="4023"/>
    <cellStyle name="Обычный 7 2 3 3 4" xfId="2835"/>
    <cellStyle name="Обычный 7 2 3 4" xfId="575"/>
    <cellStyle name="Обычный 7 2 3 4 2" xfId="1169"/>
    <cellStyle name="Обычный 7 2 3 4 2 2" xfId="2357"/>
    <cellStyle name="Обычный 7 2 3 4 2 2 2" xfId="4770"/>
    <cellStyle name="Обычный 7 2 3 4 2 3" xfId="3582"/>
    <cellStyle name="Обычный 7 2 3 4 3" xfId="1763"/>
    <cellStyle name="Обычный 7 2 3 4 3 2" xfId="4176"/>
    <cellStyle name="Обычный 7 2 3 4 4" xfId="2988"/>
    <cellStyle name="Обычный 7 2 3 5" xfId="722"/>
    <cellStyle name="Обычный 7 2 3 5 2" xfId="1910"/>
    <cellStyle name="Обычный 7 2 3 5 2 2" xfId="4323"/>
    <cellStyle name="Обычный 7 2 3 5 3" xfId="3135"/>
    <cellStyle name="Обычный 7 2 3 6" xfId="1316"/>
    <cellStyle name="Обычный 7 2 3 6 2" xfId="3729"/>
    <cellStyle name="Обычный 7 2 3 7" xfId="2541"/>
    <cellStyle name="Обычный 7 2 4" xfId="154"/>
    <cellStyle name="Обычный 7 2 4 2" xfId="301"/>
    <cellStyle name="Обычный 7 2 4 2 2" xfId="895"/>
    <cellStyle name="Обычный 7 2 4 2 2 2" xfId="2083"/>
    <cellStyle name="Обычный 7 2 4 2 2 2 2" xfId="4496"/>
    <cellStyle name="Обычный 7 2 4 2 2 3" xfId="3308"/>
    <cellStyle name="Обычный 7 2 4 2 3" xfId="1489"/>
    <cellStyle name="Обычный 7 2 4 2 3 2" xfId="3902"/>
    <cellStyle name="Обычный 7 2 4 2 4" xfId="2714"/>
    <cellStyle name="Обычный 7 2 4 3" xfId="449"/>
    <cellStyle name="Обычный 7 2 4 3 2" xfId="1043"/>
    <cellStyle name="Обычный 7 2 4 3 2 2" xfId="2231"/>
    <cellStyle name="Обычный 7 2 4 3 2 2 2" xfId="4644"/>
    <cellStyle name="Обычный 7 2 4 3 2 3" xfId="3456"/>
    <cellStyle name="Обычный 7 2 4 3 3" xfId="1637"/>
    <cellStyle name="Обычный 7 2 4 3 3 2" xfId="4050"/>
    <cellStyle name="Обычный 7 2 4 3 4" xfId="2862"/>
    <cellStyle name="Обычный 7 2 4 4" xfId="601"/>
    <cellStyle name="Обычный 7 2 4 4 2" xfId="1195"/>
    <cellStyle name="Обычный 7 2 4 4 2 2" xfId="2383"/>
    <cellStyle name="Обычный 7 2 4 4 2 2 2" xfId="4796"/>
    <cellStyle name="Обычный 7 2 4 4 2 3" xfId="3608"/>
    <cellStyle name="Обычный 7 2 4 4 3" xfId="1789"/>
    <cellStyle name="Обычный 7 2 4 4 3 2" xfId="4202"/>
    <cellStyle name="Обычный 7 2 4 4 4" xfId="3014"/>
    <cellStyle name="Обычный 7 2 4 5" xfId="748"/>
    <cellStyle name="Обычный 7 2 4 5 2" xfId="1936"/>
    <cellStyle name="Обычный 7 2 4 5 2 2" xfId="4349"/>
    <cellStyle name="Обычный 7 2 4 5 3" xfId="3161"/>
    <cellStyle name="Обычный 7 2 4 6" xfId="1342"/>
    <cellStyle name="Обычный 7 2 4 6 2" xfId="3755"/>
    <cellStyle name="Обычный 7 2 4 7" xfId="2567"/>
    <cellStyle name="Обычный 7 2 5" xfId="184"/>
    <cellStyle name="Обычный 7 2 5 2" xfId="331"/>
    <cellStyle name="Обычный 7 2 5 2 2" xfId="925"/>
    <cellStyle name="Обычный 7 2 5 2 2 2" xfId="2113"/>
    <cellStyle name="Обычный 7 2 5 2 2 2 2" xfId="4526"/>
    <cellStyle name="Обычный 7 2 5 2 2 3" xfId="3338"/>
    <cellStyle name="Обычный 7 2 5 2 3" xfId="1519"/>
    <cellStyle name="Обычный 7 2 5 2 3 2" xfId="3932"/>
    <cellStyle name="Обычный 7 2 5 2 4" xfId="2744"/>
    <cellStyle name="Обычный 7 2 5 3" xfId="479"/>
    <cellStyle name="Обычный 7 2 5 3 2" xfId="1073"/>
    <cellStyle name="Обычный 7 2 5 3 2 2" xfId="2261"/>
    <cellStyle name="Обычный 7 2 5 3 2 2 2" xfId="4674"/>
    <cellStyle name="Обычный 7 2 5 3 2 3" xfId="3486"/>
    <cellStyle name="Обычный 7 2 5 3 3" xfId="1667"/>
    <cellStyle name="Обычный 7 2 5 3 3 2" xfId="4080"/>
    <cellStyle name="Обычный 7 2 5 3 4" xfId="2892"/>
    <cellStyle name="Обычный 7 2 5 4" xfId="631"/>
    <cellStyle name="Обычный 7 2 5 4 2" xfId="1225"/>
    <cellStyle name="Обычный 7 2 5 4 2 2" xfId="2413"/>
    <cellStyle name="Обычный 7 2 5 4 2 2 2" xfId="4826"/>
    <cellStyle name="Обычный 7 2 5 4 2 3" xfId="3638"/>
    <cellStyle name="Обычный 7 2 5 4 3" xfId="1819"/>
    <cellStyle name="Обычный 7 2 5 4 3 2" xfId="4232"/>
    <cellStyle name="Обычный 7 2 5 4 4" xfId="3044"/>
    <cellStyle name="Обычный 7 2 5 5" xfId="778"/>
    <cellStyle name="Обычный 7 2 5 5 2" xfId="1966"/>
    <cellStyle name="Обычный 7 2 5 5 2 2" xfId="4379"/>
    <cellStyle name="Обычный 7 2 5 5 3" xfId="3191"/>
    <cellStyle name="Обычный 7 2 5 6" xfId="1372"/>
    <cellStyle name="Обычный 7 2 5 6 2" xfId="3785"/>
    <cellStyle name="Обычный 7 2 5 7" xfId="2597"/>
    <cellStyle name="Обычный 7 2 6" xfId="214"/>
    <cellStyle name="Обычный 7 2 6 2" xfId="808"/>
    <cellStyle name="Обычный 7 2 6 2 2" xfId="1996"/>
    <cellStyle name="Обычный 7 2 6 2 2 2" xfId="4409"/>
    <cellStyle name="Обычный 7 2 6 2 3" xfId="3221"/>
    <cellStyle name="Обычный 7 2 6 3" xfId="1402"/>
    <cellStyle name="Обычный 7 2 6 3 2" xfId="3815"/>
    <cellStyle name="Обычный 7 2 6 4" xfId="2627"/>
    <cellStyle name="Обычный 7 2 7" xfId="361"/>
    <cellStyle name="Обычный 7 2 7 2" xfId="955"/>
    <cellStyle name="Обычный 7 2 7 2 2" xfId="2143"/>
    <cellStyle name="Обычный 7 2 7 2 2 2" xfId="4556"/>
    <cellStyle name="Обычный 7 2 7 2 3" xfId="3368"/>
    <cellStyle name="Обычный 7 2 7 3" xfId="1549"/>
    <cellStyle name="Обычный 7 2 7 3 2" xfId="3962"/>
    <cellStyle name="Обычный 7 2 7 4" xfId="2774"/>
    <cellStyle name="Обычный 7 2 8" xfId="514"/>
    <cellStyle name="Обычный 7 2 8 2" xfId="1108"/>
    <cellStyle name="Обычный 7 2 8 2 2" xfId="2296"/>
    <cellStyle name="Обычный 7 2 8 2 2 2" xfId="4709"/>
    <cellStyle name="Обычный 7 2 8 2 3" xfId="3521"/>
    <cellStyle name="Обычный 7 2 8 3" xfId="1702"/>
    <cellStyle name="Обычный 7 2 8 3 2" xfId="4115"/>
    <cellStyle name="Обычный 7 2 8 4" xfId="2927"/>
    <cellStyle name="Обычный 7 2 9" xfId="661"/>
    <cellStyle name="Обычный 7 2 9 2" xfId="1849"/>
    <cellStyle name="Обычный 7 2 9 2 2" xfId="4262"/>
    <cellStyle name="Обычный 7 2 9 3" xfId="3074"/>
    <cellStyle name="Обычный 7 3" xfId="36"/>
    <cellStyle name="Обычный 7 3 10" xfId="1256"/>
    <cellStyle name="Обычный 7 3 10 2" xfId="3669"/>
    <cellStyle name="Обычный 7 3 11" xfId="2442"/>
    <cellStyle name="Обычный 7 3 11 2" xfId="4855"/>
    <cellStyle name="Обычный 7 3 12" xfId="2481"/>
    <cellStyle name="Обычный 7 3 2" xfId="84"/>
    <cellStyle name="Обычный 7 3 2 2" xfId="245"/>
    <cellStyle name="Обычный 7 3 2 2 2" xfId="839"/>
    <cellStyle name="Обычный 7 3 2 2 2 2" xfId="2027"/>
    <cellStyle name="Обычный 7 3 2 2 2 2 2" xfId="4440"/>
    <cellStyle name="Обычный 7 3 2 2 2 3" xfId="3252"/>
    <cellStyle name="Обычный 7 3 2 2 3" xfId="1433"/>
    <cellStyle name="Обычный 7 3 2 2 3 2" xfId="3846"/>
    <cellStyle name="Обычный 7 3 2 2 4" xfId="2658"/>
    <cellStyle name="Обычный 7 3 2 3" xfId="392"/>
    <cellStyle name="Обычный 7 3 2 3 2" xfId="986"/>
    <cellStyle name="Обычный 7 3 2 3 2 2" xfId="2174"/>
    <cellStyle name="Обычный 7 3 2 3 2 2 2" xfId="4587"/>
    <cellStyle name="Обычный 7 3 2 3 2 3" xfId="3399"/>
    <cellStyle name="Обычный 7 3 2 3 3" xfId="1580"/>
    <cellStyle name="Обычный 7 3 2 3 3 2" xfId="3993"/>
    <cellStyle name="Обычный 7 3 2 3 4" xfId="2805"/>
    <cellStyle name="Обычный 7 3 2 4" xfId="545"/>
    <cellStyle name="Обычный 7 3 2 4 2" xfId="1139"/>
    <cellStyle name="Обычный 7 3 2 4 2 2" xfId="2327"/>
    <cellStyle name="Обычный 7 3 2 4 2 2 2" xfId="4740"/>
    <cellStyle name="Обычный 7 3 2 4 2 3" xfId="3552"/>
    <cellStyle name="Обычный 7 3 2 4 3" xfId="1733"/>
    <cellStyle name="Обычный 7 3 2 4 3 2" xfId="4146"/>
    <cellStyle name="Обычный 7 3 2 4 4" xfId="2958"/>
    <cellStyle name="Обычный 7 3 2 5" xfId="692"/>
    <cellStyle name="Обычный 7 3 2 5 2" xfId="1880"/>
    <cellStyle name="Обычный 7 3 2 5 2 2" xfId="4293"/>
    <cellStyle name="Обычный 7 3 2 5 3" xfId="3105"/>
    <cellStyle name="Обычный 7 3 2 6" xfId="1286"/>
    <cellStyle name="Обычный 7 3 2 6 2" xfId="3699"/>
    <cellStyle name="Обычный 7 3 2 7" xfId="2511"/>
    <cellStyle name="Обычный 7 3 3" xfId="124"/>
    <cellStyle name="Обычный 7 3 3 2" xfId="276"/>
    <cellStyle name="Обычный 7 3 3 2 2" xfId="870"/>
    <cellStyle name="Обычный 7 3 3 2 2 2" xfId="2058"/>
    <cellStyle name="Обычный 7 3 3 2 2 2 2" xfId="4471"/>
    <cellStyle name="Обычный 7 3 3 2 2 3" xfId="3283"/>
    <cellStyle name="Обычный 7 3 3 2 3" xfId="1464"/>
    <cellStyle name="Обычный 7 3 3 2 3 2" xfId="3877"/>
    <cellStyle name="Обычный 7 3 3 2 4" xfId="2689"/>
    <cellStyle name="Обычный 7 3 3 3" xfId="423"/>
    <cellStyle name="Обычный 7 3 3 3 2" xfId="1017"/>
    <cellStyle name="Обычный 7 3 3 3 2 2" xfId="2205"/>
    <cellStyle name="Обычный 7 3 3 3 2 2 2" xfId="4618"/>
    <cellStyle name="Обычный 7 3 3 3 2 3" xfId="3430"/>
    <cellStyle name="Обычный 7 3 3 3 3" xfId="1611"/>
    <cellStyle name="Обычный 7 3 3 3 3 2" xfId="4024"/>
    <cellStyle name="Обычный 7 3 3 3 4" xfId="2836"/>
    <cellStyle name="Обычный 7 3 3 4" xfId="576"/>
    <cellStyle name="Обычный 7 3 3 4 2" xfId="1170"/>
    <cellStyle name="Обычный 7 3 3 4 2 2" xfId="2358"/>
    <cellStyle name="Обычный 7 3 3 4 2 2 2" xfId="4771"/>
    <cellStyle name="Обычный 7 3 3 4 2 3" xfId="3583"/>
    <cellStyle name="Обычный 7 3 3 4 3" xfId="1764"/>
    <cellStyle name="Обычный 7 3 3 4 3 2" xfId="4177"/>
    <cellStyle name="Обычный 7 3 3 4 4" xfId="2989"/>
    <cellStyle name="Обычный 7 3 3 5" xfId="723"/>
    <cellStyle name="Обычный 7 3 3 5 2" xfId="1911"/>
    <cellStyle name="Обычный 7 3 3 5 2 2" xfId="4324"/>
    <cellStyle name="Обычный 7 3 3 5 3" xfId="3136"/>
    <cellStyle name="Обычный 7 3 3 6" xfId="1317"/>
    <cellStyle name="Обычный 7 3 3 6 2" xfId="3730"/>
    <cellStyle name="Обычный 7 3 3 7" xfId="2542"/>
    <cellStyle name="Обычный 7 3 4" xfId="155"/>
    <cellStyle name="Обычный 7 3 4 2" xfId="302"/>
    <cellStyle name="Обычный 7 3 4 2 2" xfId="896"/>
    <cellStyle name="Обычный 7 3 4 2 2 2" xfId="2084"/>
    <cellStyle name="Обычный 7 3 4 2 2 2 2" xfId="4497"/>
    <cellStyle name="Обычный 7 3 4 2 2 3" xfId="3309"/>
    <cellStyle name="Обычный 7 3 4 2 3" xfId="1490"/>
    <cellStyle name="Обычный 7 3 4 2 3 2" xfId="3903"/>
    <cellStyle name="Обычный 7 3 4 2 4" xfId="2715"/>
    <cellStyle name="Обычный 7 3 4 3" xfId="450"/>
    <cellStyle name="Обычный 7 3 4 3 2" xfId="1044"/>
    <cellStyle name="Обычный 7 3 4 3 2 2" xfId="2232"/>
    <cellStyle name="Обычный 7 3 4 3 2 2 2" xfId="4645"/>
    <cellStyle name="Обычный 7 3 4 3 2 3" xfId="3457"/>
    <cellStyle name="Обычный 7 3 4 3 3" xfId="1638"/>
    <cellStyle name="Обычный 7 3 4 3 3 2" xfId="4051"/>
    <cellStyle name="Обычный 7 3 4 3 4" xfId="2863"/>
    <cellStyle name="Обычный 7 3 4 4" xfId="602"/>
    <cellStyle name="Обычный 7 3 4 4 2" xfId="1196"/>
    <cellStyle name="Обычный 7 3 4 4 2 2" xfId="2384"/>
    <cellStyle name="Обычный 7 3 4 4 2 2 2" xfId="4797"/>
    <cellStyle name="Обычный 7 3 4 4 2 3" xfId="3609"/>
    <cellStyle name="Обычный 7 3 4 4 3" xfId="1790"/>
    <cellStyle name="Обычный 7 3 4 4 3 2" xfId="4203"/>
    <cellStyle name="Обычный 7 3 4 4 4" xfId="3015"/>
    <cellStyle name="Обычный 7 3 4 5" xfId="749"/>
    <cellStyle name="Обычный 7 3 4 5 2" xfId="1937"/>
    <cellStyle name="Обычный 7 3 4 5 2 2" xfId="4350"/>
    <cellStyle name="Обычный 7 3 4 5 3" xfId="3162"/>
    <cellStyle name="Обычный 7 3 4 6" xfId="1343"/>
    <cellStyle name="Обычный 7 3 4 6 2" xfId="3756"/>
    <cellStyle name="Обычный 7 3 4 7" xfId="2568"/>
    <cellStyle name="Обычный 7 3 5" xfId="185"/>
    <cellStyle name="Обычный 7 3 5 2" xfId="332"/>
    <cellStyle name="Обычный 7 3 5 2 2" xfId="926"/>
    <cellStyle name="Обычный 7 3 5 2 2 2" xfId="2114"/>
    <cellStyle name="Обычный 7 3 5 2 2 2 2" xfId="4527"/>
    <cellStyle name="Обычный 7 3 5 2 2 3" xfId="3339"/>
    <cellStyle name="Обычный 7 3 5 2 3" xfId="1520"/>
    <cellStyle name="Обычный 7 3 5 2 3 2" xfId="3933"/>
    <cellStyle name="Обычный 7 3 5 2 4" xfId="2745"/>
    <cellStyle name="Обычный 7 3 5 3" xfId="480"/>
    <cellStyle name="Обычный 7 3 5 3 2" xfId="1074"/>
    <cellStyle name="Обычный 7 3 5 3 2 2" xfId="2262"/>
    <cellStyle name="Обычный 7 3 5 3 2 2 2" xfId="4675"/>
    <cellStyle name="Обычный 7 3 5 3 2 3" xfId="3487"/>
    <cellStyle name="Обычный 7 3 5 3 3" xfId="1668"/>
    <cellStyle name="Обычный 7 3 5 3 3 2" xfId="4081"/>
    <cellStyle name="Обычный 7 3 5 3 4" xfId="2893"/>
    <cellStyle name="Обычный 7 3 5 4" xfId="632"/>
    <cellStyle name="Обычный 7 3 5 4 2" xfId="1226"/>
    <cellStyle name="Обычный 7 3 5 4 2 2" xfId="2414"/>
    <cellStyle name="Обычный 7 3 5 4 2 2 2" xfId="4827"/>
    <cellStyle name="Обычный 7 3 5 4 2 3" xfId="3639"/>
    <cellStyle name="Обычный 7 3 5 4 3" xfId="1820"/>
    <cellStyle name="Обычный 7 3 5 4 3 2" xfId="4233"/>
    <cellStyle name="Обычный 7 3 5 4 4" xfId="3045"/>
    <cellStyle name="Обычный 7 3 5 5" xfId="779"/>
    <cellStyle name="Обычный 7 3 5 5 2" xfId="1967"/>
    <cellStyle name="Обычный 7 3 5 5 2 2" xfId="4380"/>
    <cellStyle name="Обычный 7 3 5 5 3" xfId="3192"/>
    <cellStyle name="Обычный 7 3 5 6" xfId="1373"/>
    <cellStyle name="Обычный 7 3 5 6 2" xfId="3786"/>
    <cellStyle name="Обычный 7 3 5 7" xfId="2598"/>
    <cellStyle name="Обычный 7 3 6" xfId="215"/>
    <cellStyle name="Обычный 7 3 6 2" xfId="809"/>
    <cellStyle name="Обычный 7 3 6 2 2" xfId="1997"/>
    <cellStyle name="Обычный 7 3 6 2 2 2" xfId="4410"/>
    <cellStyle name="Обычный 7 3 6 2 3" xfId="3222"/>
    <cellStyle name="Обычный 7 3 6 3" xfId="1403"/>
    <cellStyle name="Обычный 7 3 6 3 2" xfId="3816"/>
    <cellStyle name="Обычный 7 3 6 4" xfId="2628"/>
    <cellStyle name="Обычный 7 3 7" xfId="362"/>
    <cellStyle name="Обычный 7 3 7 2" xfId="956"/>
    <cellStyle name="Обычный 7 3 7 2 2" xfId="2144"/>
    <cellStyle name="Обычный 7 3 7 2 2 2" xfId="4557"/>
    <cellStyle name="Обычный 7 3 7 2 3" xfId="3369"/>
    <cellStyle name="Обычный 7 3 7 3" xfId="1550"/>
    <cellStyle name="Обычный 7 3 7 3 2" xfId="3963"/>
    <cellStyle name="Обычный 7 3 7 4" xfId="2775"/>
    <cellStyle name="Обычный 7 3 8" xfId="515"/>
    <cellStyle name="Обычный 7 3 8 2" xfId="1109"/>
    <cellStyle name="Обычный 7 3 8 2 2" xfId="2297"/>
    <cellStyle name="Обычный 7 3 8 2 2 2" xfId="4710"/>
    <cellStyle name="Обычный 7 3 8 2 3" xfId="3522"/>
    <cellStyle name="Обычный 7 3 8 3" xfId="1703"/>
    <cellStyle name="Обычный 7 3 8 3 2" xfId="4116"/>
    <cellStyle name="Обычный 7 3 8 4" xfId="2928"/>
    <cellStyle name="Обычный 7 3 9" xfId="662"/>
    <cellStyle name="Обычный 7 3 9 2" xfId="1850"/>
    <cellStyle name="Обычный 7 3 9 2 2" xfId="4263"/>
    <cellStyle name="Обычный 7 3 9 3" xfId="3075"/>
    <cellStyle name="Обычный 7 4" xfId="37"/>
    <cellStyle name="Обычный 7 4 2" xfId="85"/>
    <cellStyle name="Обычный 7 4 3" xfId="125"/>
    <cellStyle name="Обычный 7 5" xfId="38"/>
    <cellStyle name="Обычный 7 5 10" xfId="1257"/>
    <cellStyle name="Обычный 7 5 10 2" xfId="3670"/>
    <cellStyle name="Обычный 7 5 11" xfId="2450"/>
    <cellStyle name="Обычный 7 5 11 2" xfId="4863"/>
    <cellStyle name="Обычный 7 5 12" xfId="2482"/>
    <cellStyle name="Обычный 7 5 2" xfId="86"/>
    <cellStyle name="Обычный 7 5 2 2" xfId="246"/>
    <cellStyle name="Обычный 7 5 2 2 2" xfId="840"/>
    <cellStyle name="Обычный 7 5 2 2 2 2" xfId="2028"/>
    <cellStyle name="Обычный 7 5 2 2 2 2 2" xfId="4441"/>
    <cellStyle name="Обычный 7 5 2 2 2 3" xfId="3253"/>
    <cellStyle name="Обычный 7 5 2 2 3" xfId="1434"/>
    <cellStyle name="Обычный 7 5 2 2 3 2" xfId="3847"/>
    <cellStyle name="Обычный 7 5 2 2 4" xfId="2659"/>
    <cellStyle name="Обычный 7 5 2 3" xfId="393"/>
    <cellStyle name="Обычный 7 5 2 3 2" xfId="987"/>
    <cellStyle name="Обычный 7 5 2 3 2 2" xfId="2175"/>
    <cellStyle name="Обычный 7 5 2 3 2 2 2" xfId="4588"/>
    <cellStyle name="Обычный 7 5 2 3 2 3" xfId="3400"/>
    <cellStyle name="Обычный 7 5 2 3 3" xfId="1581"/>
    <cellStyle name="Обычный 7 5 2 3 3 2" xfId="3994"/>
    <cellStyle name="Обычный 7 5 2 3 4" xfId="2806"/>
    <cellStyle name="Обычный 7 5 2 4" xfId="546"/>
    <cellStyle name="Обычный 7 5 2 4 2" xfId="1140"/>
    <cellStyle name="Обычный 7 5 2 4 2 2" xfId="2328"/>
    <cellStyle name="Обычный 7 5 2 4 2 2 2" xfId="4741"/>
    <cellStyle name="Обычный 7 5 2 4 2 3" xfId="3553"/>
    <cellStyle name="Обычный 7 5 2 4 3" xfId="1734"/>
    <cellStyle name="Обычный 7 5 2 4 3 2" xfId="4147"/>
    <cellStyle name="Обычный 7 5 2 4 4" xfId="2959"/>
    <cellStyle name="Обычный 7 5 2 5" xfId="693"/>
    <cellStyle name="Обычный 7 5 2 5 2" xfId="1881"/>
    <cellStyle name="Обычный 7 5 2 5 2 2" xfId="4294"/>
    <cellStyle name="Обычный 7 5 2 5 3" xfId="3106"/>
    <cellStyle name="Обычный 7 5 2 6" xfId="1287"/>
    <cellStyle name="Обычный 7 5 2 6 2" xfId="3700"/>
    <cellStyle name="Обычный 7 5 2 7" xfId="2512"/>
    <cellStyle name="Обычный 7 5 3" xfId="126"/>
    <cellStyle name="Обычный 7 5 3 2" xfId="277"/>
    <cellStyle name="Обычный 7 5 3 2 2" xfId="871"/>
    <cellStyle name="Обычный 7 5 3 2 2 2" xfId="2059"/>
    <cellStyle name="Обычный 7 5 3 2 2 2 2" xfId="4472"/>
    <cellStyle name="Обычный 7 5 3 2 2 3" xfId="3284"/>
    <cellStyle name="Обычный 7 5 3 2 3" xfId="1465"/>
    <cellStyle name="Обычный 7 5 3 2 3 2" xfId="3878"/>
    <cellStyle name="Обычный 7 5 3 2 4" xfId="2690"/>
    <cellStyle name="Обычный 7 5 3 3" xfId="424"/>
    <cellStyle name="Обычный 7 5 3 3 2" xfId="1018"/>
    <cellStyle name="Обычный 7 5 3 3 2 2" xfId="2206"/>
    <cellStyle name="Обычный 7 5 3 3 2 2 2" xfId="4619"/>
    <cellStyle name="Обычный 7 5 3 3 2 3" xfId="3431"/>
    <cellStyle name="Обычный 7 5 3 3 3" xfId="1612"/>
    <cellStyle name="Обычный 7 5 3 3 3 2" xfId="4025"/>
    <cellStyle name="Обычный 7 5 3 3 4" xfId="2837"/>
    <cellStyle name="Обычный 7 5 3 4" xfId="577"/>
    <cellStyle name="Обычный 7 5 3 4 2" xfId="1171"/>
    <cellStyle name="Обычный 7 5 3 4 2 2" xfId="2359"/>
    <cellStyle name="Обычный 7 5 3 4 2 2 2" xfId="4772"/>
    <cellStyle name="Обычный 7 5 3 4 2 3" xfId="3584"/>
    <cellStyle name="Обычный 7 5 3 4 3" xfId="1765"/>
    <cellStyle name="Обычный 7 5 3 4 3 2" xfId="4178"/>
    <cellStyle name="Обычный 7 5 3 4 4" xfId="2990"/>
    <cellStyle name="Обычный 7 5 3 5" xfId="724"/>
    <cellStyle name="Обычный 7 5 3 5 2" xfId="1912"/>
    <cellStyle name="Обычный 7 5 3 5 2 2" xfId="4325"/>
    <cellStyle name="Обычный 7 5 3 5 3" xfId="3137"/>
    <cellStyle name="Обычный 7 5 3 6" xfId="1318"/>
    <cellStyle name="Обычный 7 5 3 6 2" xfId="3731"/>
    <cellStyle name="Обычный 7 5 3 7" xfId="2543"/>
    <cellStyle name="Обычный 7 5 4" xfId="156"/>
    <cellStyle name="Обычный 7 5 4 2" xfId="303"/>
    <cellStyle name="Обычный 7 5 4 2 2" xfId="897"/>
    <cellStyle name="Обычный 7 5 4 2 2 2" xfId="2085"/>
    <cellStyle name="Обычный 7 5 4 2 2 2 2" xfId="4498"/>
    <cellStyle name="Обычный 7 5 4 2 2 3" xfId="3310"/>
    <cellStyle name="Обычный 7 5 4 2 3" xfId="1491"/>
    <cellStyle name="Обычный 7 5 4 2 3 2" xfId="3904"/>
    <cellStyle name="Обычный 7 5 4 2 4" xfId="2716"/>
    <cellStyle name="Обычный 7 5 4 3" xfId="451"/>
    <cellStyle name="Обычный 7 5 4 3 2" xfId="1045"/>
    <cellStyle name="Обычный 7 5 4 3 2 2" xfId="2233"/>
    <cellStyle name="Обычный 7 5 4 3 2 2 2" xfId="4646"/>
    <cellStyle name="Обычный 7 5 4 3 2 3" xfId="3458"/>
    <cellStyle name="Обычный 7 5 4 3 3" xfId="1639"/>
    <cellStyle name="Обычный 7 5 4 3 3 2" xfId="4052"/>
    <cellStyle name="Обычный 7 5 4 3 4" xfId="2864"/>
    <cellStyle name="Обычный 7 5 4 4" xfId="603"/>
    <cellStyle name="Обычный 7 5 4 4 2" xfId="1197"/>
    <cellStyle name="Обычный 7 5 4 4 2 2" xfId="2385"/>
    <cellStyle name="Обычный 7 5 4 4 2 2 2" xfId="4798"/>
    <cellStyle name="Обычный 7 5 4 4 2 3" xfId="3610"/>
    <cellStyle name="Обычный 7 5 4 4 3" xfId="1791"/>
    <cellStyle name="Обычный 7 5 4 4 3 2" xfId="4204"/>
    <cellStyle name="Обычный 7 5 4 4 4" xfId="3016"/>
    <cellStyle name="Обычный 7 5 4 5" xfId="750"/>
    <cellStyle name="Обычный 7 5 4 5 2" xfId="1938"/>
    <cellStyle name="Обычный 7 5 4 5 2 2" xfId="4351"/>
    <cellStyle name="Обычный 7 5 4 5 3" xfId="3163"/>
    <cellStyle name="Обычный 7 5 4 6" xfId="1344"/>
    <cellStyle name="Обычный 7 5 4 6 2" xfId="3757"/>
    <cellStyle name="Обычный 7 5 4 7" xfId="2569"/>
    <cellStyle name="Обычный 7 5 5" xfId="186"/>
    <cellStyle name="Обычный 7 5 5 2" xfId="333"/>
    <cellStyle name="Обычный 7 5 5 2 2" xfId="927"/>
    <cellStyle name="Обычный 7 5 5 2 2 2" xfId="2115"/>
    <cellStyle name="Обычный 7 5 5 2 2 2 2" xfId="4528"/>
    <cellStyle name="Обычный 7 5 5 2 2 3" xfId="3340"/>
    <cellStyle name="Обычный 7 5 5 2 3" xfId="1521"/>
    <cellStyle name="Обычный 7 5 5 2 3 2" xfId="3934"/>
    <cellStyle name="Обычный 7 5 5 2 4" xfId="2746"/>
    <cellStyle name="Обычный 7 5 5 3" xfId="481"/>
    <cellStyle name="Обычный 7 5 5 3 2" xfId="1075"/>
    <cellStyle name="Обычный 7 5 5 3 2 2" xfId="2263"/>
    <cellStyle name="Обычный 7 5 5 3 2 2 2" xfId="4676"/>
    <cellStyle name="Обычный 7 5 5 3 2 3" xfId="3488"/>
    <cellStyle name="Обычный 7 5 5 3 3" xfId="1669"/>
    <cellStyle name="Обычный 7 5 5 3 3 2" xfId="4082"/>
    <cellStyle name="Обычный 7 5 5 3 4" xfId="2894"/>
    <cellStyle name="Обычный 7 5 5 4" xfId="633"/>
    <cellStyle name="Обычный 7 5 5 4 2" xfId="1227"/>
    <cellStyle name="Обычный 7 5 5 4 2 2" xfId="2415"/>
    <cellStyle name="Обычный 7 5 5 4 2 2 2" xfId="4828"/>
    <cellStyle name="Обычный 7 5 5 4 2 3" xfId="3640"/>
    <cellStyle name="Обычный 7 5 5 4 3" xfId="1821"/>
    <cellStyle name="Обычный 7 5 5 4 3 2" xfId="4234"/>
    <cellStyle name="Обычный 7 5 5 4 4" xfId="3046"/>
    <cellStyle name="Обычный 7 5 5 5" xfId="780"/>
    <cellStyle name="Обычный 7 5 5 5 2" xfId="1968"/>
    <cellStyle name="Обычный 7 5 5 5 2 2" xfId="4381"/>
    <cellStyle name="Обычный 7 5 5 5 3" xfId="3193"/>
    <cellStyle name="Обычный 7 5 5 6" xfId="1374"/>
    <cellStyle name="Обычный 7 5 5 6 2" xfId="3787"/>
    <cellStyle name="Обычный 7 5 5 7" xfId="2599"/>
    <cellStyle name="Обычный 7 5 6" xfId="216"/>
    <cellStyle name="Обычный 7 5 6 2" xfId="810"/>
    <cellStyle name="Обычный 7 5 6 2 2" xfId="1998"/>
    <cellStyle name="Обычный 7 5 6 2 2 2" xfId="4411"/>
    <cellStyle name="Обычный 7 5 6 2 3" xfId="3223"/>
    <cellStyle name="Обычный 7 5 6 3" xfId="1404"/>
    <cellStyle name="Обычный 7 5 6 3 2" xfId="3817"/>
    <cellStyle name="Обычный 7 5 6 4" xfId="2629"/>
    <cellStyle name="Обычный 7 5 7" xfId="363"/>
    <cellStyle name="Обычный 7 5 7 2" xfId="957"/>
    <cellStyle name="Обычный 7 5 7 2 2" xfId="2145"/>
    <cellStyle name="Обычный 7 5 7 2 2 2" xfId="4558"/>
    <cellStyle name="Обычный 7 5 7 2 3" xfId="3370"/>
    <cellStyle name="Обычный 7 5 7 3" xfId="1551"/>
    <cellStyle name="Обычный 7 5 7 3 2" xfId="3964"/>
    <cellStyle name="Обычный 7 5 7 4" xfId="2776"/>
    <cellStyle name="Обычный 7 5 8" xfId="516"/>
    <cellStyle name="Обычный 7 5 8 2" xfId="1110"/>
    <cellStyle name="Обычный 7 5 8 2 2" xfId="2298"/>
    <cellStyle name="Обычный 7 5 8 2 2 2" xfId="4711"/>
    <cellStyle name="Обычный 7 5 8 2 3" xfId="3523"/>
    <cellStyle name="Обычный 7 5 8 3" xfId="1704"/>
    <cellStyle name="Обычный 7 5 8 3 2" xfId="4117"/>
    <cellStyle name="Обычный 7 5 8 4" xfId="2929"/>
    <cellStyle name="Обычный 7 5 9" xfId="663"/>
    <cellStyle name="Обычный 7 5 9 2" xfId="1851"/>
    <cellStyle name="Обычный 7 5 9 2 2" xfId="4264"/>
    <cellStyle name="Обычный 7 5 9 3" xfId="3076"/>
    <cellStyle name="Обычный 7 6" xfId="82"/>
    <cellStyle name="Обычный 7 6 2" xfId="243"/>
    <cellStyle name="Обычный 7 6 2 2" xfId="837"/>
    <cellStyle name="Обычный 7 6 2 2 2" xfId="2025"/>
    <cellStyle name="Обычный 7 6 2 2 2 2" xfId="4438"/>
    <cellStyle name="Обычный 7 6 2 2 3" xfId="3250"/>
    <cellStyle name="Обычный 7 6 2 3" xfId="1431"/>
    <cellStyle name="Обычный 7 6 2 3 2" xfId="3844"/>
    <cellStyle name="Обычный 7 6 2 4" xfId="2656"/>
    <cellStyle name="Обычный 7 6 3" xfId="390"/>
    <cellStyle name="Обычный 7 6 3 2" xfId="984"/>
    <cellStyle name="Обычный 7 6 3 2 2" xfId="2172"/>
    <cellStyle name="Обычный 7 6 3 2 2 2" xfId="4585"/>
    <cellStyle name="Обычный 7 6 3 2 3" xfId="3397"/>
    <cellStyle name="Обычный 7 6 3 3" xfId="1578"/>
    <cellStyle name="Обычный 7 6 3 3 2" xfId="3991"/>
    <cellStyle name="Обычный 7 6 3 4" xfId="2803"/>
    <cellStyle name="Обычный 7 6 4" xfId="543"/>
    <cellStyle name="Обычный 7 6 4 2" xfId="1137"/>
    <cellStyle name="Обычный 7 6 4 2 2" xfId="2325"/>
    <cellStyle name="Обычный 7 6 4 2 2 2" xfId="4738"/>
    <cellStyle name="Обычный 7 6 4 2 3" xfId="3550"/>
    <cellStyle name="Обычный 7 6 4 3" xfId="1731"/>
    <cellStyle name="Обычный 7 6 4 3 2" xfId="4144"/>
    <cellStyle name="Обычный 7 6 4 4" xfId="2956"/>
    <cellStyle name="Обычный 7 6 5" xfId="690"/>
    <cellStyle name="Обычный 7 6 5 2" xfId="1878"/>
    <cellStyle name="Обычный 7 6 5 2 2" xfId="4291"/>
    <cellStyle name="Обычный 7 6 5 3" xfId="3103"/>
    <cellStyle name="Обычный 7 6 6" xfId="1284"/>
    <cellStyle name="Обычный 7 6 6 2" xfId="3697"/>
    <cellStyle name="Обычный 7 6 7" xfId="2457"/>
    <cellStyle name="Обычный 7 6 7 2" xfId="4870"/>
    <cellStyle name="Обычный 7 6 8" xfId="2509"/>
    <cellStyle name="Обычный 7 7" xfId="122"/>
    <cellStyle name="Обычный 7 7 2" xfId="274"/>
    <cellStyle name="Обычный 7 7 2 2" xfId="868"/>
    <cellStyle name="Обычный 7 7 2 2 2" xfId="2056"/>
    <cellStyle name="Обычный 7 7 2 2 2 2" xfId="4469"/>
    <cellStyle name="Обычный 7 7 2 2 3" xfId="3281"/>
    <cellStyle name="Обычный 7 7 2 3" xfId="1462"/>
    <cellStyle name="Обычный 7 7 2 3 2" xfId="3875"/>
    <cellStyle name="Обычный 7 7 2 4" xfId="2687"/>
    <cellStyle name="Обычный 7 7 3" xfId="421"/>
    <cellStyle name="Обычный 7 7 3 2" xfId="1015"/>
    <cellStyle name="Обычный 7 7 3 2 2" xfId="2203"/>
    <cellStyle name="Обычный 7 7 3 2 2 2" xfId="4616"/>
    <cellStyle name="Обычный 7 7 3 2 3" xfId="3428"/>
    <cellStyle name="Обычный 7 7 3 3" xfId="1609"/>
    <cellStyle name="Обычный 7 7 3 3 2" xfId="4022"/>
    <cellStyle name="Обычный 7 7 3 4" xfId="2834"/>
    <cellStyle name="Обычный 7 7 4" xfId="574"/>
    <cellStyle name="Обычный 7 7 4 2" xfId="1168"/>
    <cellStyle name="Обычный 7 7 4 2 2" xfId="2356"/>
    <cellStyle name="Обычный 7 7 4 2 2 2" xfId="4769"/>
    <cellStyle name="Обычный 7 7 4 2 3" xfId="3581"/>
    <cellStyle name="Обычный 7 7 4 3" xfId="1762"/>
    <cellStyle name="Обычный 7 7 4 3 2" xfId="4175"/>
    <cellStyle name="Обычный 7 7 4 4" xfId="2987"/>
    <cellStyle name="Обычный 7 7 5" xfId="721"/>
    <cellStyle name="Обычный 7 7 5 2" xfId="1909"/>
    <cellStyle name="Обычный 7 7 5 2 2" xfId="4322"/>
    <cellStyle name="Обычный 7 7 5 3" xfId="3134"/>
    <cellStyle name="Обычный 7 7 6" xfId="1315"/>
    <cellStyle name="Обычный 7 7 6 2" xfId="3728"/>
    <cellStyle name="Обычный 7 7 7" xfId="2462"/>
    <cellStyle name="Обычный 7 7 7 2" xfId="4875"/>
    <cellStyle name="Обычный 7 7 8" xfId="2540"/>
    <cellStyle name="Обычный 7 8" xfId="153"/>
    <cellStyle name="Обычный 7 8 2" xfId="300"/>
    <cellStyle name="Обычный 7 8 2 2" xfId="894"/>
    <cellStyle name="Обычный 7 8 2 2 2" xfId="2082"/>
    <cellStyle name="Обычный 7 8 2 2 2 2" xfId="4495"/>
    <cellStyle name="Обычный 7 8 2 2 3" xfId="3307"/>
    <cellStyle name="Обычный 7 8 2 3" xfId="1488"/>
    <cellStyle name="Обычный 7 8 2 3 2" xfId="3901"/>
    <cellStyle name="Обычный 7 8 2 4" xfId="2713"/>
    <cellStyle name="Обычный 7 8 3" xfId="448"/>
    <cellStyle name="Обычный 7 8 3 2" xfId="1042"/>
    <cellStyle name="Обычный 7 8 3 2 2" xfId="2230"/>
    <cellStyle name="Обычный 7 8 3 2 2 2" xfId="4643"/>
    <cellStyle name="Обычный 7 8 3 2 3" xfId="3455"/>
    <cellStyle name="Обычный 7 8 3 3" xfId="1636"/>
    <cellStyle name="Обычный 7 8 3 3 2" xfId="4049"/>
    <cellStyle name="Обычный 7 8 3 4" xfId="2861"/>
    <cellStyle name="Обычный 7 8 4" xfId="600"/>
    <cellStyle name="Обычный 7 8 4 2" xfId="1194"/>
    <cellStyle name="Обычный 7 8 4 2 2" xfId="2382"/>
    <cellStyle name="Обычный 7 8 4 2 2 2" xfId="4795"/>
    <cellStyle name="Обычный 7 8 4 2 3" xfId="3607"/>
    <cellStyle name="Обычный 7 8 4 3" xfId="1788"/>
    <cellStyle name="Обычный 7 8 4 3 2" xfId="4201"/>
    <cellStyle name="Обычный 7 8 4 4" xfId="3013"/>
    <cellStyle name="Обычный 7 8 5" xfId="747"/>
    <cellStyle name="Обычный 7 8 5 2" xfId="1935"/>
    <cellStyle name="Обычный 7 8 5 2 2" xfId="4348"/>
    <cellStyle name="Обычный 7 8 5 3" xfId="3160"/>
    <cellStyle name="Обычный 7 8 6" xfId="1341"/>
    <cellStyle name="Обычный 7 8 6 2" xfId="3754"/>
    <cellStyle name="Обычный 7 8 7" xfId="2566"/>
    <cellStyle name="Обычный 7 9" xfId="183"/>
    <cellStyle name="Обычный 7 9 2" xfId="330"/>
    <cellStyle name="Обычный 7 9 2 2" xfId="924"/>
    <cellStyle name="Обычный 7 9 2 2 2" xfId="2112"/>
    <cellStyle name="Обычный 7 9 2 2 2 2" xfId="4525"/>
    <cellStyle name="Обычный 7 9 2 2 3" xfId="3337"/>
    <cellStyle name="Обычный 7 9 2 3" xfId="1518"/>
    <cellStyle name="Обычный 7 9 2 3 2" xfId="3931"/>
    <cellStyle name="Обычный 7 9 2 4" xfId="2743"/>
    <cellStyle name="Обычный 7 9 3" xfId="478"/>
    <cellStyle name="Обычный 7 9 3 2" xfId="1072"/>
    <cellStyle name="Обычный 7 9 3 2 2" xfId="2260"/>
    <cellStyle name="Обычный 7 9 3 2 2 2" xfId="4673"/>
    <cellStyle name="Обычный 7 9 3 2 3" xfId="3485"/>
    <cellStyle name="Обычный 7 9 3 3" xfId="1666"/>
    <cellStyle name="Обычный 7 9 3 3 2" xfId="4079"/>
    <cellStyle name="Обычный 7 9 3 4" xfId="2891"/>
    <cellStyle name="Обычный 7 9 4" xfId="630"/>
    <cellStyle name="Обычный 7 9 4 2" xfId="1224"/>
    <cellStyle name="Обычный 7 9 4 2 2" xfId="2412"/>
    <cellStyle name="Обычный 7 9 4 2 2 2" xfId="4825"/>
    <cellStyle name="Обычный 7 9 4 2 3" xfId="3637"/>
    <cellStyle name="Обычный 7 9 4 3" xfId="1818"/>
    <cellStyle name="Обычный 7 9 4 3 2" xfId="4231"/>
    <cellStyle name="Обычный 7 9 4 4" xfId="3043"/>
    <cellStyle name="Обычный 7 9 5" xfId="777"/>
    <cellStyle name="Обычный 7 9 5 2" xfId="1965"/>
    <cellStyle name="Обычный 7 9 5 2 2" xfId="4378"/>
    <cellStyle name="Обычный 7 9 5 3" xfId="3190"/>
    <cellStyle name="Обычный 7 9 6" xfId="1371"/>
    <cellStyle name="Обычный 7 9 6 2" xfId="3784"/>
    <cellStyle name="Обычный 7 9 7" xfId="2596"/>
    <cellStyle name="Обычный 8" xfId="39"/>
    <cellStyle name="Обычный 8 10" xfId="664"/>
    <cellStyle name="Обычный 8 10 2" xfId="1852"/>
    <cellStyle name="Обычный 8 10 2 2" xfId="4265"/>
    <cellStyle name="Обычный 8 10 3" xfId="3077"/>
    <cellStyle name="Обычный 8 11" xfId="1258"/>
    <cellStyle name="Обычный 8 11 2" xfId="3671"/>
    <cellStyle name="Обычный 8 12" xfId="2436"/>
    <cellStyle name="Обычный 8 12 2" xfId="4849"/>
    <cellStyle name="Обычный 8 13" xfId="2483"/>
    <cellStyle name="Обычный 8 2" xfId="40"/>
    <cellStyle name="Обычный 8 2 10" xfId="1259"/>
    <cellStyle name="Обычный 8 2 10 2" xfId="3672"/>
    <cellStyle name="Обычный 8 2 11" xfId="2443"/>
    <cellStyle name="Обычный 8 2 11 2" xfId="4856"/>
    <cellStyle name="Обычный 8 2 12" xfId="2484"/>
    <cellStyle name="Обычный 8 2 2" xfId="88"/>
    <cellStyle name="Обычный 8 2 2 2" xfId="248"/>
    <cellStyle name="Обычный 8 2 2 2 2" xfId="842"/>
    <cellStyle name="Обычный 8 2 2 2 2 2" xfId="2030"/>
    <cellStyle name="Обычный 8 2 2 2 2 2 2" xfId="4443"/>
    <cellStyle name="Обычный 8 2 2 2 2 3" xfId="3255"/>
    <cellStyle name="Обычный 8 2 2 2 3" xfId="1436"/>
    <cellStyle name="Обычный 8 2 2 2 3 2" xfId="3849"/>
    <cellStyle name="Обычный 8 2 2 2 4" xfId="2661"/>
    <cellStyle name="Обычный 8 2 2 3" xfId="395"/>
    <cellStyle name="Обычный 8 2 2 3 2" xfId="989"/>
    <cellStyle name="Обычный 8 2 2 3 2 2" xfId="2177"/>
    <cellStyle name="Обычный 8 2 2 3 2 2 2" xfId="4590"/>
    <cellStyle name="Обычный 8 2 2 3 2 3" xfId="3402"/>
    <cellStyle name="Обычный 8 2 2 3 3" xfId="1583"/>
    <cellStyle name="Обычный 8 2 2 3 3 2" xfId="3996"/>
    <cellStyle name="Обычный 8 2 2 3 4" xfId="2808"/>
    <cellStyle name="Обычный 8 2 2 4" xfId="548"/>
    <cellStyle name="Обычный 8 2 2 4 2" xfId="1142"/>
    <cellStyle name="Обычный 8 2 2 4 2 2" xfId="2330"/>
    <cellStyle name="Обычный 8 2 2 4 2 2 2" xfId="4743"/>
    <cellStyle name="Обычный 8 2 2 4 2 3" xfId="3555"/>
    <cellStyle name="Обычный 8 2 2 4 3" xfId="1736"/>
    <cellStyle name="Обычный 8 2 2 4 3 2" xfId="4149"/>
    <cellStyle name="Обычный 8 2 2 4 4" xfId="2961"/>
    <cellStyle name="Обычный 8 2 2 5" xfId="695"/>
    <cellStyle name="Обычный 8 2 2 5 2" xfId="1883"/>
    <cellStyle name="Обычный 8 2 2 5 2 2" xfId="4296"/>
    <cellStyle name="Обычный 8 2 2 5 3" xfId="3108"/>
    <cellStyle name="Обычный 8 2 2 6" xfId="1289"/>
    <cellStyle name="Обычный 8 2 2 6 2" xfId="3702"/>
    <cellStyle name="Обычный 8 2 2 7" xfId="2514"/>
    <cellStyle name="Обычный 8 2 3" xfId="128"/>
    <cellStyle name="Обычный 8 2 3 2" xfId="279"/>
    <cellStyle name="Обычный 8 2 3 2 2" xfId="873"/>
    <cellStyle name="Обычный 8 2 3 2 2 2" xfId="2061"/>
    <cellStyle name="Обычный 8 2 3 2 2 2 2" xfId="4474"/>
    <cellStyle name="Обычный 8 2 3 2 2 3" xfId="3286"/>
    <cellStyle name="Обычный 8 2 3 2 3" xfId="1467"/>
    <cellStyle name="Обычный 8 2 3 2 3 2" xfId="3880"/>
    <cellStyle name="Обычный 8 2 3 2 4" xfId="2692"/>
    <cellStyle name="Обычный 8 2 3 3" xfId="426"/>
    <cellStyle name="Обычный 8 2 3 3 2" xfId="1020"/>
    <cellStyle name="Обычный 8 2 3 3 2 2" xfId="2208"/>
    <cellStyle name="Обычный 8 2 3 3 2 2 2" xfId="4621"/>
    <cellStyle name="Обычный 8 2 3 3 2 3" xfId="3433"/>
    <cellStyle name="Обычный 8 2 3 3 3" xfId="1614"/>
    <cellStyle name="Обычный 8 2 3 3 3 2" xfId="4027"/>
    <cellStyle name="Обычный 8 2 3 3 4" xfId="2839"/>
    <cellStyle name="Обычный 8 2 3 4" xfId="579"/>
    <cellStyle name="Обычный 8 2 3 4 2" xfId="1173"/>
    <cellStyle name="Обычный 8 2 3 4 2 2" xfId="2361"/>
    <cellStyle name="Обычный 8 2 3 4 2 2 2" xfId="4774"/>
    <cellStyle name="Обычный 8 2 3 4 2 3" xfId="3586"/>
    <cellStyle name="Обычный 8 2 3 4 3" xfId="1767"/>
    <cellStyle name="Обычный 8 2 3 4 3 2" xfId="4180"/>
    <cellStyle name="Обычный 8 2 3 4 4" xfId="2992"/>
    <cellStyle name="Обычный 8 2 3 5" xfId="726"/>
    <cellStyle name="Обычный 8 2 3 5 2" xfId="1914"/>
    <cellStyle name="Обычный 8 2 3 5 2 2" xfId="4327"/>
    <cellStyle name="Обычный 8 2 3 5 3" xfId="3139"/>
    <cellStyle name="Обычный 8 2 3 6" xfId="1320"/>
    <cellStyle name="Обычный 8 2 3 6 2" xfId="3733"/>
    <cellStyle name="Обычный 8 2 3 7" xfId="2545"/>
    <cellStyle name="Обычный 8 2 4" xfId="158"/>
    <cellStyle name="Обычный 8 2 4 2" xfId="305"/>
    <cellStyle name="Обычный 8 2 4 2 2" xfId="899"/>
    <cellStyle name="Обычный 8 2 4 2 2 2" xfId="2087"/>
    <cellStyle name="Обычный 8 2 4 2 2 2 2" xfId="4500"/>
    <cellStyle name="Обычный 8 2 4 2 2 3" xfId="3312"/>
    <cellStyle name="Обычный 8 2 4 2 3" xfId="1493"/>
    <cellStyle name="Обычный 8 2 4 2 3 2" xfId="3906"/>
    <cellStyle name="Обычный 8 2 4 2 4" xfId="2718"/>
    <cellStyle name="Обычный 8 2 4 3" xfId="453"/>
    <cellStyle name="Обычный 8 2 4 3 2" xfId="1047"/>
    <cellStyle name="Обычный 8 2 4 3 2 2" xfId="2235"/>
    <cellStyle name="Обычный 8 2 4 3 2 2 2" xfId="4648"/>
    <cellStyle name="Обычный 8 2 4 3 2 3" xfId="3460"/>
    <cellStyle name="Обычный 8 2 4 3 3" xfId="1641"/>
    <cellStyle name="Обычный 8 2 4 3 3 2" xfId="4054"/>
    <cellStyle name="Обычный 8 2 4 3 4" xfId="2866"/>
    <cellStyle name="Обычный 8 2 4 4" xfId="605"/>
    <cellStyle name="Обычный 8 2 4 4 2" xfId="1199"/>
    <cellStyle name="Обычный 8 2 4 4 2 2" xfId="2387"/>
    <cellStyle name="Обычный 8 2 4 4 2 2 2" xfId="4800"/>
    <cellStyle name="Обычный 8 2 4 4 2 3" xfId="3612"/>
    <cellStyle name="Обычный 8 2 4 4 3" xfId="1793"/>
    <cellStyle name="Обычный 8 2 4 4 3 2" xfId="4206"/>
    <cellStyle name="Обычный 8 2 4 4 4" xfId="3018"/>
    <cellStyle name="Обычный 8 2 4 5" xfId="752"/>
    <cellStyle name="Обычный 8 2 4 5 2" xfId="1940"/>
    <cellStyle name="Обычный 8 2 4 5 2 2" xfId="4353"/>
    <cellStyle name="Обычный 8 2 4 5 3" xfId="3165"/>
    <cellStyle name="Обычный 8 2 4 6" xfId="1346"/>
    <cellStyle name="Обычный 8 2 4 6 2" xfId="3759"/>
    <cellStyle name="Обычный 8 2 4 7" xfId="2571"/>
    <cellStyle name="Обычный 8 2 5" xfId="188"/>
    <cellStyle name="Обычный 8 2 5 2" xfId="335"/>
    <cellStyle name="Обычный 8 2 5 2 2" xfId="929"/>
    <cellStyle name="Обычный 8 2 5 2 2 2" xfId="2117"/>
    <cellStyle name="Обычный 8 2 5 2 2 2 2" xfId="4530"/>
    <cellStyle name="Обычный 8 2 5 2 2 3" xfId="3342"/>
    <cellStyle name="Обычный 8 2 5 2 3" xfId="1523"/>
    <cellStyle name="Обычный 8 2 5 2 3 2" xfId="3936"/>
    <cellStyle name="Обычный 8 2 5 2 4" xfId="2748"/>
    <cellStyle name="Обычный 8 2 5 3" xfId="483"/>
    <cellStyle name="Обычный 8 2 5 3 2" xfId="1077"/>
    <cellStyle name="Обычный 8 2 5 3 2 2" xfId="2265"/>
    <cellStyle name="Обычный 8 2 5 3 2 2 2" xfId="4678"/>
    <cellStyle name="Обычный 8 2 5 3 2 3" xfId="3490"/>
    <cellStyle name="Обычный 8 2 5 3 3" xfId="1671"/>
    <cellStyle name="Обычный 8 2 5 3 3 2" xfId="4084"/>
    <cellStyle name="Обычный 8 2 5 3 4" xfId="2896"/>
    <cellStyle name="Обычный 8 2 5 4" xfId="635"/>
    <cellStyle name="Обычный 8 2 5 4 2" xfId="1229"/>
    <cellStyle name="Обычный 8 2 5 4 2 2" xfId="2417"/>
    <cellStyle name="Обычный 8 2 5 4 2 2 2" xfId="4830"/>
    <cellStyle name="Обычный 8 2 5 4 2 3" xfId="3642"/>
    <cellStyle name="Обычный 8 2 5 4 3" xfId="1823"/>
    <cellStyle name="Обычный 8 2 5 4 3 2" xfId="4236"/>
    <cellStyle name="Обычный 8 2 5 4 4" xfId="3048"/>
    <cellStyle name="Обычный 8 2 5 5" xfId="782"/>
    <cellStyle name="Обычный 8 2 5 5 2" xfId="1970"/>
    <cellStyle name="Обычный 8 2 5 5 2 2" xfId="4383"/>
    <cellStyle name="Обычный 8 2 5 5 3" xfId="3195"/>
    <cellStyle name="Обычный 8 2 5 6" xfId="1376"/>
    <cellStyle name="Обычный 8 2 5 6 2" xfId="3789"/>
    <cellStyle name="Обычный 8 2 5 7" xfId="2601"/>
    <cellStyle name="Обычный 8 2 6" xfId="218"/>
    <cellStyle name="Обычный 8 2 6 2" xfId="812"/>
    <cellStyle name="Обычный 8 2 6 2 2" xfId="2000"/>
    <cellStyle name="Обычный 8 2 6 2 2 2" xfId="4413"/>
    <cellStyle name="Обычный 8 2 6 2 3" xfId="3225"/>
    <cellStyle name="Обычный 8 2 6 3" xfId="1406"/>
    <cellStyle name="Обычный 8 2 6 3 2" xfId="3819"/>
    <cellStyle name="Обычный 8 2 6 4" xfId="2631"/>
    <cellStyle name="Обычный 8 2 7" xfId="365"/>
    <cellStyle name="Обычный 8 2 7 2" xfId="959"/>
    <cellStyle name="Обычный 8 2 7 2 2" xfId="2147"/>
    <cellStyle name="Обычный 8 2 7 2 2 2" xfId="4560"/>
    <cellStyle name="Обычный 8 2 7 2 3" xfId="3372"/>
    <cellStyle name="Обычный 8 2 7 3" xfId="1553"/>
    <cellStyle name="Обычный 8 2 7 3 2" xfId="3966"/>
    <cellStyle name="Обычный 8 2 7 4" xfId="2778"/>
    <cellStyle name="Обычный 8 2 8" xfId="518"/>
    <cellStyle name="Обычный 8 2 8 2" xfId="1112"/>
    <cellStyle name="Обычный 8 2 8 2 2" xfId="2300"/>
    <cellStyle name="Обычный 8 2 8 2 2 2" xfId="4713"/>
    <cellStyle name="Обычный 8 2 8 2 3" xfId="3525"/>
    <cellStyle name="Обычный 8 2 8 3" xfId="1706"/>
    <cellStyle name="Обычный 8 2 8 3 2" xfId="4119"/>
    <cellStyle name="Обычный 8 2 8 4" xfId="2931"/>
    <cellStyle name="Обычный 8 2 9" xfId="665"/>
    <cellStyle name="Обычный 8 2 9 2" xfId="1853"/>
    <cellStyle name="Обычный 8 2 9 2 2" xfId="4266"/>
    <cellStyle name="Обычный 8 2 9 3" xfId="3078"/>
    <cellStyle name="Обычный 8 3" xfId="87"/>
    <cellStyle name="Обычный 8 3 2" xfId="247"/>
    <cellStyle name="Обычный 8 3 2 2" xfId="841"/>
    <cellStyle name="Обычный 8 3 2 2 2" xfId="2029"/>
    <cellStyle name="Обычный 8 3 2 2 2 2" xfId="4442"/>
    <cellStyle name="Обычный 8 3 2 2 3" xfId="3254"/>
    <cellStyle name="Обычный 8 3 2 3" xfId="1435"/>
    <cellStyle name="Обычный 8 3 2 3 2" xfId="3848"/>
    <cellStyle name="Обычный 8 3 2 4" xfId="2660"/>
    <cellStyle name="Обычный 8 3 3" xfId="394"/>
    <cellStyle name="Обычный 8 3 3 2" xfId="988"/>
    <cellStyle name="Обычный 8 3 3 2 2" xfId="2176"/>
    <cellStyle name="Обычный 8 3 3 2 2 2" xfId="4589"/>
    <cellStyle name="Обычный 8 3 3 2 3" xfId="3401"/>
    <cellStyle name="Обычный 8 3 3 3" xfId="1582"/>
    <cellStyle name="Обычный 8 3 3 3 2" xfId="3995"/>
    <cellStyle name="Обычный 8 3 3 4" xfId="2807"/>
    <cellStyle name="Обычный 8 3 4" xfId="547"/>
    <cellStyle name="Обычный 8 3 4 2" xfId="1141"/>
    <cellStyle name="Обычный 8 3 4 2 2" xfId="2329"/>
    <cellStyle name="Обычный 8 3 4 2 2 2" xfId="4742"/>
    <cellStyle name="Обычный 8 3 4 2 3" xfId="3554"/>
    <cellStyle name="Обычный 8 3 4 3" xfId="1735"/>
    <cellStyle name="Обычный 8 3 4 3 2" xfId="4148"/>
    <cellStyle name="Обычный 8 3 4 4" xfId="2960"/>
    <cellStyle name="Обычный 8 3 5" xfId="694"/>
    <cellStyle name="Обычный 8 3 5 2" xfId="1882"/>
    <cellStyle name="Обычный 8 3 5 2 2" xfId="4295"/>
    <cellStyle name="Обычный 8 3 5 3" xfId="3107"/>
    <cellStyle name="Обычный 8 3 6" xfId="1288"/>
    <cellStyle name="Обычный 8 3 6 2" xfId="3701"/>
    <cellStyle name="Обычный 8 3 7" xfId="2513"/>
    <cellStyle name="Обычный 8 4" xfId="127"/>
    <cellStyle name="Обычный 8 4 2" xfId="278"/>
    <cellStyle name="Обычный 8 4 2 2" xfId="872"/>
    <cellStyle name="Обычный 8 4 2 2 2" xfId="2060"/>
    <cellStyle name="Обычный 8 4 2 2 2 2" xfId="4473"/>
    <cellStyle name="Обычный 8 4 2 2 3" xfId="3285"/>
    <cellStyle name="Обычный 8 4 2 3" xfId="1466"/>
    <cellStyle name="Обычный 8 4 2 3 2" xfId="3879"/>
    <cellStyle name="Обычный 8 4 2 4" xfId="2691"/>
    <cellStyle name="Обычный 8 4 3" xfId="425"/>
    <cellStyle name="Обычный 8 4 3 2" xfId="1019"/>
    <cellStyle name="Обычный 8 4 3 2 2" xfId="2207"/>
    <cellStyle name="Обычный 8 4 3 2 2 2" xfId="4620"/>
    <cellStyle name="Обычный 8 4 3 2 3" xfId="3432"/>
    <cellStyle name="Обычный 8 4 3 3" xfId="1613"/>
    <cellStyle name="Обычный 8 4 3 3 2" xfId="4026"/>
    <cellStyle name="Обычный 8 4 3 4" xfId="2838"/>
    <cellStyle name="Обычный 8 4 4" xfId="578"/>
    <cellStyle name="Обычный 8 4 4 2" xfId="1172"/>
    <cellStyle name="Обычный 8 4 4 2 2" xfId="2360"/>
    <cellStyle name="Обычный 8 4 4 2 2 2" xfId="4773"/>
    <cellStyle name="Обычный 8 4 4 2 3" xfId="3585"/>
    <cellStyle name="Обычный 8 4 4 3" xfId="1766"/>
    <cellStyle name="Обычный 8 4 4 3 2" xfId="4179"/>
    <cellStyle name="Обычный 8 4 4 4" xfId="2991"/>
    <cellStyle name="Обычный 8 4 5" xfId="725"/>
    <cellStyle name="Обычный 8 4 5 2" xfId="1913"/>
    <cellStyle name="Обычный 8 4 5 2 2" xfId="4326"/>
    <cellStyle name="Обычный 8 4 5 3" xfId="3138"/>
    <cellStyle name="Обычный 8 4 6" xfId="1319"/>
    <cellStyle name="Обычный 8 4 6 2" xfId="3732"/>
    <cellStyle name="Обычный 8 4 7" xfId="2544"/>
    <cellStyle name="Обычный 8 5" xfId="157"/>
    <cellStyle name="Обычный 8 5 2" xfId="304"/>
    <cellStyle name="Обычный 8 5 2 2" xfId="898"/>
    <cellStyle name="Обычный 8 5 2 2 2" xfId="2086"/>
    <cellStyle name="Обычный 8 5 2 2 2 2" xfId="4499"/>
    <cellStyle name="Обычный 8 5 2 2 3" xfId="3311"/>
    <cellStyle name="Обычный 8 5 2 3" xfId="1492"/>
    <cellStyle name="Обычный 8 5 2 3 2" xfId="3905"/>
    <cellStyle name="Обычный 8 5 2 4" xfId="2717"/>
    <cellStyle name="Обычный 8 5 3" xfId="452"/>
    <cellStyle name="Обычный 8 5 3 2" xfId="1046"/>
    <cellStyle name="Обычный 8 5 3 2 2" xfId="2234"/>
    <cellStyle name="Обычный 8 5 3 2 2 2" xfId="4647"/>
    <cellStyle name="Обычный 8 5 3 2 3" xfId="3459"/>
    <cellStyle name="Обычный 8 5 3 3" xfId="1640"/>
    <cellStyle name="Обычный 8 5 3 3 2" xfId="4053"/>
    <cellStyle name="Обычный 8 5 3 4" xfId="2865"/>
    <cellStyle name="Обычный 8 5 4" xfId="604"/>
    <cellStyle name="Обычный 8 5 4 2" xfId="1198"/>
    <cellStyle name="Обычный 8 5 4 2 2" xfId="2386"/>
    <cellStyle name="Обычный 8 5 4 2 2 2" xfId="4799"/>
    <cellStyle name="Обычный 8 5 4 2 3" xfId="3611"/>
    <cellStyle name="Обычный 8 5 4 3" xfId="1792"/>
    <cellStyle name="Обычный 8 5 4 3 2" xfId="4205"/>
    <cellStyle name="Обычный 8 5 4 4" xfId="3017"/>
    <cellStyle name="Обычный 8 5 5" xfId="751"/>
    <cellStyle name="Обычный 8 5 5 2" xfId="1939"/>
    <cellStyle name="Обычный 8 5 5 2 2" xfId="4352"/>
    <cellStyle name="Обычный 8 5 5 3" xfId="3164"/>
    <cellStyle name="Обычный 8 5 6" xfId="1345"/>
    <cellStyle name="Обычный 8 5 6 2" xfId="3758"/>
    <cellStyle name="Обычный 8 5 7" xfId="2570"/>
    <cellStyle name="Обычный 8 6" xfId="187"/>
    <cellStyle name="Обычный 8 6 2" xfId="334"/>
    <cellStyle name="Обычный 8 6 2 2" xfId="928"/>
    <cellStyle name="Обычный 8 6 2 2 2" xfId="2116"/>
    <cellStyle name="Обычный 8 6 2 2 2 2" xfId="4529"/>
    <cellStyle name="Обычный 8 6 2 2 3" xfId="3341"/>
    <cellStyle name="Обычный 8 6 2 3" xfId="1522"/>
    <cellStyle name="Обычный 8 6 2 3 2" xfId="3935"/>
    <cellStyle name="Обычный 8 6 2 4" xfId="2747"/>
    <cellStyle name="Обычный 8 6 3" xfId="482"/>
    <cellStyle name="Обычный 8 6 3 2" xfId="1076"/>
    <cellStyle name="Обычный 8 6 3 2 2" xfId="2264"/>
    <cellStyle name="Обычный 8 6 3 2 2 2" xfId="4677"/>
    <cellStyle name="Обычный 8 6 3 2 3" xfId="3489"/>
    <cellStyle name="Обычный 8 6 3 3" xfId="1670"/>
    <cellStyle name="Обычный 8 6 3 3 2" xfId="4083"/>
    <cellStyle name="Обычный 8 6 3 4" xfId="2895"/>
    <cellStyle name="Обычный 8 6 4" xfId="634"/>
    <cellStyle name="Обычный 8 6 4 2" xfId="1228"/>
    <cellStyle name="Обычный 8 6 4 2 2" xfId="2416"/>
    <cellStyle name="Обычный 8 6 4 2 2 2" xfId="4829"/>
    <cellStyle name="Обычный 8 6 4 2 3" xfId="3641"/>
    <cellStyle name="Обычный 8 6 4 3" xfId="1822"/>
    <cellStyle name="Обычный 8 6 4 3 2" xfId="4235"/>
    <cellStyle name="Обычный 8 6 4 4" xfId="3047"/>
    <cellStyle name="Обычный 8 6 5" xfId="781"/>
    <cellStyle name="Обычный 8 6 5 2" xfId="1969"/>
    <cellStyle name="Обычный 8 6 5 2 2" xfId="4382"/>
    <cellStyle name="Обычный 8 6 5 3" xfId="3194"/>
    <cellStyle name="Обычный 8 6 6" xfId="1375"/>
    <cellStyle name="Обычный 8 6 6 2" xfId="3788"/>
    <cellStyle name="Обычный 8 6 7" xfId="2600"/>
    <cellStyle name="Обычный 8 7" xfId="217"/>
    <cellStyle name="Обычный 8 7 2" xfId="811"/>
    <cellStyle name="Обычный 8 7 2 2" xfId="1999"/>
    <cellStyle name="Обычный 8 7 2 2 2" xfId="4412"/>
    <cellStyle name="Обычный 8 7 2 3" xfId="3224"/>
    <cellStyle name="Обычный 8 7 3" xfId="1405"/>
    <cellStyle name="Обычный 8 7 3 2" xfId="3818"/>
    <cellStyle name="Обычный 8 7 4" xfId="2630"/>
    <cellStyle name="Обычный 8 8" xfId="364"/>
    <cellStyle name="Обычный 8 8 2" xfId="958"/>
    <cellStyle name="Обычный 8 8 2 2" xfId="2146"/>
    <cellStyle name="Обычный 8 8 2 2 2" xfId="4559"/>
    <cellStyle name="Обычный 8 8 2 3" xfId="3371"/>
    <cellStyle name="Обычный 8 8 3" xfId="1552"/>
    <cellStyle name="Обычный 8 8 3 2" xfId="3965"/>
    <cellStyle name="Обычный 8 8 4" xfId="2777"/>
    <cellStyle name="Обычный 8 9" xfId="517"/>
    <cellStyle name="Обычный 8 9 2" xfId="1111"/>
    <cellStyle name="Обычный 8 9 2 2" xfId="2299"/>
    <cellStyle name="Обычный 8 9 2 2 2" xfId="4712"/>
    <cellStyle name="Обычный 8 9 2 3" xfId="3524"/>
    <cellStyle name="Обычный 8 9 3" xfId="1705"/>
    <cellStyle name="Обычный 8 9 3 2" xfId="4118"/>
    <cellStyle name="Обычный 8 9 4" xfId="2930"/>
    <cellStyle name="Обычный 9" xfId="41"/>
    <cellStyle name="Обычный 9 10" xfId="519"/>
    <cellStyle name="Обычный 9 10 2" xfId="1113"/>
    <cellStyle name="Обычный 9 10 2 2" xfId="2301"/>
    <cellStyle name="Обычный 9 10 2 2 2" xfId="4714"/>
    <cellStyle name="Обычный 9 10 2 3" xfId="3526"/>
    <cellStyle name="Обычный 9 10 3" xfId="1707"/>
    <cellStyle name="Обычный 9 10 3 2" xfId="4120"/>
    <cellStyle name="Обычный 9 10 4" xfId="2932"/>
    <cellStyle name="Обычный 9 11" xfId="666"/>
    <cellStyle name="Обычный 9 11 2" xfId="1854"/>
    <cellStyle name="Обычный 9 11 2 2" xfId="4267"/>
    <cellStyle name="Обычный 9 11 3" xfId="3079"/>
    <cellStyle name="Обычный 9 12" xfId="1260"/>
    <cellStyle name="Обычный 9 12 2" xfId="3673"/>
    <cellStyle name="Обычный 9 13" xfId="2437"/>
    <cellStyle name="Обычный 9 13 2" xfId="4850"/>
    <cellStyle name="Обычный 9 14" xfId="2485"/>
    <cellStyle name="Обычный 9 2" xfId="42"/>
    <cellStyle name="Обычный 9 2 10" xfId="1261"/>
    <cellStyle name="Обычный 9 2 10 2" xfId="3674"/>
    <cellStyle name="Обычный 9 2 11" xfId="2444"/>
    <cellStyle name="Обычный 9 2 11 2" xfId="4857"/>
    <cellStyle name="Обычный 9 2 12" xfId="2486"/>
    <cellStyle name="Обычный 9 2 2" xfId="90"/>
    <cellStyle name="Обычный 9 2 2 2" xfId="250"/>
    <cellStyle name="Обычный 9 2 2 2 2" xfId="844"/>
    <cellStyle name="Обычный 9 2 2 2 2 2" xfId="2032"/>
    <cellStyle name="Обычный 9 2 2 2 2 2 2" xfId="4445"/>
    <cellStyle name="Обычный 9 2 2 2 2 3" xfId="3257"/>
    <cellStyle name="Обычный 9 2 2 2 3" xfId="1438"/>
    <cellStyle name="Обычный 9 2 2 2 3 2" xfId="3851"/>
    <cellStyle name="Обычный 9 2 2 2 4" xfId="2663"/>
    <cellStyle name="Обычный 9 2 2 3" xfId="397"/>
    <cellStyle name="Обычный 9 2 2 3 2" xfId="991"/>
    <cellStyle name="Обычный 9 2 2 3 2 2" xfId="2179"/>
    <cellStyle name="Обычный 9 2 2 3 2 2 2" xfId="4592"/>
    <cellStyle name="Обычный 9 2 2 3 2 3" xfId="3404"/>
    <cellStyle name="Обычный 9 2 2 3 3" xfId="1585"/>
    <cellStyle name="Обычный 9 2 2 3 3 2" xfId="3998"/>
    <cellStyle name="Обычный 9 2 2 3 4" xfId="2810"/>
    <cellStyle name="Обычный 9 2 2 4" xfId="550"/>
    <cellStyle name="Обычный 9 2 2 4 2" xfId="1144"/>
    <cellStyle name="Обычный 9 2 2 4 2 2" xfId="2332"/>
    <cellStyle name="Обычный 9 2 2 4 2 2 2" xfId="4745"/>
    <cellStyle name="Обычный 9 2 2 4 2 3" xfId="3557"/>
    <cellStyle name="Обычный 9 2 2 4 3" xfId="1738"/>
    <cellStyle name="Обычный 9 2 2 4 3 2" xfId="4151"/>
    <cellStyle name="Обычный 9 2 2 4 4" xfId="2963"/>
    <cellStyle name="Обычный 9 2 2 5" xfId="697"/>
    <cellStyle name="Обычный 9 2 2 5 2" xfId="1885"/>
    <cellStyle name="Обычный 9 2 2 5 2 2" xfId="4298"/>
    <cellStyle name="Обычный 9 2 2 5 3" xfId="3110"/>
    <cellStyle name="Обычный 9 2 2 6" xfId="1291"/>
    <cellStyle name="Обычный 9 2 2 6 2" xfId="3704"/>
    <cellStyle name="Обычный 9 2 2 7" xfId="2516"/>
    <cellStyle name="Обычный 9 2 3" xfId="130"/>
    <cellStyle name="Обычный 9 2 3 2" xfId="281"/>
    <cellStyle name="Обычный 9 2 3 2 2" xfId="875"/>
    <cellStyle name="Обычный 9 2 3 2 2 2" xfId="2063"/>
    <cellStyle name="Обычный 9 2 3 2 2 2 2" xfId="4476"/>
    <cellStyle name="Обычный 9 2 3 2 2 3" xfId="3288"/>
    <cellStyle name="Обычный 9 2 3 2 3" xfId="1469"/>
    <cellStyle name="Обычный 9 2 3 2 3 2" xfId="3882"/>
    <cellStyle name="Обычный 9 2 3 2 4" xfId="2694"/>
    <cellStyle name="Обычный 9 2 3 3" xfId="428"/>
    <cellStyle name="Обычный 9 2 3 3 2" xfId="1022"/>
    <cellStyle name="Обычный 9 2 3 3 2 2" xfId="2210"/>
    <cellStyle name="Обычный 9 2 3 3 2 2 2" xfId="4623"/>
    <cellStyle name="Обычный 9 2 3 3 2 3" xfId="3435"/>
    <cellStyle name="Обычный 9 2 3 3 3" xfId="1616"/>
    <cellStyle name="Обычный 9 2 3 3 3 2" xfId="4029"/>
    <cellStyle name="Обычный 9 2 3 3 4" xfId="2841"/>
    <cellStyle name="Обычный 9 2 3 4" xfId="581"/>
    <cellStyle name="Обычный 9 2 3 4 2" xfId="1175"/>
    <cellStyle name="Обычный 9 2 3 4 2 2" xfId="2363"/>
    <cellStyle name="Обычный 9 2 3 4 2 2 2" xfId="4776"/>
    <cellStyle name="Обычный 9 2 3 4 2 3" xfId="3588"/>
    <cellStyle name="Обычный 9 2 3 4 3" xfId="1769"/>
    <cellStyle name="Обычный 9 2 3 4 3 2" xfId="4182"/>
    <cellStyle name="Обычный 9 2 3 4 4" xfId="2994"/>
    <cellStyle name="Обычный 9 2 3 5" xfId="728"/>
    <cellStyle name="Обычный 9 2 3 5 2" xfId="1916"/>
    <cellStyle name="Обычный 9 2 3 5 2 2" xfId="4329"/>
    <cellStyle name="Обычный 9 2 3 5 3" xfId="3141"/>
    <cellStyle name="Обычный 9 2 3 6" xfId="1322"/>
    <cellStyle name="Обычный 9 2 3 6 2" xfId="3735"/>
    <cellStyle name="Обычный 9 2 3 7" xfId="2547"/>
    <cellStyle name="Обычный 9 2 4" xfId="160"/>
    <cellStyle name="Обычный 9 2 4 2" xfId="307"/>
    <cellStyle name="Обычный 9 2 4 2 2" xfId="901"/>
    <cellStyle name="Обычный 9 2 4 2 2 2" xfId="2089"/>
    <cellStyle name="Обычный 9 2 4 2 2 2 2" xfId="4502"/>
    <cellStyle name="Обычный 9 2 4 2 2 3" xfId="3314"/>
    <cellStyle name="Обычный 9 2 4 2 3" xfId="1495"/>
    <cellStyle name="Обычный 9 2 4 2 3 2" xfId="3908"/>
    <cellStyle name="Обычный 9 2 4 2 4" xfId="2720"/>
    <cellStyle name="Обычный 9 2 4 3" xfId="455"/>
    <cellStyle name="Обычный 9 2 4 3 2" xfId="1049"/>
    <cellStyle name="Обычный 9 2 4 3 2 2" xfId="2237"/>
    <cellStyle name="Обычный 9 2 4 3 2 2 2" xfId="4650"/>
    <cellStyle name="Обычный 9 2 4 3 2 3" xfId="3462"/>
    <cellStyle name="Обычный 9 2 4 3 3" xfId="1643"/>
    <cellStyle name="Обычный 9 2 4 3 3 2" xfId="4056"/>
    <cellStyle name="Обычный 9 2 4 3 4" xfId="2868"/>
    <cellStyle name="Обычный 9 2 4 4" xfId="607"/>
    <cellStyle name="Обычный 9 2 4 4 2" xfId="1201"/>
    <cellStyle name="Обычный 9 2 4 4 2 2" xfId="2389"/>
    <cellStyle name="Обычный 9 2 4 4 2 2 2" xfId="4802"/>
    <cellStyle name="Обычный 9 2 4 4 2 3" xfId="3614"/>
    <cellStyle name="Обычный 9 2 4 4 3" xfId="1795"/>
    <cellStyle name="Обычный 9 2 4 4 3 2" xfId="4208"/>
    <cellStyle name="Обычный 9 2 4 4 4" xfId="3020"/>
    <cellStyle name="Обычный 9 2 4 5" xfId="754"/>
    <cellStyle name="Обычный 9 2 4 5 2" xfId="1942"/>
    <cellStyle name="Обычный 9 2 4 5 2 2" xfId="4355"/>
    <cellStyle name="Обычный 9 2 4 5 3" xfId="3167"/>
    <cellStyle name="Обычный 9 2 4 6" xfId="1348"/>
    <cellStyle name="Обычный 9 2 4 6 2" xfId="3761"/>
    <cellStyle name="Обычный 9 2 4 7" xfId="2573"/>
    <cellStyle name="Обычный 9 2 5" xfId="190"/>
    <cellStyle name="Обычный 9 2 5 2" xfId="337"/>
    <cellStyle name="Обычный 9 2 5 2 2" xfId="931"/>
    <cellStyle name="Обычный 9 2 5 2 2 2" xfId="2119"/>
    <cellStyle name="Обычный 9 2 5 2 2 2 2" xfId="4532"/>
    <cellStyle name="Обычный 9 2 5 2 2 3" xfId="3344"/>
    <cellStyle name="Обычный 9 2 5 2 3" xfId="1525"/>
    <cellStyle name="Обычный 9 2 5 2 3 2" xfId="3938"/>
    <cellStyle name="Обычный 9 2 5 2 4" xfId="2750"/>
    <cellStyle name="Обычный 9 2 5 3" xfId="485"/>
    <cellStyle name="Обычный 9 2 5 3 2" xfId="1079"/>
    <cellStyle name="Обычный 9 2 5 3 2 2" xfId="2267"/>
    <cellStyle name="Обычный 9 2 5 3 2 2 2" xfId="4680"/>
    <cellStyle name="Обычный 9 2 5 3 2 3" xfId="3492"/>
    <cellStyle name="Обычный 9 2 5 3 3" xfId="1673"/>
    <cellStyle name="Обычный 9 2 5 3 3 2" xfId="4086"/>
    <cellStyle name="Обычный 9 2 5 3 4" xfId="2898"/>
    <cellStyle name="Обычный 9 2 5 4" xfId="637"/>
    <cellStyle name="Обычный 9 2 5 4 2" xfId="1231"/>
    <cellStyle name="Обычный 9 2 5 4 2 2" xfId="2419"/>
    <cellStyle name="Обычный 9 2 5 4 2 2 2" xfId="4832"/>
    <cellStyle name="Обычный 9 2 5 4 2 3" xfId="3644"/>
    <cellStyle name="Обычный 9 2 5 4 3" xfId="1825"/>
    <cellStyle name="Обычный 9 2 5 4 3 2" xfId="4238"/>
    <cellStyle name="Обычный 9 2 5 4 4" xfId="3050"/>
    <cellStyle name="Обычный 9 2 5 5" xfId="784"/>
    <cellStyle name="Обычный 9 2 5 5 2" xfId="1972"/>
    <cellStyle name="Обычный 9 2 5 5 2 2" xfId="4385"/>
    <cellStyle name="Обычный 9 2 5 5 3" xfId="3197"/>
    <cellStyle name="Обычный 9 2 5 6" xfId="1378"/>
    <cellStyle name="Обычный 9 2 5 6 2" xfId="3791"/>
    <cellStyle name="Обычный 9 2 5 7" xfId="2603"/>
    <cellStyle name="Обычный 9 2 6" xfId="220"/>
    <cellStyle name="Обычный 9 2 6 2" xfId="814"/>
    <cellStyle name="Обычный 9 2 6 2 2" xfId="2002"/>
    <cellStyle name="Обычный 9 2 6 2 2 2" xfId="4415"/>
    <cellStyle name="Обычный 9 2 6 2 3" xfId="3227"/>
    <cellStyle name="Обычный 9 2 6 3" xfId="1408"/>
    <cellStyle name="Обычный 9 2 6 3 2" xfId="3821"/>
    <cellStyle name="Обычный 9 2 6 4" xfId="2633"/>
    <cellStyle name="Обычный 9 2 7" xfId="367"/>
    <cellStyle name="Обычный 9 2 7 2" xfId="961"/>
    <cellStyle name="Обычный 9 2 7 2 2" xfId="2149"/>
    <cellStyle name="Обычный 9 2 7 2 2 2" xfId="4562"/>
    <cellStyle name="Обычный 9 2 7 2 3" xfId="3374"/>
    <cellStyle name="Обычный 9 2 7 3" xfId="1555"/>
    <cellStyle name="Обычный 9 2 7 3 2" xfId="3968"/>
    <cellStyle name="Обычный 9 2 7 4" xfId="2780"/>
    <cellStyle name="Обычный 9 2 8" xfId="520"/>
    <cellStyle name="Обычный 9 2 8 2" xfId="1114"/>
    <cellStyle name="Обычный 9 2 8 2 2" xfId="2302"/>
    <cellStyle name="Обычный 9 2 8 2 2 2" xfId="4715"/>
    <cellStyle name="Обычный 9 2 8 2 3" xfId="3527"/>
    <cellStyle name="Обычный 9 2 8 3" xfId="1708"/>
    <cellStyle name="Обычный 9 2 8 3 2" xfId="4121"/>
    <cellStyle name="Обычный 9 2 8 4" xfId="2933"/>
    <cellStyle name="Обычный 9 2 9" xfId="667"/>
    <cellStyle name="Обычный 9 2 9 2" xfId="1855"/>
    <cellStyle name="Обычный 9 2 9 2 2" xfId="4268"/>
    <cellStyle name="Обычный 9 2 9 3" xfId="3080"/>
    <cellStyle name="Обычный 9 3" xfId="43"/>
    <cellStyle name="Обычный 9 3 10" xfId="1262"/>
    <cellStyle name="Обычный 9 3 10 2" xfId="3675"/>
    <cellStyle name="Обычный 9 3 11" xfId="2445"/>
    <cellStyle name="Обычный 9 3 11 2" xfId="4858"/>
    <cellStyle name="Обычный 9 3 12" xfId="2487"/>
    <cellStyle name="Обычный 9 3 2" xfId="91"/>
    <cellStyle name="Обычный 9 3 2 2" xfId="251"/>
    <cellStyle name="Обычный 9 3 2 2 2" xfId="845"/>
    <cellStyle name="Обычный 9 3 2 2 2 2" xfId="2033"/>
    <cellStyle name="Обычный 9 3 2 2 2 2 2" xfId="4446"/>
    <cellStyle name="Обычный 9 3 2 2 2 3" xfId="3258"/>
    <cellStyle name="Обычный 9 3 2 2 3" xfId="1439"/>
    <cellStyle name="Обычный 9 3 2 2 3 2" xfId="3852"/>
    <cellStyle name="Обычный 9 3 2 2 4" xfId="2664"/>
    <cellStyle name="Обычный 9 3 2 3" xfId="398"/>
    <cellStyle name="Обычный 9 3 2 3 2" xfId="992"/>
    <cellStyle name="Обычный 9 3 2 3 2 2" xfId="2180"/>
    <cellStyle name="Обычный 9 3 2 3 2 2 2" xfId="4593"/>
    <cellStyle name="Обычный 9 3 2 3 2 3" xfId="3405"/>
    <cellStyle name="Обычный 9 3 2 3 3" xfId="1586"/>
    <cellStyle name="Обычный 9 3 2 3 3 2" xfId="3999"/>
    <cellStyle name="Обычный 9 3 2 3 4" xfId="2811"/>
    <cellStyle name="Обычный 9 3 2 4" xfId="551"/>
    <cellStyle name="Обычный 9 3 2 4 2" xfId="1145"/>
    <cellStyle name="Обычный 9 3 2 4 2 2" xfId="2333"/>
    <cellStyle name="Обычный 9 3 2 4 2 2 2" xfId="4746"/>
    <cellStyle name="Обычный 9 3 2 4 2 3" xfId="3558"/>
    <cellStyle name="Обычный 9 3 2 4 3" xfId="1739"/>
    <cellStyle name="Обычный 9 3 2 4 3 2" xfId="4152"/>
    <cellStyle name="Обычный 9 3 2 4 4" xfId="2964"/>
    <cellStyle name="Обычный 9 3 2 5" xfId="698"/>
    <cellStyle name="Обычный 9 3 2 5 2" xfId="1886"/>
    <cellStyle name="Обычный 9 3 2 5 2 2" xfId="4299"/>
    <cellStyle name="Обычный 9 3 2 5 3" xfId="3111"/>
    <cellStyle name="Обычный 9 3 2 6" xfId="1292"/>
    <cellStyle name="Обычный 9 3 2 6 2" xfId="3705"/>
    <cellStyle name="Обычный 9 3 2 7" xfId="2517"/>
    <cellStyle name="Обычный 9 3 3" xfId="131"/>
    <cellStyle name="Обычный 9 3 3 2" xfId="282"/>
    <cellStyle name="Обычный 9 3 3 2 2" xfId="876"/>
    <cellStyle name="Обычный 9 3 3 2 2 2" xfId="2064"/>
    <cellStyle name="Обычный 9 3 3 2 2 2 2" xfId="4477"/>
    <cellStyle name="Обычный 9 3 3 2 2 3" xfId="3289"/>
    <cellStyle name="Обычный 9 3 3 2 3" xfId="1470"/>
    <cellStyle name="Обычный 9 3 3 2 3 2" xfId="3883"/>
    <cellStyle name="Обычный 9 3 3 2 4" xfId="2695"/>
    <cellStyle name="Обычный 9 3 3 3" xfId="429"/>
    <cellStyle name="Обычный 9 3 3 3 2" xfId="1023"/>
    <cellStyle name="Обычный 9 3 3 3 2 2" xfId="2211"/>
    <cellStyle name="Обычный 9 3 3 3 2 2 2" xfId="4624"/>
    <cellStyle name="Обычный 9 3 3 3 2 3" xfId="3436"/>
    <cellStyle name="Обычный 9 3 3 3 3" xfId="1617"/>
    <cellStyle name="Обычный 9 3 3 3 3 2" xfId="4030"/>
    <cellStyle name="Обычный 9 3 3 3 4" xfId="2842"/>
    <cellStyle name="Обычный 9 3 3 4" xfId="582"/>
    <cellStyle name="Обычный 9 3 3 4 2" xfId="1176"/>
    <cellStyle name="Обычный 9 3 3 4 2 2" xfId="2364"/>
    <cellStyle name="Обычный 9 3 3 4 2 2 2" xfId="4777"/>
    <cellStyle name="Обычный 9 3 3 4 2 3" xfId="3589"/>
    <cellStyle name="Обычный 9 3 3 4 3" xfId="1770"/>
    <cellStyle name="Обычный 9 3 3 4 3 2" xfId="4183"/>
    <cellStyle name="Обычный 9 3 3 4 4" xfId="2995"/>
    <cellStyle name="Обычный 9 3 3 5" xfId="729"/>
    <cellStyle name="Обычный 9 3 3 5 2" xfId="1917"/>
    <cellStyle name="Обычный 9 3 3 5 2 2" xfId="4330"/>
    <cellStyle name="Обычный 9 3 3 5 3" xfId="3142"/>
    <cellStyle name="Обычный 9 3 3 6" xfId="1323"/>
    <cellStyle name="Обычный 9 3 3 6 2" xfId="3736"/>
    <cellStyle name="Обычный 9 3 3 7" xfId="2548"/>
    <cellStyle name="Обычный 9 3 4" xfId="161"/>
    <cellStyle name="Обычный 9 3 4 2" xfId="308"/>
    <cellStyle name="Обычный 9 3 4 2 2" xfId="902"/>
    <cellStyle name="Обычный 9 3 4 2 2 2" xfId="2090"/>
    <cellStyle name="Обычный 9 3 4 2 2 2 2" xfId="4503"/>
    <cellStyle name="Обычный 9 3 4 2 2 3" xfId="3315"/>
    <cellStyle name="Обычный 9 3 4 2 3" xfId="1496"/>
    <cellStyle name="Обычный 9 3 4 2 3 2" xfId="3909"/>
    <cellStyle name="Обычный 9 3 4 2 4" xfId="2721"/>
    <cellStyle name="Обычный 9 3 4 3" xfId="456"/>
    <cellStyle name="Обычный 9 3 4 3 2" xfId="1050"/>
    <cellStyle name="Обычный 9 3 4 3 2 2" xfId="2238"/>
    <cellStyle name="Обычный 9 3 4 3 2 2 2" xfId="4651"/>
    <cellStyle name="Обычный 9 3 4 3 2 3" xfId="3463"/>
    <cellStyle name="Обычный 9 3 4 3 3" xfId="1644"/>
    <cellStyle name="Обычный 9 3 4 3 3 2" xfId="4057"/>
    <cellStyle name="Обычный 9 3 4 3 4" xfId="2869"/>
    <cellStyle name="Обычный 9 3 4 4" xfId="608"/>
    <cellStyle name="Обычный 9 3 4 4 2" xfId="1202"/>
    <cellStyle name="Обычный 9 3 4 4 2 2" xfId="2390"/>
    <cellStyle name="Обычный 9 3 4 4 2 2 2" xfId="4803"/>
    <cellStyle name="Обычный 9 3 4 4 2 3" xfId="3615"/>
    <cellStyle name="Обычный 9 3 4 4 3" xfId="1796"/>
    <cellStyle name="Обычный 9 3 4 4 3 2" xfId="4209"/>
    <cellStyle name="Обычный 9 3 4 4 4" xfId="3021"/>
    <cellStyle name="Обычный 9 3 4 5" xfId="755"/>
    <cellStyle name="Обычный 9 3 4 5 2" xfId="1943"/>
    <cellStyle name="Обычный 9 3 4 5 2 2" xfId="4356"/>
    <cellStyle name="Обычный 9 3 4 5 3" xfId="3168"/>
    <cellStyle name="Обычный 9 3 4 6" xfId="1349"/>
    <cellStyle name="Обычный 9 3 4 6 2" xfId="3762"/>
    <cellStyle name="Обычный 9 3 4 7" xfId="2574"/>
    <cellStyle name="Обычный 9 3 5" xfId="191"/>
    <cellStyle name="Обычный 9 3 5 2" xfId="338"/>
    <cellStyle name="Обычный 9 3 5 2 2" xfId="932"/>
    <cellStyle name="Обычный 9 3 5 2 2 2" xfId="2120"/>
    <cellStyle name="Обычный 9 3 5 2 2 2 2" xfId="4533"/>
    <cellStyle name="Обычный 9 3 5 2 2 3" xfId="3345"/>
    <cellStyle name="Обычный 9 3 5 2 3" xfId="1526"/>
    <cellStyle name="Обычный 9 3 5 2 3 2" xfId="3939"/>
    <cellStyle name="Обычный 9 3 5 2 4" xfId="2751"/>
    <cellStyle name="Обычный 9 3 5 3" xfId="486"/>
    <cellStyle name="Обычный 9 3 5 3 2" xfId="1080"/>
    <cellStyle name="Обычный 9 3 5 3 2 2" xfId="2268"/>
    <cellStyle name="Обычный 9 3 5 3 2 2 2" xfId="4681"/>
    <cellStyle name="Обычный 9 3 5 3 2 3" xfId="3493"/>
    <cellStyle name="Обычный 9 3 5 3 3" xfId="1674"/>
    <cellStyle name="Обычный 9 3 5 3 3 2" xfId="4087"/>
    <cellStyle name="Обычный 9 3 5 3 4" xfId="2899"/>
    <cellStyle name="Обычный 9 3 5 4" xfId="638"/>
    <cellStyle name="Обычный 9 3 5 4 2" xfId="1232"/>
    <cellStyle name="Обычный 9 3 5 4 2 2" xfId="2420"/>
    <cellStyle name="Обычный 9 3 5 4 2 2 2" xfId="4833"/>
    <cellStyle name="Обычный 9 3 5 4 2 3" xfId="3645"/>
    <cellStyle name="Обычный 9 3 5 4 3" xfId="1826"/>
    <cellStyle name="Обычный 9 3 5 4 3 2" xfId="4239"/>
    <cellStyle name="Обычный 9 3 5 4 4" xfId="3051"/>
    <cellStyle name="Обычный 9 3 5 5" xfId="785"/>
    <cellStyle name="Обычный 9 3 5 5 2" xfId="1973"/>
    <cellStyle name="Обычный 9 3 5 5 2 2" xfId="4386"/>
    <cellStyle name="Обычный 9 3 5 5 3" xfId="3198"/>
    <cellStyle name="Обычный 9 3 5 6" xfId="1379"/>
    <cellStyle name="Обычный 9 3 5 6 2" xfId="3792"/>
    <cellStyle name="Обычный 9 3 5 7" xfId="2604"/>
    <cellStyle name="Обычный 9 3 6" xfId="221"/>
    <cellStyle name="Обычный 9 3 6 2" xfId="815"/>
    <cellStyle name="Обычный 9 3 6 2 2" xfId="2003"/>
    <cellStyle name="Обычный 9 3 6 2 2 2" xfId="4416"/>
    <cellStyle name="Обычный 9 3 6 2 3" xfId="3228"/>
    <cellStyle name="Обычный 9 3 6 3" xfId="1409"/>
    <cellStyle name="Обычный 9 3 6 3 2" xfId="3822"/>
    <cellStyle name="Обычный 9 3 6 4" xfId="2634"/>
    <cellStyle name="Обычный 9 3 7" xfId="368"/>
    <cellStyle name="Обычный 9 3 7 2" xfId="962"/>
    <cellStyle name="Обычный 9 3 7 2 2" xfId="2150"/>
    <cellStyle name="Обычный 9 3 7 2 2 2" xfId="4563"/>
    <cellStyle name="Обычный 9 3 7 2 3" xfId="3375"/>
    <cellStyle name="Обычный 9 3 7 3" xfId="1556"/>
    <cellStyle name="Обычный 9 3 7 3 2" xfId="3969"/>
    <cellStyle name="Обычный 9 3 7 4" xfId="2781"/>
    <cellStyle name="Обычный 9 3 8" xfId="521"/>
    <cellStyle name="Обычный 9 3 8 2" xfId="1115"/>
    <cellStyle name="Обычный 9 3 8 2 2" xfId="2303"/>
    <cellStyle name="Обычный 9 3 8 2 2 2" xfId="4716"/>
    <cellStyle name="Обычный 9 3 8 2 3" xfId="3528"/>
    <cellStyle name="Обычный 9 3 8 3" xfId="1709"/>
    <cellStyle name="Обычный 9 3 8 3 2" xfId="4122"/>
    <cellStyle name="Обычный 9 3 8 4" xfId="2934"/>
    <cellStyle name="Обычный 9 3 9" xfId="668"/>
    <cellStyle name="Обычный 9 3 9 2" xfId="1856"/>
    <cellStyle name="Обычный 9 3 9 2 2" xfId="4269"/>
    <cellStyle name="Обычный 9 3 9 3" xfId="3081"/>
    <cellStyle name="Обычный 9 4" xfId="89"/>
    <cellStyle name="Обычный 9 4 2" xfId="249"/>
    <cellStyle name="Обычный 9 4 2 2" xfId="843"/>
    <cellStyle name="Обычный 9 4 2 2 2" xfId="2031"/>
    <cellStyle name="Обычный 9 4 2 2 2 2" xfId="4444"/>
    <cellStyle name="Обычный 9 4 2 2 3" xfId="3256"/>
    <cellStyle name="Обычный 9 4 2 3" xfId="1437"/>
    <cellStyle name="Обычный 9 4 2 3 2" xfId="3850"/>
    <cellStyle name="Обычный 9 4 2 4" xfId="2662"/>
    <cellStyle name="Обычный 9 4 3" xfId="396"/>
    <cellStyle name="Обычный 9 4 3 2" xfId="990"/>
    <cellStyle name="Обычный 9 4 3 2 2" xfId="2178"/>
    <cellStyle name="Обычный 9 4 3 2 2 2" xfId="4591"/>
    <cellStyle name="Обычный 9 4 3 2 3" xfId="3403"/>
    <cellStyle name="Обычный 9 4 3 3" xfId="1584"/>
    <cellStyle name="Обычный 9 4 3 3 2" xfId="3997"/>
    <cellStyle name="Обычный 9 4 3 4" xfId="2809"/>
    <cellStyle name="Обычный 9 4 4" xfId="549"/>
    <cellStyle name="Обычный 9 4 4 2" xfId="1143"/>
    <cellStyle name="Обычный 9 4 4 2 2" xfId="2331"/>
    <cellStyle name="Обычный 9 4 4 2 2 2" xfId="4744"/>
    <cellStyle name="Обычный 9 4 4 2 3" xfId="3556"/>
    <cellStyle name="Обычный 9 4 4 3" xfId="1737"/>
    <cellStyle name="Обычный 9 4 4 3 2" xfId="4150"/>
    <cellStyle name="Обычный 9 4 4 4" xfId="2962"/>
    <cellStyle name="Обычный 9 4 5" xfId="696"/>
    <cellStyle name="Обычный 9 4 5 2" xfId="1884"/>
    <cellStyle name="Обычный 9 4 5 2 2" xfId="4297"/>
    <cellStyle name="Обычный 9 4 5 3" xfId="3109"/>
    <cellStyle name="Обычный 9 4 6" xfId="1290"/>
    <cellStyle name="Обычный 9 4 6 2" xfId="3703"/>
    <cellStyle name="Обычный 9 4 7" xfId="2515"/>
    <cellStyle name="Обычный 9 5" xfId="129"/>
    <cellStyle name="Обычный 9 5 2" xfId="280"/>
    <cellStyle name="Обычный 9 5 2 2" xfId="874"/>
    <cellStyle name="Обычный 9 5 2 2 2" xfId="2062"/>
    <cellStyle name="Обычный 9 5 2 2 2 2" xfId="4475"/>
    <cellStyle name="Обычный 9 5 2 2 3" xfId="3287"/>
    <cellStyle name="Обычный 9 5 2 3" xfId="1468"/>
    <cellStyle name="Обычный 9 5 2 3 2" xfId="3881"/>
    <cellStyle name="Обычный 9 5 2 4" xfId="2693"/>
    <cellStyle name="Обычный 9 5 3" xfId="427"/>
    <cellStyle name="Обычный 9 5 3 2" xfId="1021"/>
    <cellStyle name="Обычный 9 5 3 2 2" xfId="2209"/>
    <cellStyle name="Обычный 9 5 3 2 2 2" xfId="4622"/>
    <cellStyle name="Обычный 9 5 3 2 3" xfId="3434"/>
    <cellStyle name="Обычный 9 5 3 3" xfId="1615"/>
    <cellStyle name="Обычный 9 5 3 3 2" xfId="4028"/>
    <cellStyle name="Обычный 9 5 3 4" xfId="2840"/>
    <cellStyle name="Обычный 9 5 4" xfId="580"/>
    <cellStyle name="Обычный 9 5 4 2" xfId="1174"/>
    <cellStyle name="Обычный 9 5 4 2 2" xfId="2362"/>
    <cellStyle name="Обычный 9 5 4 2 2 2" xfId="4775"/>
    <cellStyle name="Обычный 9 5 4 2 3" xfId="3587"/>
    <cellStyle name="Обычный 9 5 4 3" xfId="1768"/>
    <cellStyle name="Обычный 9 5 4 3 2" xfId="4181"/>
    <cellStyle name="Обычный 9 5 4 4" xfId="2993"/>
    <cellStyle name="Обычный 9 5 5" xfId="727"/>
    <cellStyle name="Обычный 9 5 5 2" xfId="1915"/>
    <cellStyle name="Обычный 9 5 5 2 2" xfId="4328"/>
    <cellStyle name="Обычный 9 5 5 3" xfId="3140"/>
    <cellStyle name="Обычный 9 5 6" xfId="1321"/>
    <cellStyle name="Обычный 9 5 6 2" xfId="3734"/>
    <cellStyle name="Обычный 9 5 7" xfId="2546"/>
    <cellStyle name="Обычный 9 6" xfId="159"/>
    <cellStyle name="Обычный 9 6 2" xfId="306"/>
    <cellStyle name="Обычный 9 6 2 2" xfId="900"/>
    <cellStyle name="Обычный 9 6 2 2 2" xfId="2088"/>
    <cellStyle name="Обычный 9 6 2 2 2 2" xfId="4501"/>
    <cellStyle name="Обычный 9 6 2 2 3" xfId="3313"/>
    <cellStyle name="Обычный 9 6 2 3" xfId="1494"/>
    <cellStyle name="Обычный 9 6 2 3 2" xfId="3907"/>
    <cellStyle name="Обычный 9 6 2 4" xfId="2719"/>
    <cellStyle name="Обычный 9 6 3" xfId="454"/>
    <cellStyle name="Обычный 9 6 3 2" xfId="1048"/>
    <cellStyle name="Обычный 9 6 3 2 2" xfId="2236"/>
    <cellStyle name="Обычный 9 6 3 2 2 2" xfId="4649"/>
    <cellStyle name="Обычный 9 6 3 2 3" xfId="3461"/>
    <cellStyle name="Обычный 9 6 3 3" xfId="1642"/>
    <cellStyle name="Обычный 9 6 3 3 2" xfId="4055"/>
    <cellStyle name="Обычный 9 6 3 4" xfId="2867"/>
    <cellStyle name="Обычный 9 6 4" xfId="606"/>
    <cellStyle name="Обычный 9 6 4 2" xfId="1200"/>
    <cellStyle name="Обычный 9 6 4 2 2" xfId="2388"/>
    <cellStyle name="Обычный 9 6 4 2 2 2" xfId="4801"/>
    <cellStyle name="Обычный 9 6 4 2 3" xfId="3613"/>
    <cellStyle name="Обычный 9 6 4 3" xfId="1794"/>
    <cellStyle name="Обычный 9 6 4 3 2" xfId="4207"/>
    <cellStyle name="Обычный 9 6 4 4" xfId="3019"/>
    <cellStyle name="Обычный 9 6 5" xfId="753"/>
    <cellStyle name="Обычный 9 6 5 2" xfId="1941"/>
    <cellStyle name="Обычный 9 6 5 2 2" xfId="4354"/>
    <cellStyle name="Обычный 9 6 5 3" xfId="3166"/>
    <cellStyle name="Обычный 9 6 6" xfId="1347"/>
    <cellStyle name="Обычный 9 6 6 2" xfId="3760"/>
    <cellStyle name="Обычный 9 6 7" xfId="2572"/>
    <cellStyle name="Обычный 9 7" xfId="189"/>
    <cellStyle name="Обычный 9 7 2" xfId="336"/>
    <cellStyle name="Обычный 9 7 2 2" xfId="930"/>
    <cellStyle name="Обычный 9 7 2 2 2" xfId="2118"/>
    <cellStyle name="Обычный 9 7 2 2 2 2" xfId="4531"/>
    <cellStyle name="Обычный 9 7 2 2 3" xfId="3343"/>
    <cellStyle name="Обычный 9 7 2 3" xfId="1524"/>
    <cellStyle name="Обычный 9 7 2 3 2" xfId="3937"/>
    <cellStyle name="Обычный 9 7 2 4" xfId="2749"/>
    <cellStyle name="Обычный 9 7 3" xfId="484"/>
    <cellStyle name="Обычный 9 7 3 2" xfId="1078"/>
    <cellStyle name="Обычный 9 7 3 2 2" xfId="2266"/>
    <cellStyle name="Обычный 9 7 3 2 2 2" xfId="4679"/>
    <cellStyle name="Обычный 9 7 3 2 3" xfId="3491"/>
    <cellStyle name="Обычный 9 7 3 3" xfId="1672"/>
    <cellStyle name="Обычный 9 7 3 3 2" xfId="4085"/>
    <cellStyle name="Обычный 9 7 3 4" xfId="2897"/>
    <cellStyle name="Обычный 9 7 4" xfId="636"/>
    <cellStyle name="Обычный 9 7 4 2" xfId="1230"/>
    <cellStyle name="Обычный 9 7 4 2 2" xfId="2418"/>
    <cellStyle name="Обычный 9 7 4 2 2 2" xfId="4831"/>
    <cellStyle name="Обычный 9 7 4 2 3" xfId="3643"/>
    <cellStyle name="Обычный 9 7 4 3" xfId="1824"/>
    <cellStyle name="Обычный 9 7 4 3 2" xfId="4237"/>
    <cellStyle name="Обычный 9 7 4 4" xfId="3049"/>
    <cellStyle name="Обычный 9 7 5" xfId="783"/>
    <cellStyle name="Обычный 9 7 5 2" xfId="1971"/>
    <cellStyle name="Обычный 9 7 5 2 2" xfId="4384"/>
    <cellStyle name="Обычный 9 7 5 3" xfId="3196"/>
    <cellStyle name="Обычный 9 7 6" xfId="1377"/>
    <cellStyle name="Обычный 9 7 6 2" xfId="3790"/>
    <cellStyle name="Обычный 9 7 7" xfId="2602"/>
    <cellStyle name="Обычный 9 8" xfId="219"/>
    <cellStyle name="Обычный 9 8 2" xfId="813"/>
    <cellStyle name="Обычный 9 8 2 2" xfId="2001"/>
    <cellStyle name="Обычный 9 8 2 2 2" xfId="4414"/>
    <cellStyle name="Обычный 9 8 2 3" xfId="3226"/>
    <cellStyle name="Обычный 9 8 3" xfId="1407"/>
    <cellStyle name="Обычный 9 8 3 2" xfId="3820"/>
    <cellStyle name="Обычный 9 8 4" xfId="2632"/>
    <cellStyle name="Обычный 9 9" xfId="366"/>
    <cellStyle name="Обычный 9 9 2" xfId="960"/>
    <cellStyle name="Обычный 9 9 2 2" xfId="2148"/>
    <cellStyle name="Обычный 9 9 2 2 2" xfId="4561"/>
    <cellStyle name="Обычный 9 9 2 3" xfId="3373"/>
    <cellStyle name="Обычный 9 9 3" xfId="1554"/>
    <cellStyle name="Обычный 9 9 3 2" xfId="3967"/>
    <cellStyle name="Обычный 9 9 4" xfId="2779"/>
    <cellStyle name="Обычный_Лист1" xfId="47"/>
    <cellStyle name="Пояснение" xfId="50" builtinId="53"/>
    <cellStyle name="Финансовый" xfId="44" builtinId="3"/>
    <cellStyle name="Финансовый 2" xfId="45"/>
    <cellStyle name="Финансовый 2 2" xfId="133"/>
    <cellStyle name="Финансовый 2 3" xfId="132"/>
    <cellStyle name="Финансовый 3" xfId="46"/>
    <cellStyle name="Финансовый 3 2" xfId="56"/>
    <cellStyle name="Финансовый 3 2 2" xfId="135"/>
    <cellStyle name="Финансовый 3 3" xfId="134"/>
    <cellStyle name="Финансовый 3 3 2" xfId="283"/>
    <cellStyle name="Финансовый 3 3 2 2" xfId="877"/>
    <cellStyle name="Финансовый 3 3 2 2 2" xfId="2065"/>
    <cellStyle name="Финансовый 3 3 2 2 2 2" xfId="4478"/>
    <cellStyle name="Финансовый 3 3 2 2 3" xfId="3290"/>
    <cellStyle name="Финансовый 3 3 2 3" xfId="1471"/>
    <cellStyle name="Финансовый 3 3 2 3 2" xfId="3884"/>
    <cellStyle name="Финансовый 3 3 2 4" xfId="2696"/>
    <cellStyle name="Финансовый 3 3 3" xfId="431"/>
    <cellStyle name="Финансовый 3 3 3 2" xfId="1025"/>
    <cellStyle name="Финансовый 3 3 3 2 2" xfId="2213"/>
    <cellStyle name="Финансовый 3 3 3 2 2 2" xfId="4626"/>
    <cellStyle name="Финансовый 3 3 3 2 3" xfId="3438"/>
    <cellStyle name="Финансовый 3 3 3 3" xfId="1619"/>
    <cellStyle name="Финансовый 3 3 3 3 2" xfId="4032"/>
    <cellStyle name="Финансовый 3 3 3 4" xfId="2844"/>
    <cellStyle name="Финансовый 3 3 4" xfId="583"/>
    <cellStyle name="Финансовый 3 3 4 2" xfId="1177"/>
    <cellStyle name="Финансовый 3 3 4 2 2" xfId="2365"/>
    <cellStyle name="Финансовый 3 3 4 2 2 2" xfId="4778"/>
    <cellStyle name="Финансовый 3 3 4 2 3" xfId="3590"/>
    <cellStyle name="Финансовый 3 3 4 3" xfId="1771"/>
    <cellStyle name="Финансовый 3 3 4 3 2" xfId="4184"/>
    <cellStyle name="Финансовый 3 3 4 4" xfId="2996"/>
    <cellStyle name="Финансовый 3 3 5" xfId="730"/>
    <cellStyle name="Финансовый 3 3 5 2" xfId="1918"/>
    <cellStyle name="Финансовый 3 3 5 2 2" xfId="4331"/>
    <cellStyle name="Финансовый 3 3 5 3" xfId="3143"/>
    <cellStyle name="Финансовый 3 3 6" xfId="1324"/>
    <cellStyle name="Финансовый 3 3 6 2" xfId="3737"/>
    <cellStyle name="Финансовый 3 3 7" xfId="2549"/>
    <cellStyle name="Финансовый 3 4" xfId="2451"/>
    <cellStyle name="Финансовый 3 4 2" xfId="4864"/>
    <cellStyle name="Финансовый 4" xfId="136"/>
  </cellStyles>
  <dxfs count="0"/>
  <tableStyles count="0" defaultTableStyle="TableStyleMedium2" defaultPivotStyle="PivotStyleMedium9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4;&#1077;&#1087;&#1072;&#1088;&#1090;&#1072;&#1084;&#1077;&#1085;&#1090;%20&#1078;&#1080;&#1083;&#1080;&#1097;&#1085;&#1086;-&#1082;&#1086;&#1084;&#1084;&#1091;&#1085;&#1072;&#1083;&#1100;&#1085;&#1086;&#1075;&#1086;%20&#1093;&#1086;&#1079;&#1103;&#1081;&#1089;&#1090;&#1074;&#1072;\&#1054;&#1090;&#1076;&#1077;&#1083;%20&#1088;&#1077;&#1092;&#1086;&#1088;&#1084;&#1080;&#1088;&#1086;&#1074;&#1072;&#1085;&#1080;&#1103;%20&#1046;&#1050;&#1061;\&#1048;&#1043;&#1054;&#1056;&#1068;\&#1055;&#1088;&#1086;&#1075;&#1088;&#1072;&#1084;&#1084;&#1072;%202017-2018\&#1055;&#1054;&#1057;&#1051;&#1045;&#1044;&#1053;&#1045;&#1045;%20&#1061;&#1040;&#1056;&#1040;&#1050;&#1058;&#1045;&#1056;&#1048;&#1057;&#1058;&#1048;&#1050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4;&#1077;&#1087;&#1072;&#1088;&#1090;&#1072;&#1084;&#1077;&#1085;&#1090;%20&#1078;&#1080;&#1083;&#1080;&#1097;&#1085;&#1086;-&#1082;&#1086;&#1084;&#1084;&#1091;&#1085;&#1072;&#1083;&#1100;&#1085;&#1086;&#1075;&#1086;%20&#1093;&#1086;&#1079;&#1103;&#1081;&#1089;&#1090;&#1074;&#1072;\&#1054;&#1090;&#1076;&#1077;&#1083;%20&#1088;&#1077;&#1092;&#1086;&#1088;&#1084;&#1080;&#1088;&#1086;&#1074;&#1072;&#1085;&#1080;&#1103;%20&#1046;&#1050;&#1061;\&#1052;&#1072;&#1082;&#1072;&#1088;&#1086;&#1074;&#1072;\&#1055;&#1056;&#1054;&#1043;&#1056;&#1040;&#1052;&#1052;&#1040;%20&#1048;&#1043;&#1054;&#1056;&#1068;\&#1050;&#1055;%202018&#1087;&#1088;&#1077;&#1076;&#1087;&#1086;&#1089;&#1083;&#1077;&#1076;&#1085;&#1080;&#1081;%20&#1074;&#1072;&#1088;&#1080;&#1072;&#1085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ya_makarova/Downloads/&#1055;&#1088;&#1080;&#1083;&#1086;&#1078;&#1077;&#1085;&#1080;&#1077;%202%20&#1088;&#1072;&#1079;&#1076;&#1077;&#1083;&#1099;%201,2%20&#1082;&#1087;%202018%202%20&#1074;&#1072;&#1088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 мкд"/>
      <sheetName val="виды работ"/>
      <sheetName val="Лист2"/>
      <sheetName val="Лист1"/>
      <sheetName val="надо"/>
      <sheetName val="идеально"/>
      <sheetName val="замечания"/>
      <sheetName val="НЕ ПРИСЛАЛИ"/>
      <sheetName val="Красные"/>
      <sheetName val="НЕ ПРИСЛАЛИ 2"/>
      <sheetName val="не прислали1"/>
      <sheetName val="Отсутствуют в предложениях"/>
      <sheetName val="Нет характеристик от МО"/>
    </sheetNames>
    <sheetDataSet>
      <sheetData sheetId="0"/>
      <sheetData sheetId="1">
        <row r="11">
          <cell r="C11">
            <v>115853.54</v>
          </cell>
        </row>
        <row r="128">
          <cell r="C128">
            <v>100313.09</v>
          </cell>
        </row>
        <row r="131">
          <cell r="C131">
            <v>368120.12</v>
          </cell>
        </row>
        <row r="134">
          <cell r="C134">
            <v>392159.62</v>
          </cell>
        </row>
        <row r="135">
          <cell r="C135">
            <v>310721.12</v>
          </cell>
        </row>
        <row r="138">
          <cell r="C138">
            <v>323926.40999999997</v>
          </cell>
        </row>
        <row r="139">
          <cell r="C139">
            <v>152127.9</v>
          </cell>
        </row>
        <row r="148">
          <cell r="C148">
            <v>855114.23</v>
          </cell>
        </row>
        <row r="151">
          <cell r="C151">
            <v>361008.96</v>
          </cell>
        </row>
        <row r="154">
          <cell r="C154">
            <v>175421.5</v>
          </cell>
        </row>
        <row r="155">
          <cell r="C155">
            <v>306432.39</v>
          </cell>
        </row>
        <row r="156">
          <cell r="C156">
            <v>306432.39</v>
          </cell>
        </row>
        <row r="168">
          <cell r="C168">
            <v>277814.69</v>
          </cell>
        </row>
        <row r="220">
          <cell r="C220">
            <v>435580.38</v>
          </cell>
        </row>
        <row r="221">
          <cell r="C221">
            <v>435580.38</v>
          </cell>
        </row>
        <row r="222">
          <cell r="C222">
            <v>435580.38</v>
          </cell>
        </row>
        <row r="238">
          <cell r="C238">
            <v>314688.66000000003</v>
          </cell>
        </row>
        <row r="239">
          <cell r="C239">
            <v>313839.69</v>
          </cell>
        </row>
        <row r="432">
          <cell r="C432">
            <v>388358.06</v>
          </cell>
        </row>
        <row r="433">
          <cell r="C433">
            <v>1245521.8600000001</v>
          </cell>
        </row>
        <row r="470">
          <cell r="C470">
            <v>546640.31000000006</v>
          </cell>
        </row>
        <row r="471">
          <cell r="C471">
            <v>449345.20999999996</v>
          </cell>
        </row>
        <row r="472">
          <cell r="C472">
            <v>579076.77</v>
          </cell>
        </row>
        <row r="473">
          <cell r="C473">
            <v>427351.64</v>
          </cell>
        </row>
        <row r="598">
          <cell r="C598">
            <v>471200.44</v>
          </cell>
        </row>
        <row r="628">
          <cell r="C628">
            <v>764120.67</v>
          </cell>
        </row>
        <row r="637">
          <cell r="C637">
            <v>395881.9</v>
          </cell>
        </row>
        <row r="638">
          <cell r="C638">
            <v>138426.18</v>
          </cell>
        </row>
        <row r="745">
          <cell r="C745">
            <v>72584.41</v>
          </cell>
        </row>
        <row r="746">
          <cell r="C746">
            <v>221583.46</v>
          </cell>
        </row>
        <row r="747">
          <cell r="C747">
            <v>293066.78999999998</v>
          </cell>
        </row>
        <row r="748">
          <cell r="C748">
            <v>344439.89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 мкд"/>
      <sheetName val="виды работ"/>
      <sheetName val="Лист2"/>
      <sheetName val="Лист1"/>
      <sheetName val="надо"/>
      <sheetName val="идеально"/>
      <sheetName val="замечания"/>
      <sheetName val="НЕ ПРИСЛАЛИ"/>
      <sheetName val="Красные"/>
      <sheetName val="НЕ ПРИСЛАЛИ 2"/>
      <sheetName val="не прислали1"/>
      <sheetName val="Отсутствуют в предложениях"/>
      <sheetName val="Нет характеристик от МО"/>
      <sheetName val="Лист3"/>
    </sheetNames>
    <sheetDataSet>
      <sheetData sheetId="0"/>
      <sheetData sheetId="1">
        <row r="375">
          <cell r="C375">
            <v>717704.83000000007</v>
          </cell>
        </row>
        <row r="376">
          <cell r="C376">
            <v>717704.83000000007</v>
          </cell>
        </row>
        <row r="381">
          <cell r="C381">
            <v>944711.49</v>
          </cell>
        </row>
        <row r="382">
          <cell r="C382">
            <v>944711.49</v>
          </cell>
        </row>
        <row r="384">
          <cell r="C384">
            <v>636515.30999999994</v>
          </cell>
        </row>
        <row r="385">
          <cell r="C385">
            <v>636515.30999999994</v>
          </cell>
        </row>
        <row r="392">
          <cell r="C392">
            <v>939812.51</v>
          </cell>
        </row>
        <row r="393">
          <cell r="C393">
            <v>130422.18</v>
          </cell>
        </row>
        <row r="394">
          <cell r="C394">
            <v>562668.80000000005</v>
          </cell>
        </row>
        <row r="508">
          <cell r="C508">
            <v>1801359.68</v>
          </cell>
        </row>
        <row r="511">
          <cell r="C511">
            <v>368938.21</v>
          </cell>
        </row>
        <row r="514">
          <cell r="C514">
            <v>851136.21</v>
          </cell>
        </row>
        <row r="520">
          <cell r="C520">
            <v>786570.67</v>
          </cell>
        </row>
        <row r="521">
          <cell r="C521">
            <v>334032.21999999997</v>
          </cell>
        </row>
        <row r="522">
          <cell r="C522">
            <v>321570.69</v>
          </cell>
        </row>
        <row r="529">
          <cell r="C529">
            <v>133832</v>
          </cell>
        </row>
        <row r="536">
          <cell r="C536">
            <v>5387024.5</v>
          </cell>
        </row>
        <row r="547">
          <cell r="C547">
            <v>189023.22</v>
          </cell>
        </row>
        <row r="552">
          <cell r="C552">
            <v>324259.15000000002</v>
          </cell>
        </row>
        <row r="553">
          <cell r="C553">
            <v>185824.09</v>
          </cell>
        </row>
        <row r="554">
          <cell r="C554">
            <v>338462.07</v>
          </cell>
        </row>
        <row r="555">
          <cell r="C555">
            <v>287641.73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Лист1"/>
      <sheetName val="Лист2"/>
    </sheetNames>
    <sheetDataSet>
      <sheetData sheetId="0">
        <row r="828">
          <cell r="L828">
            <v>2673736.04</v>
          </cell>
        </row>
        <row r="829">
          <cell r="L829">
            <v>21431594.699999999</v>
          </cell>
        </row>
      </sheetData>
      <sheetData sheetId="1">
        <row r="826">
          <cell r="C826">
            <v>2673736.04</v>
          </cell>
        </row>
        <row r="827">
          <cell r="C827">
            <v>21431594.699999999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8"/>
  <sheetViews>
    <sheetView tabSelected="1" view="pageBreakPreview" zoomScale="80" zoomScaleNormal="100" zoomScaleSheetLayoutView="80" workbookViewId="0">
      <pane xSplit="12" ySplit="11" topLeftCell="AD1269" activePane="bottomRight" state="frozen"/>
      <selection pane="topRight" activeCell="M1" sqref="M1"/>
      <selection pane="bottomLeft" activeCell="A8" sqref="A8"/>
      <selection pane="bottomRight" activeCell="B1273" sqref="B1273"/>
    </sheetView>
  </sheetViews>
  <sheetFormatPr defaultColWidth="8.85546875" defaultRowHeight="15.6" customHeight="1" x14ac:dyDescent="0.2"/>
  <cols>
    <col min="1" max="1" width="8.7109375" style="138" customWidth="1"/>
    <col min="2" max="2" width="50.42578125" style="139" customWidth="1"/>
    <col min="3" max="3" width="10.5703125" style="146" customWidth="1"/>
    <col min="4" max="4" width="9.42578125" style="119" customWidth="1"/>
    <col min="5" max="5" width="9.28515625" style="119" customWidth="1"/>
    <col min="6" max="7" width="9.42578125" style="138" customWidth="1"/>
    <col min="8" max="8" width="13.140625" style="119" customWidth="1"/>
    <col min="9" max="9" width="14.42578125" style="119" customWidth="1"/>
    <col min="10" max="10" width="14.140625" style="119" customWidth="1"/>
    <col min="11" max="11" width="11.42578125" style="146" customWidth="1"/>
    <col min="12" max="12" width="17.5703125" style="106" customWidth="1"/>
    <col min="13" max="13" width="12.85546875" style="119" customWidth="1"/>
    <col min="14" max="14" width="12" style="119" customWidth="1"/>
    <col min="15" max="15" width="11.85546875" style="119" customWidth="1"/>
    <col min="16" max="16" width="16.7109375" style="119" customWidth="1"/>
    <col min="17" max="17" width="12.7109375" style="171" hidden="1" customWidth="1"/>
    <col min="18" max="18" width="12.42578125" style="119" hidden="1" customWidth="1"/>
    <col min="19" max="19" width="11.42578125" style="119" customWidth="1"/>
    <col min="20" max="20" width="10.5703125" style="119" customWidth="1"/>
    <col min="21" max="21" width="18" style="104" customWidth="1"/>
    <col min="22" max="22" width="15.42578125" style="104" customWidth="1"/>
    <col min="23" max="23" width="15" style="104" customWidth="1"/>
    <col min="24" max="30" width="8.85546875" style="104" customWidth="1"/>
    <col min="31" max="16384" width="8.85546875" style="104"/>
  </cols>
  <sheetData>
    <row r="1" spans="1:23" ht="15.6" customHeight="1" x14ac:dyDescent="0.2">
      <c r="O1" s="139"/>
      <c r="P1" s="119" t="s">
        <v>1754</v>
      </c>
      <c r="Q1" s="104"/>
    </row>
    <row r="2" spans="1:23" ht="15.6" customHeight="1" x14ac:dyDescent="0.2">
      <c r="P2" s="119" t="s">
        <v>1755</v>
      </c>
    </row>
    <row r="3" spans="1:23" ht="15.6" customHeight="1" x14ac:dyDescent="0.2">
      <c r="P3" s="171" t="s">
        <v>1750</v>
      </c>
      <c r="Q3" s="104"/>
    </row>
    <row r="4" spans="1:23" ht="15.6" customHeight="1" x14ac:dyDescent="0.2">
      <c r="P4" s="119" t="s">
        <v>1756</v>
      </c>
    </row>
    <row r="6" spans="1:23" s="127" customFormat="1" ht="14.25" x14ac:dyDescent="0.2">
      <c r="A6" s="287"/>
      <c r="B6" s="510" t="s">
        <v>1665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</row>
    <row r="7" spans="1:23" s="127" customFormat="1" ht="12.75" x14ac:dyDescent="0.2">
      <c r="A7" s="119"/>
      <c r="B7" s="139"/>
      <c r="C7" s="146"/>
      <c r="D7" s="586" t="s">
        <v>1751</v>
      </c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119"/>
      <c r="S7" s="119"/>
      <c r="T7" s="119"/>
    </row>
    <row r="8" spans="1:23" ht="15.6" customHeight="1" x14ac:dyDescent="0.2">
      <c r="A8" s="587" t="s">
        <v>0</v>
      </c>
      <c r="B8" s="587" t="s">
        <v>1</v>
      </c>
      <c r="C8" s="490" t="s">
        <v>149</v>
      </c>
      <c r="D8" s="490"/>
      <c r="E8" s="548" t="s">
        <v>150</v>
      </c>
      <c r="F8" s="549" t="s">
        <v>151</v>
      </c>
      <c r="G8" s="549" t="s">
        <v>152</v>
      </c>
      <c r="H8" s="501" t="s">
        <v>153</v>
      </c>
      <c r="I8" s="550" t="s">
        <v>154</v>
      </c>
      <c r="J8" s="550"/>
      <c r="K8" s="551" t="s">
        <v>155</v>
      </c>
      <c r="L8" s="550" t="s">
        <v>156</v>
      </c>
      <c r="M8" s="550"/>
      <c r="N8" s="550"/>
      <c r="O8" s="550"/>
      <c r="P8" s="550"/>
      <c r="Q8" s="569" t="s">
        <v>157</v>
      </c>
      <c r="R8" s="570" t="s">
        <v>158</v>
      </c>
      <c r="S8" s="501" t="s">
        <v>159</v>
      </c>
      <c r="T8" s="501" t="s">
        <v>160</v>
      </c>
    </row>
    <row r="9" spans="1:23" ht="15.6" customHeight="1" x14ac:dyDescent="0.2">
      <c r="A9" s="587"/>
      <c r="B9" s="587"/>
      <c r="C9" s="551" t="s">
        <v>161</v>
      </c>
      <c r="D9" s="501" t="s">
        <v>162</v>
      </c>
      <c r="E9" s="548"/>
      <c r="F9" s="549"/>
      <c r="G9" s="549"/>
      <c r="H9" s="501"/>
      <c r="I9" s="501" t="s">
        <v>163</v>
      </c>
      <c r="J9" s="501" t="s">
        <v>164</v>
      </c>
      <c r="K9" s="551"/>
      <c r="L9" s="568" t="s">
        <v>163</v>
      </c>
      <c r="M9" s="453"/>
      <c r="N9" s="453"/>
      <c r="O9" s="458"/>
      <c r="P9" s="458"/>
      <c r="Q9" s="569"/>
      <c r="R9" s="570"/>
      <c r="S9" s="501"/>
      <c r="T9" s="501"/>
    </row>
    <row r="10" spans="1:23" ht="58.5" customHeight="1" x14ac:dyDescent="0.2">
      <c r="A10" s="587"/>
      <c r="B10" s="587"/>
      <c r="C10" s="551"/>
      <c r="D10" s="501"/>
      <c r="E10" s="548"/>
      <c r="F10" s="549"/>
      <c r="G10" s="549"/>
      <c r="H10" s="501"/>
      <c r="I10" s="501"/>
      <c r="J10" s="501"/>
      <c r="K10" s="551"/>
      <c r="L10" s="568"/>
      <c r="M10" s="453" t="s">
        <v>165</v>
      </c>
      <c r="N10" s="453" t="s">
        <v>166</v>
      </c>
      <c r="O10" s="453" t="s">
        <v>167</v>
      </c>
      <c r="P10" s="453" t="s">
        <v>168</v>
      </c>
      <c r="Q10" s="569"/>
      <c r="R10" s="570"/>
      <c r="S10" s="501"/>
      <c r="T10" s="501"/>
    </row>
    <row r="11" spans="1:23" ht="13.5" customHeight="1" x14ac:dyDescent="0.2">
      <c r="A11" s="468"/>
      <c r="B11" s="140"/>
      <c r="C11" s="551"/>
      <c r="D11" s="501"/>
      <c r="E11" s="548"/>
      <c r="F11" s="549"/>
      <c r="G11" s="549"/>
      <c r="H11" s="458" t="s">
        <v>169</v>
      </c>
      <c r="I11" s="458" t="s">
        <v>169</v>
      </c>
      <c r="J11" s="458" t="s">
        <v>169</v>
      </c>
      <c r="K11" s="83" t="s">
        <v>170</v>
      </c>
      <c r="L11" s="460" t="s">
        <v>11</v>
      </c>
      <c r="M11" s="458"/>
      <c r="N11" s="458"/>
      <c r="O11" s="458" t="s">
        <v>11</v>
      </c>
      <c r="P11" s="458" t="s">
        <v>11</v>
      </c>
      <c r="Q11" s="170" t="s">
        <v>171</v>
      </c>
      <c r="R11" s="120" t="s">
        <v>171</v>
      </c>
      <c r="S11" s="501"/>
      <c r="T11" s="501"/>
    </row>
    <row r="12" spans="1:23" ht="15.6" customHeight="1" x14ac:dyDescent="0.2">
      <c r="A12" s="327">
        <v>1</v>
      </c>
      <c r="B12" s="202">
        <v>2</v>
      </c>
      <c r="C12" s="331">
        <v>3</v>
      </c>
      <c r="D12" s="450">
        <v>4</v>
      </c>
      <c r="E12" s="450">
        <v>5</v>
      </c>
      <c r="F12" s="327">
        <v>6</v>
      </c>
      <c r="G12" s="327">
        <v>7</v>
      </c>
      <c r="H12" s="450">
        <v>8</v>
      </c>
      <c r="I12" s="450">
        <v>9</v>
      </c>
      <c r="J12" s="450">
        <v>10</v>
      </c>
      <c r="K12" s="331">
        <v>11</v>
      </c>
      <c r="L12" s="327">
        <v>12</v>
      </c>
      <c r="M12" s="450">
        <v>13</v>
      </c>
      <c r="N12" s="450">
        <v>14</v>
      </c>
      <c r="O12" s="450">
        <v>15</v>
      </c>
      <c r="P12" s="450">
        <v>16</v>
      </c>
      <c r="Q12" s="327">
        <v>17</v>
      </c>
      <c r="R12" s="450">
        <v>18</v>
      </c>
      <c r="S12" s="450">
        <v>17</v>
      </c>
      <c r="T12" s="458">
        <v>18</v>
      </c>
    </row>
    <row r="13" spans="1:23" ht="15.6" customHeight="1" x14ac:dyDescent="0.2">
      <c r="A13" s="502" t="s">
        <v>96</v>
      </c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4"/>
    </row>
    <row r="14" spans="1:23" ht="15.6" customHeight="1" x14ac:dyDescent="0.2">
      <c r="A14" s="497" t="s">
        <v>97</v>
      </c>
      <c r="B14" s="498"/>
      <c r="C14" s="147"/>
      <c r="D14" s="103"/>
      <c r="E14" s="103"/>
      <c r="F14" s="29"/>
      <c r="G14" s="29"/>
      <c r="H14" s="103"/>
      <c r="I14" s="103"/>
      <c r="J14" s="103"/>
      <c r="K14" s="147"/>
      <c r="L14" s="482"/>
      <c r="M14" s="103"/>
      <c r="N14" s="103"/>
      <c r="O14" s="103"/>
      <c r="P14" s="103"/>
      <c r="Q14" s="480"/>
      <c r="R14" s="103"/>
      <c r="S14" s="103"/>
      <c r="T14" s="103"/>
    </row>
    <row r="15" spans="1:23" ht="15.6" customHeight="1" x14ac:dyDescent="0.2">
      <c r="A15" s="327">
        <v>1</v>
      </c>
      <c r="B15" s="461" t="s">
        <v>1046</v>
      </c>
      <c r="C15" s="331">
        <v>1961</v>
      </c>
      <c r="D15" s="450"/>
      <c r="E15" s="458" t="s">
        <v>1428</v>
      </c>
      <c r="F15" s="327">
        <v>3</v>
      </c>
      <c r="G15" s="327">
        <v>2</v>
      </c>
      <c r="H15" s="429">
        <v>1275.95</v>
      </c>
      <c r="I15" s="429">
        <v>964.55</v>
      </c>
      <c r="J15" s="429">
        <v>878.39</v>
      </c>
      <c r="K15" s="331">
        <v>31</v>
      </c>
      <c r="L15" s="429">
        <f>'раздел 2'!C12</f>
        <v>115853.54</v>
      </c>
      <c r="M15" s="429">
        <v>0</v>
      </c>
      <c r="N15" s="429">
        <v>0</v>
      </c>
      <c r="O15" s="429">
        <v>0</v>
      </c>
      <c r="P15" s="429">
        <f t="shared" ref="P15:P44" si="0">L15</f>
        <v>115853.54</v>
      </c>
      <c r="Q15" s="427">
        <f t="shared" ref="Q15:Q44" si="1">L15/H15</f>
        <v>90.797868255025662</v>
      </c>
      <c r="R15" s="450">
        <v>24445</v>
      </c>
      <c r="S15" s="427" t="s">
        <v>358</v>
      </c>
      <c r="T15" s="458" t="s">
        <v>181</v>
      </c>
      <c r="U15" s="56">
        <f>L15-'раздел 2'!C12</f>
        <v>0</v>
      </c>
      <c r="V15" s="203">
        <f t="shared" ref="V15:V44" si="2">L15-P15</f>
        <v>0</v>
      </c>
      <c r="W15" s="203">
        <f t="shared" ref="W15:W75" si="3">R15-Q15</f>
        <v>24354.202131744973</v>
      </c>
    </row>
    <row r="16" spans="1:23" ht="15.6" customHeight="1" x14ac:dyDescent="0.2">
      <c r="A16" s="468">
        <f t="shared" ref="A16:A45" si="4">A15+1</f>
        <v>2</v>
      </c>
      <c r="B16" s="461" t="s">
        <v>1047</v>
      </c>
      <c r="C16" s="148">
        <v>1975</v>
      </c>
      <c r="D16" s="450"/>
      <c r="E16" s="458" t="s">
        <v>1428</v>
      </c>
      <c r="F16" s="178">
        <v>3</v>
      </c>
      <c r="G16" s="178">
        <v>2</v>
      </c>
      <c r="H16" s="459">
        <v>1258.8599999999999</v>
      </c>
      <c r="I16" s="338">
        <v>956.26</v>
      </c>
      <c r="J16" s="204">
        <v>914.26</v>
      </c>
      <c r="K16" s="148">
        <v>25</v>
      </c>
      <c r="L16" s="429">
        <f>'раздел 2'!C13</f>
        <v>116431.91</v>
      </c>
      <c r="M16" s="429">
        <v>0</v>
      </c>
      <c r="N16" s="429">
        <v>0</v>
      </c>
      <c r="O16" s="429">
        <v>0</v>
      </c>
      <c r="P16" s="429">
        <f t="shared" si="0"/>
        <v>116431.91</v>
      </c>
      <c r="Q16" s="427">
        <f t="shared" si="1"/>
        <v>92.489959169407257</v>
      </c>
      <c r="R16" s="450">
        <v>24445</v>
      </c>
      <c r="S16" s="427" t="s">
        <v>358</v>
      </c>
      <c r="T16" s="458" t="s">
        <v>181</v>
      </c>
      <c r="U16" s="56">
        <f>L16-'раздел 2'!C13</f>
        <v>0</v>
      </c>
      <c r="V16" s="203">
        <f t="shared" si="2"/>
        <v>0</v>
      </c>
      <c r="W16" s="203">
        <f t="shared" si="3"/>
        <v>24352.510040830592</v>
      </c>
    </row>
    <row r="17" spans="1:23" ht="15.6" customHeight="1" x14ac:dyDescent="0.2">
      <c r="A17" s="468">
        <f t="shared" si="4"/>
        <v>3</v>
      </c>
      <c r="B17" s="461" t="s">
        <v>1048</v>
      </c>
      <c r="C17" s="148">
        <v>1939</v>
      </c>
      <c r="D17" s="450"/>
      <c r="E17" s="458" t="s">
        <v>1428</v>
      </c>
      <c r="F17" s="178">
        <v>3</v>
      </c>
      <c r="G17" s="178">
        <v>4</v>
      </c>
      <c r="H17" s="459">
        <v>2213.71</v>
      </c>
      <c r="I17" s="338">
        <v>1936.24</v>
      </c>
      <c r="J17" s="204">
        <v>1325.11</v>
      </c>
      <c r="K17" s="148">
        <v>49</v>
      </c>
      <c r="L17" s="429">
        <f>'раздел 2'!C14</f>
        <v>282763.34000000003</v>
      </c>
      <c r="M17" s="429">
        <v>0</v>
      </c>
      <c r="N17" s="429">
        <v>0</v>
      </c>
      <c r="O17" s="429">
        <v>0</v>
      </c>
      <c r="P17" s="429">
        <f t="shared" si="0"/>
        <v>282763.34000000003</v>
      </c>
      <c r="Q17" s="427">
        <f t="shared" si="1"/>
        <v>127.73278342691681</v>
      </c>
      <c r="R17" s="450">
        <v>24445</v>
      </c>
      <c r="S17" s="427" t="s">
        <v>358</v>
      </c>
      <c r="T17" s="458" t="s">
        <v>181</v>
      </c>
      <c r="U17" s="56">
        <f>L17-'раздел 2'!C14</f>
        <v>0</v>
      </c>
      <c r="V17" s="203">
        <f t="shared" si="2"/>
        <v>0</v>
      </c>
      <c r="W17" s="203">
        <f t="shared" si="3"/>
        <v>24317.267216573084</v>
      </c>
    </row>
    <row r="18" spans="1:23" ht="15.6" customHeight="1" x14ac:dyDescent="0.2">
      <c r="A18" s="468">
        <f t="shared" si="4"/>
        <v>4</v>
      </c>
      <c r="B18" s="461" t="s">
        <v>1049</v>
      </c>
      <c r="C18" s="83" t="s">
        <v>1429</v>
      </c>
      <c r="D18" s="458"/>
      <c r="E18" s="458" t="s">
        <v>416</v>
      </c>
      <c r="F18" s="468">
        <v>4</v>
      </c>
      <c r="G18" s="468">
        <v>4</v>
      </c>
      <c r="H18" s="460">
        <v>3804.92</v>
      </c>
      <c r="I18" s="460">
        <v>2543.52</v>
      </c>
      <c r="J18" s="458">
        <v>1862.37</v>
      </c>
      <c r="K18" s="83">
        <v>93</v>
      </c>
      <c r="L18" s="429">
        <f>'раздел 2'!C15</f>
        <v>599323.06999999995</v>
      </c>
      <c r="M18" s="460">
        <v>0</v>
      </c>
      <c r="N18" s="460">
        <v>0</v>
      </c>
      <c r="O18" s="460">
        <v>0</v>
      </c>
      <c r="P18" s="429">
        <f t="shared" si="0"/>
        <v>599323.06999999995</v>
      </c>
      <c r="Q18" s="455">
        <f t="shared" si="1"/>
        <v>157.51265992451877</v>
      </c>
      <c r="R18" s="450">
        <v>24445</v>
      </c>
      <c r="S18" s="427" t="s">
        <v>358</v>
      </c>
      <c r="T18" s="458" t="s">
        <v>181</v>
      </c>
      <c r="U18" s="56">
        <f>L18-'раздел 2'!C15</f>
        <v>0</v>
      </c>
      <c r="V18" s="203">
        <f t="shared" si="2"/>
        <v>0</v>
      </c>
      <c r="W18" s="203">
        <f t="shared" si="3"/>
        <v>24287.48734007548</v>
      </c>
    </row>
    <row r="19" spans="1:23" ht="15.6" customHeight="1" x14ac:dyDescent="0.2">
      <c r="A19" s="468">
        <f t="shared" si="4"/>
        <v>5</v>
      </c>
      <c r="B19" s="461" t="s">
        <v>1050</v>
      </c>
      <c r="C19" s="83">
        <v>1954</v>
      </c>
      <c r="D19" s="458"/>
      <c r="E19" s="458" t="s">
        <v>1428</v>
      </c>
      <c r="F19" s="468">
        <v>3</v>
      </c>
      <c r="G19" s="468">
        <v>7</v>
      </c>
      <c r="H19" s="460">
        <v>8066.74</v>
      </c>
      <c r="I19" s="460">
        <v>5274.6</v>
      </c>
      <c r="J19" s="458">
        <v>3996.78</v>
      </c>
      <c r="K19" s="83">
        <v>185</v>
      </c>
      <c r="L19" s="429">
        <f>'раздел 2'!C16</f>
        <v>2013331.9300000002</v>
      </c>
      <c r="M19" s="460">
        <v>0</v>
      </c>
      <c r="N19" s="460">
        <v>0</v>
      </c>
      <c r="O19" s="460">
        <v>0</v>
      </c>
      <c r="P19" s="429">
        <f t="shared" si="0"/>
        <v>2013331.9300000002</v>
      </c>
      <c r="Q19" s="455">
        <f t="shared" si="1"/>
        <v>249.5843339440716</v>
      </c>
      <c r="R19" s="450">
        <v>24445</v>
      </c>
      <c r="S19" s="427" t="s">
        <v>358</v>
      </c>
      <c r="T19" s="458" t="s">
        <v>181</v>
      </c>
      <c r="U19" s="56">
        <f>L19-'раздел 2'!C16</f>
        <v>0</v>
      </c>
      <c r="V19" s="203">
        <f t="shared" si="2"/>
        <v>0</v>
      </c>
      <c r="W19" s="203">
        <f t="shared" si="3"/>
        <v>24195.415666055927</v>
      </c>
    </row>
    <row r="20" spans="1:23" ht="15.6" customHeight="1" x14ac:dyDescent="0.2">
      <c r="A20" s="468">
        <f t="shared" si="4"/>
        <v>6</v>
      </c>
      <c r="B20" s="461" t="s">
        <v>1051</v>
      </c>
      <c r="C20" s="83">
        <v>1956</v>
      </c>
      <c r="D20" s="458"/>
      <c r="E20" s="458" t="s">
        <v>1428</v>
      </c>
      <c r="F20" s="468">
        <v>3</v>
      </c>
      <c r="G20" s="468">
        <v>4</v>
      </c>
      <c r="H20" s="460">
        <v>5842</v>
      </c>
      <c r="I20" s="460">
        <v>3765.18</v>
      </c>
      <c r="J20" s="458">
        <v>2080.67</v>
      </c>
      <c r="K20" s="83">
        <v>63</v>
      </c>
      <c r="L20" s="429">
        <f>'раздел 2'!C17</f>
        <v>5584499.0599999996</v>
      </c>
      <c r="M20" s="460">
        <v>0</v>
      </c>
      <c r="N20" s="460">
        <v>0</v>
      </c>
      <c r="O20" s="460">
        <v>0</v>
      </c>
      <c r="P20" s="429">
        <f t="shared" si="0"/>
        <v>5584499.0599999996</v>
      </c>
      <c r="Q20" s="455">
        <f t="shared" si="1"/>
        <v>955.92246833276272</v>
      </c>
      <c r="R20" s="450">
        <v>24445</v>
      </c>
      <c r="S20" s="427" t="s">
        <v>358</v>
      </c>
      <c r="T20" s="458" t="s">
        <v>181</v>
      </c>
      <c r="U20" s="56">
        <f>L20-'раздел 2'!C17</f>
        <v>0</v>
      </c>
      <c r="V20" s="203">
        <f t="shared" si="2"/>
        <v>0</v>
      </c>
      <c r="W20" s="203">
        <f t="shared" si="3"/>
        <v>23489.077531667237</v>
      </c>
    </row>
    <row r="21" spans="1:23" ht="15.6" customHeight="1" x14ac:dyDescent="0.2">
      <c r="A21" s="468">
        <f t="shared" si="4"/>
        <v>7</v>
      </c>
      <c r="B21" s="330" t="s">
        <v>176</v>
      </c>
      <c r="C21" s="148">
        <v>1953</v>
      </c>
      <c r="D21" s="450"/>
      <c r="E21" s="458" t="s">
        <v>173</v>
      </c>
      <c r="F21" s="178">
        <v>2</v>
      </c>
      <c r="G21" s="178">
        <v>2</v>
      </c>
      <c r="H21" s="459">
        <v>1036.8699999999999</v>
      </c>
      <c r="I21" s="338">
        <v>726.94</v>
      </c>
      <c r="J21" s="204">
        <v>726.94</v>
      </c>
      <c r="K21" s="148">
        <v>22</v>
      </c>
      <c r="L21" s="429">
        <f>'раздел 2'!C18</f>
        <v>4498295.7</v>
      </c>
      <c r="M21" s="460">
        <v>0</v>
      </c>
      <c r="N21" s="460">
        <v>0</v>
      </c>
      <c r="O21" s="460">
        <v>0</v>
      </c>
      <c r="P21" s="429">
        <f t="shared" si="0"/>
        <v>4498295.7</v>
      </c>
      <c r="Q21" s="455">
        <f t="shared" si="1"/>
        <v>4338.3410649358175</v>
      </c>
      <c r="R21" s="450">
        <v>24445</v>
      </c>
      <c r="S21" s="427" t="s">
        <v>358</v>
      </c>
      <c r="T21" s="458" t="s">
        <v>181</v>
      </c>
      <c r="U21" s="56">
        <f>L21-'раздел 2'!C18</f>
        <v>0</v>
      </c>
      <c r="V21" s="203">
        <f t="shared" si="2"/>
        <v>0</v>
      </c>
      <c r="W21" s="203">
        <f t="shared" si="3"/>
        <v>20106.658935064181</v>
      </c>
    </row>
    <row r="22" spans="1:23" ht="15.6" customHeight="1" x14ac:dyDescent="0.2">
      <c r="A22" s="468">
        <f t="shared" si="4"/>
        <v>8</v>
      </c>
      <c r="B22" s="461" t="s">
        <v>1087</v>
      </c>
      <c r="C22" s="148">
        <v>1958</v>
      </c>
      <c r="D22" s="450"/>
      <c r="E22" s="458" t="s">
        <v>1428</v>
      </c>
      <c r="F22" s="178">
        <v>3</v>
      </c>
      <c r="G22" s="178">
        <v>3</v>
      </c>
      <c r="H22" s="459">
        <v>1481.14</v>
      </c>
      <c r="I22" s="338">
        <v>1300.1400000000001</v>
      </c>
      <c r="J22" s="204">
        <v>1256.4000000000001</v>
      </c>
      <c r="K22" s="148">
        <v>36</v>
      </c>
      <c r="L22" s="429">
        <f>'раздел 2'!C19</f>
        <v>113154.05</v>
      </c>
      <c r="M22" s="460">
        <v>0</v>
      </c>
      <c r="N22" s="460">
        <v>0</v>
      </c>
      <c r="O22" s="460">
        <v>0</v>
      </c>
      <c r="P22" s="429">
        <f t="shared" si="0"/>
        <v>113154.05</v>
      </c>
      <c r="Q22" s="455">
        <f t="shared" si="1"/>
        <v>76.396593164724464</v>
      </c>
      <c r="R22" s="450">
        <v>24445</v>
      </c>
      <c r="S22" s="427" t="s">
        <v>358</v>
      </c>
      <c r="T22" s="458" t="s">
        <v>181</v>
      </c>
      <c r="U22" s="56">
        <f>L22-'раздел 2'!C19</f>
        <v>0</v>
      </c>
      <c r="V22" s="203">
        <f t="shared" si="2"/>
        <v>0</v>
      </c>
      <c r="W22" s="203">
        <f t="shared" si="3"/>
        <v>24368.603406835275</v>
      </c>
    </row>
    <row r="23" spans="1:23" ht="15.6" customHeight="1" x14ac:dyDescent="0.2">
      <c r="A23" s="468">
        <f t="shared" si="4"/>
        <v>9</v>
      </c>
      <c r="B23" s="330" t="s">
        <v>1052</v>
      </c>
      <c r="C23" s="148">
        <v>1958</v>
      </c>
      <c r="D23" s="450"/>
      <c r="E23" s="458" t="s">
        <v>1428</v>
      </c>
      <c r="F23" s="178">
        <v>3</v>
      </c>
      <c r="G23" s="178">
        <v>4</v>
      </c>
      <c r="H23" s="459">
        <v>3125.71</v>
      </c>
      <c r="I23" s="338">
        <v>2011.74</v>
      </c>
      <c r="J23" s="204">
        <v>1760.2</v>
      </c>
      <c r="K23" s="148">
        <v>81</v>
      </c>
      <c r="L23" s="429">
        <f>'раздел 2'!C20</f>
        <v>143516.41000000003</v>
      </c>
      <c r="M23" s="460">
        <v>0</v>
      </c>
      <c r="N23" s="460">
        <v>0</v>
      </c>
      <c r="O23" s="460">
        <v>0</v>
      </c>
      <c r="P23" s="429">
        <f t="shared" si="0"/>
        <v>143516.41000000003</v>
      </c>
      <c r="Q23" s="455">
        <f t="shared" si="1"/>
        <v>45.914819353043001</v>
      </c>
      <c r="R23" s="450">
        <v>24445</v>
      </c>
      <c r="S23" s="427" t="s">
        <v>358</v>
      </c>
      <c r="T23" s="458" t="s">
        <v>181</v>
      </c>
      <c r="U23" s="56">
        <f>L23-'раздел 2'!C20</f>
        <v>0</v>
      </c>
      <c r="V23" s="203">
        <f t="shared" si="2"/>
        <v>0</v>
      </c>
      <c r="W23" s="203">
        <f t="shared" si="3"/>
        <v>24399.085180646958</v>
      </c>
    </row>
    <row r="24" spans="1:23" ht="15.6" customHeight="1" x14ac:dyDescent="0.2">
      <c r="A24" s="468">
        <f t="shared" si="4"/>
        <v>10</v>
      </c>
      <c r="B24" s="330" t="s">
        <v>1053</v>
      </c>
      <c r="C24" s="148" t="s">
        <v>1430</v>
      </c>
      <c r="D24" s="450"/>
      <c r="E24" s="458" t="s">
        <v>1428</v>
      </c>
      <c r="F24" s="178">
        <v>3</v>
      </c>
      <c r="G24" s="178">
        <v>3</v>
      </c>
      <c r="H24" s="459">
        <v>1822.79</v>
      </c>
      <c r="I24" s="338">
        <v>1308.8599999999999</v>
      </c>
      <c r="J24" s="204">
        <v>1218.01</v>
      </c>
      <c r="K24" s="148">
        <v>45</v>
      </c>
      <c r="L24" s="429">
        <f>'раздел 2'!C21</f>
        <v>217367.47</v>
      </c>
      <c r="M24" s="460">
        <v>0</v>
      </c>
      <c r="N24" s="460">
        <v>0</v>
      </c>
      <c r="O24" s="460">
        <v>0</v>
      </c>
      <c r="P24" s="429">
        <f t="shared" si="0"/>
        <v>217367.47</v>
      </c>
      <c r="Q24" s="455">
        <f t="shared" si="1"/>
        <v>119.24986970523209</v>
      </c>
      <c r="R24" s="450">
        <v>24445</v>
      </c>
      <c r="S24" s="427" t="s">
        <v>358</v>
      </c>
      <c r="T24" s="458" t="s">
        <v>181</v>
      </c>
      <c r="U24" s="56">
        <f>L24-'раздел 2'!C21</f>
        <v>0</v>
      </c>
      <c r="V24" s="203">
        <f t="shared" si="2"/>
        <v>0</v>
      </c>
      <c r="W24" s="203">
        <f t="shared" si="3"/>
        <v>24325.750130294768</v>
      </c>
    </row>
    <row r="25" spans="1:23" ht="15.6" customHeight="1" x14ac:dyDescent="0.2">
      <c r="A25" s="468">
        <f t="shared" si="4"/>
        <v>11</v>
      </c>
      <c r="B25" s="330" t="s">
        <v>1054</v>
      </c>
      <c r="C25" s="331">
        <v>1958</v>
      </c>
      <c r="D25" s="450"/>
      <c r="E25" s="458" t="s">
        <v>1428</v>
      </c>
      <c r="F25" s="327">
        <v>3</v>
      </c>
      <c r="G25" s="327">
        <v>3</v>
      </c>
      <c r="H25" s="450">
        <v>2243.0700000000002</v>
      </c>
      <c r="I25" s="429">
        <v>1468.67</v>
      </c>
      <c r="J25" s="429">
        <v>1439.43</v>
      </c>
      <c r="K25" s="331">
        <v>51</v>
      </c>
      <c r="L25" s="429">
        <f>'раздел 2'!C22</f>
        <v>114179.23</v>
      </c>
      <c r="M25" s="460">
        <v>0</v>
      </c>
      <c r="N25" s="460">
        <v>0</v>
      </c>
      <c r="O25" s="460">
        <v>0</v>
      </c>
      <c r="P25" s="429">
        <f t="shared" si="0"/>
        <v>114179.23</v>
      </c>
      <c r="Q25" s="455">
        <f t="shared" si="1"/>
        <v>50.90310601095819</v>
      </c>
      <c r="R25" s="450">
        <v>24445</v>
      </c>
      <c r="S25" s="427" t="s">
        <v>358</v>
      </c>
      <c r="T25" s="458" t="s">
        <v>181</v>
      </c>
      <c r="U25" s="56">
        <f>L25-'раздел 2'!C22</f>
        <v>0</v>
      </c>
      <c r="V25" s="203">
        <f t="shared" si="2"/>
        <v>0</v>
      </c>
      <c r="W25" s="203">
        <f t="shared" si="3"/>
        <v>24394.096893989041</v>
      </c>
    </row>
    <row r="26" spans="1:23" ht="15.6" customHeight="1" x14ac:dyDescent="0.2">
      <c r="A26" s="468">
        <f t="shared" si="4"/>
        <v>12</v>
      </c>
      <c r="B26" s="330" t="s">
        <v>1055</v>
      </c>
      <c r="C26" s="331">
        <v>1957</v>
      </c>
      <c r="D26" s="450"/>
      <c r="E26" s="458" t="s">
        <v>1428</v>
      </c>
      <c r="F26" s="327">
        <v>3</v>
      </c>
      <c r="G26" s="327">
        <v>3</v>
      </c>
      <c r="H26" s="429">
        <v>2143.2399999999998</v>
      </c>
      <c r="I26" s="429">
        <v>1320.24</v>
      </c>
      <c r="J26" s="429">
        <v>1320.24</v>
      </c>
      <c r="K26" s="331">
        <v>52</v>
      </c>
      <c r="L26" s="429">
        <f>'раздел 2'!C23</f>
        <v>225287.49</v>
      </c>
      <c r="M26" s="460">
        <v>0</v>
      </c>
      <c r="N26" s="460">
        <v>0</v>
      </c>
      <c r="O26" s="460">
        <v>0</v>
      </c>
      <c r="P26" s="429">
        <f t="shared" si="0"/>
        <v>225287.49</v>
      </c>
      <c r="Q26" s="455">
        <f t="shared" si="1"/>
        <v>105.11538138519252</v>
      </c>
      <c r="R26" s="450">
        <v>24445</v>
      </c>
      <c r="S26" s="427" t="s">
        <v>358</v>
      </c>
      <c r="T26" s="458" t="s">
        <v>181</v>
      </c>
      <c r="U26" s="56">
        <f>L26-'раздел 2'!C23</f>
        <v>0</v>
      </c>
      <c r="V26" s="203">
        <f t="shared" si="2"/>
        <v>0</v>
      </c>
      <c r="W26" s="203">
        <f t="shared" si="3"/>
        <v>24339.884618614808</v>
      </c>
    </row>
    <row r="27" spans="1:23" ht="15.6" customHeight="1" x14ac:dyDescent="0.2">
      <c r="A27" s="468">
        <f t="shared" si="4"/>
        <v>13</v>
      </c>
      <c r="B27" s="330" t="s">
        <v>1056</v>
      </c>
      <c r="C27" s="331">
        <v>1956</v>
      </c>
      <c r="D27" s="450"/>
      <c r="E27" s="458" t="s">
        <v>1428</v>
      </c>
      <c r="F27" s="327">
        <v>3</v>
      </c>
      <c r="G27" s="327">
        <v>3</v>
      </c>
      <c r="H27" s="129">
        <v>2074.36</v>
      </c>
      <c r="I27" s="429">
        <v>1337.36</v>
      </c>
      <c r="J27" s="429">
        <v>1225.3900000000001</v>
      </c>
      <c r="K27" s="331">
        <v>58</v>
      </c>
      <c r="L27" s="429">
        <f>'раздел 2'!C24</f>
        <v>114221.35</v>
      </c>
      <c r="M27" s="460">
        <v>0</v>
      </c>
      <c r="N27" s="460">
        <v>0</v>
      </c>
      <c r="O27" s="460">
        <v>0</v>
      </c>
      <c r="P27" s="429">
        <f t="shared" si="0"/>
        <v>114221.35</v>
      </c>
      <c r="Q27" s="455">
        <f t="shared" si="1"/>
        <v>55.063417150349984</v>
      </c>
      <c r="R27" s="450">
        <v>24445</v>
      </c>
      <c r="S27" s="427" t="s">
        <v>358</v>
      </c>
      <c r="T27" s="458" t="s">
        <v>181</v>
      </c>
      <c r="U27" s="56">
        <f>L27-'раздел 2'!C24</f>
        <v>0</v>
      </c>
      <c r="V27" s="203">
        <f t="shared" si="2"/>
        <v>0</v>
      </c>
      <c r="W27" s="203">
        <f t="shared" si="3"/>
        <v>24389.936582849648</v>
      </c>
    </row>
    <row r="28" spans="1:23" ht="15.6" customHeight="1" x14ac:dyDescent="0.2">
      <c r="A28" s="468">
        <f t="shared" si="4"/>
        <v>14</v>
      </c>
      <c r="B28" s="330" t="s">
        <v>1057</v>
      </c>
      <c r="C28" s="331">
        <v>1957</v>
      </c>
      <c r="D28" s="450"/>
      <c r="E28" s="458" t="s">
        <v>1428</v>
      </c>
      <c r="F28" s="327">
        <v>3</v>
      </c>
      <c r="G28" s="327">
        <v>4</v>
      </c>
      <c r="H28" s="459">
        <v>2461.9699999999998</v>
      </c>
      <c r="I28" s="429">
        <v>1800.97</v>
      </c>
      <c r="J28" s="429">
        <v>1713.56</v>
      </c>
      <c r="K28" s="331">
        <v>64</v>
      </c>
      <c r="L28" s="429">
        <f>'раздел 2'!C25</f>
        <v>152701</v>
      </c>
      <c r="M28" s="460">
        <v>0</v>
      </c>
      <c r="N28" s="460">
        <v>0</v>
      </c>
      <c r="O28" s="460">
        <v>0</v>
      </c>
      <c r="P28" s="429">
        <f t="shared" si="0"/>
        <v>152701</v>
      </c>
      <c r="Q28" s="455">
        <f t="shared" si="1"/>
        <v>62.023907683684207</v>
      </c>
      <c r="R28" s="450">
        <v>24445</v>
      </c>
      <c r="S28" s="427" t="s">
        <v>358</v>
      </c>
      <c r="T28" s="458" t="s">
        <v>181</v>
      </c>
      <c r="U28" s="56">
        <f>L28-'раздел 2'!C25</f>
        <v>0</v>
      </c>
      <c r="V28" s="203">
        <f t="shared" si="2"/>
        <v>0</v>
      </c>
      <c r="W28" s="203">
        <f t="shared" si="3"/>
        <v>24382.976092316316</v>
      </c>
    </row>
    <row r="29" spans="1:23" ht="15.6" customHeight="1" x14ac:dyDescent="0.2">
      <c r="A29" s="468">
        <f t="shared" si="4"/>
        <v>15</v>
      </c>
      <c r="B29" s="330" t="s">
        <v>175</v>
      </c>
      <c r="C29" s="331">
        <v>1957</v>
      </c>
      <c r="D29" s="450"/>
      <c r="E29" s="458" t="s">
        <v>173</v>
      </c>
      <c r="F29" s="327">
        <v>3</v>
      </c>
      <c r="G29" s="327">
        <v>4</v>
      </c>
      <c r="H29" s="459">
        <v>2818.81</v>
      </c>
      <c r="I29" s="429">
        <v>1764.61</v>
      </c>
      <c r="J29" s="429">
        <v>1144.48</v>
      </c>
      <c r="K29" s="331">
        <v>50</v>
      </c>
      <c r="L29" s="429">
        <f>'раздел 2'!C26</f>
        <v>14669638.77</v>
      </c>
      <c r="M29" s="460">
        <v>0</v>
      </c>
      <c r="N29" s="460">
        <v>0</v>
      </c>
      <c r="O29" s="460">
        <v>0</v>
      </c>
      <c r="P29" s="429">
        <f t="shared" si="0"/>
        <v>14669638.77</v>
      </c>
      <c r="Q29" s="455">
        <f t="shared" si="1"/>
        <v>5204.1956605801743</v>
      </c>
      <c r="R29" s="450">
        <v>24445</v>
      </c>
      <c r="S29" s="427" t="s">
        <v>358</v>
      </c>
      <c r="T29" s="458" t="s">
        <v>181</v>
      </c>
      <c r="U29" s="56">
        <f>L29-'раздел 2'!C26</f>
        <v>0</v>
      </c>
      <c r="V29" s="203">
        <f t="shared" si="2"/>
        <v>0</v>
      </c>
      <c r="W29" s="203">
        <f t="shared" si="3"/>
        <v>19240.804339419825</v>
      </c>
    </row>
    <row r="30" spans="1:23" ht="15.6" customHeight="1" x14ac:dyDescent="0.2">
      <c r="A30" s="468">
        <f t="shared" si="4"/>
        <v>16</v>
      </c>
      <c r="B30" s="461" t="s">
        <v>1058</v>
      </c>
      <c r="C30" s="331">
        <v>1958</v>
      </c>
      <c r="D30" s="450"/>
      <c r="E30" s="458" t="s">
        <v>1428</v>
      </c>
      <c r="F30" s="327">
        <v>3</v>
      </c>
      <c r="G30" s="327">
        <v>3</v>
      </c>
      <c r="H30" s="429">
        <v>1850.28</v>
      </c>
      <c r="I30" s="429">
        <v>1335.28</v>
      </c>
      <c r="J30" s="429">
        <v>1222.8699999999999</v>
      </c>
      <c r="K30" s="331">
        <v>57</v>
      </c>
      <c r="L30" s="429">
        <f>'раздел 2'!C27</f>
        <v>114909.51</v>
      </c>
      <c r="M30" s="460">
        <v>0</v>
      </c>
      <c r="N30" s="460">
        <v>0</v>
      </c>
      <c r="O30" s="460">
        <v>0</v>
      </c>
      <c r="P30" s="429">
        <f t="shared" si="0"/>
        <v>114909.51</v>
      </c>
      <c r="Q30" s="455">
        <f t="shared" si="1"/>
        <v>62.103849147156104</v>
      </c>
      <c r="R30" s="450">
        <v>24445</v>
      </c>
      <c r="S30" s="427" t="s">
        <v>358</v>
      </c>
      <c r="T30" s="458" t="s">
        <v>181</v>
      </c>
      <c r="U30" s="56">
        <f>L30-'раздел 2'!C27</f>
        <v>0</v>
      </c>
      <c r="V30" s="203">
        <f t="shared" si="2"/>
        <v>0</v>
      </c>
      <c r="W30" s="203">
        <f t="shared" si="3"/>
        <v>24382.896150852845</v>
      </c>
    </row>
    <row r="31" spans="1:23" ht="15.6" customHeight="1" x14ac:dyDescent="0.2">
      <c r="A31" s="468">
        <f t="shared" si="4"/>
        <v>17</v>
      </c>
      <c r="B31" s="461" t="s">
        <v>1059</v>
      </c>
      <c r="C31" s="82">
        <v>1958</v>
      </c>
      <c r="D31" s="450"/>
      <c r="E31" s="458" t="s">
        <v>1428</v>
      </c>
      <c r="F31" s="327">
        <v>3</v>
      </c>
      <c r="G31" s="327">
        <v>3</v>
      </c>
      <c r="H31" s="459">
        <v>1852.9</v>
      </c>
      <c r="I31" s="429">
        <v>1334.64</v>
      </c>
      <c r="J31" s="429">
        <v>1218.1500000000001</v>
      </c>
      <c r="K31" s="331">
        <v>47</v>
      </c>
      <c r="L31" s="429">
        <f>'раздел 2'!C28</f>
        <v>116721.14</v>
      </c>
      <c r="M31" s="460">
        <v>0</v>
      </c>
      <c r="N31" s="460">
        <v>0</v>
      </c>
      <c r="O31" s="460">
        <v>0</v>
      </c>
      <c r="P31" s="429">
        <f t="shared" si="0"/>
        <v>116721.14</v>
      </c>
      <c r="Q31" s="455">
        <f t="shared" si="1"/>
        <v>62.99376113119974</v>
      </c>
      <c r="R31" s="450">
        <v>24445</v>
      </c>
      <c r="S31" s="427" t="s">
        <v>358</v>
      </c>
      <c r="T31" s="458" t="s">
        <v>181</v>
      </c>
      <c r="U31" s="56">
        <f>L31-'раздел 2'!C28</f>
        <v>0</v>
      </c>
      <c r="V31" s="203">
        <f t="shared" si="2"/>
        <v>0</v>
      </c>
      <c r="W31" s="203">
        <f t="shared" si="3"/>
        <v>24382.006238868802</v>
      </c>
    </row>
    <row r="32" spans="1:23" ht="15.6" customHeight="1" x14ac:dyDescent="0.2">
      <c r="A32" s="468">
        <f t="shared" si="4"/>
        <v>18</v>
      </c>
      <c r="B32" s="461" t="s">
        <v>1060</v>
      </c>
      <c r="C32" s="331" t="s">
        <v>1431</v>
      </c>
      <c r="D32" s="450"/>
      <c r="E32" s="458" t="s">
        <v>1428</v>
      </c>
      <c r="F32" s="327">
        <v>3</v>
      </c>
      <c r="G32" s="327">
        <v>2</v>
      </c>
      <c r="H32" s="459">
        <v>1473.73</v>
      </c>
      <c r="I32" s="429">
        <v>960.93</v>
      </c>
      <c r="J32" s="429">
        <v>960.93</v>
      </c>
      <c r="K32" s="331">
        <v>26</v>
      </c>
      <c r="L32" s="429">
        <f>'раздел 2'!C29</f>
        <v>98535.07</v>
      </c>
      <c r="M32" s="460">
        <v>0</v>
      </c>
      <c r="N32" s="460">
        <v>0</v>
      </c>
      <c r="O32" s="460">
        <v>0</v>
      </c>
      <c r="P32" s="429">
        <f t="shared" si="0"/>
        <v>98535.07</v>
      </c>
      <c r="Q32" s="455">
        <f t="shared" si="1"/>
        <v>66.861005747321428</v>
      </c>
      <c r="R32" s="450">
        <v>24445</v>
      </c>
      <c r="S32" s="427" t="s">
        <v>358</v>
      </c>
      <c r="T32" s="458" t="s">
        <v>181</v>
      </c>
      <c r="U32" s="56">
        <f>L32-'раздел 2'!C29</f>
        <v>0</v>
      </c>
      <c r="V32" s="203">
        <f t="shared" si="2"/>
        <v>0</v>
      </c>
      <c r="W32" s="203">
        <f t="shared" si="3"/>
        <v>24378.13899425268</v>
      </c>
    </row>
    <row r="33" spans="1:23" ht="15.6" customHeight="1" x14ac:dyDescent="0.2">
      <c r="A33" s="468">
        <f t="shared" si="4"/>
        <v>19</v>
      </c>
      <c r="B33" s="135" t="s">
        <v>1180</v>
      </c>
      <c r="C33" s="331">
        <v>1965</v>
      </c>
      <c r="D33" s="450"/>
      <c r="E33" s="458" t="s">
        <v>416</v>
      </c>
      <c r="F33" s="327">
        <v>4</v>
      </c>
      <c r="G33" s="327">
        <v>3</v>
      </c>
      <c r="H33" s="429">
        <v>3347.9</v>
      </c>
      <c r="I33" s="429">
        <v>2495.1</v>
      </c>
      <c r="J33" s="429">
        <v>1477.18</v>
      </c>
      <c r="K33" s="331">
        <v>55</v>
      </c>
      <c r="L33" s="429">
        <f>'раздел 2'!C30</f>
        <v>440682.7</v>
      </c>
      <c r="M33" s="460">
        <v>0</v>
      </c>
      <c r="N33" s="460">
        <v>0</v>
      </c>
      <c r="O33" s="460">
        <v>0</v>
      </c>
      <c r="P33" s="429">
        <f t="shared" si="0"/>
        <v>440682.7</v>
      </c>
      <c r="Q33" s="455">
        <f t="shared" si="1"/>
        <v>131.62958869739239</v>
      </c>
      <c r="R33" s="450">
        <v>24445</v>
      </c>
      <c r="S33" s="427" t="s">
        <v>358</v>
      </c>
      <c r="T33" s="458" t="s">
        <v>181</v>
      </c>
      <c r="U33" s="56">
        <f>L33-'раздел 2'!C30</f>
        <v>0</v>
      </c>
      <c r="V33" s="203">
        <f t="shared" si="2"/>
        <v>0</v>
      </c>
      <c r="W33" s="203">
        <f t="shared" si="3"/>
        <v>24313.370411302607</v>
      </c>
    </row>
    <row r="34" spans="1:23" ht="15.6" customHeight="1" x14ac:dyDescent="0.2">
      <c r="A34" s="468">
        <f t="shared" si="4"/>
        <v>20</v>
      </c>
      <c r="B34" s="461" t="s">
        <v>1181</v>
      </c>
      <c r="C34" s="331">
        <v>1963</v>
      </c>
      <c r="D34" s="450"/>
      <c r="E34" s="458" t="s">
        <v>416</v>
      </c>
      <c r="F34" s="327">
        <v>5</v>
      </c>
      <c r="G34" s="327">
        <v>3</v>
      </c>
      <c r="H34" s="429">
        <v>3573.42</v>
      </c>
      <c r="I34" s="429">
        <v>2492.52</v>
      </c>
      <c r="J34" s="429">
        <v>2080.66</v>
      </c>
      <c r="K34" s="331">
        <v>100</v>
      </c>
      <c r="L34" s="429">
        <f>'раздел 2'!C31</f>
        <v>154658.09</v>
      </c>
      <c r="M34" s="460">
        <v>0</v>
      </c>
      <c r="N34" s="460">
        <v>0</v>
      </c>
      <c r="O34" s="460">
        <v>0</v>
      </c>
      <c r="P34" s="429">
        <f t="shared" si="0"/>
        <v>154658.09</v>
      </c>
      <c r="Q34" s="455">
        <f t="shared" si="1"/>
        <v>43.280132198286232</v>
      </c>
      <c r="R34" s="450">
        <v>24445</v>
      </c>
      <c r="S34" s="427" t="s">
        <v>358</v>
      </c>
      <c r="T34" s="458" t="s">
        <v>181</v>
      </c>
      <c r="U34" s="56">
        <f>L34-'раздел 2'!C31</f>
        <v>0</v>
      </c>
      <c r="V34" s="203">
        <f t="shared" si="2"/>
        <v>0</v>
      </c>
      <c r="W34" s="203">
        <f t="shared" si="3"/>
        <v>24401.719867801712</v>
      </c>
    </row>
    <row r="35" spans="1:23" ht="15.6" customHeight="1" x14ac:dyDescent="0.2">
      <c r="A35" s="468">
        <f t="shared" si="4"/>
        <v>21</v>
      </c>
      <c r="B35" s="461" t="s">
        <v>1182</v>
      </c>
      <c r="C35" s="331">
        <v>1964</v>
      </c>
      <c r="D35" s="450"/>
      <c r="E35" s="458" t="s">
        <v>416</v>
      </c>
      <c r="F35" s="327">
        <v>5</v>
      </c>
      <c r="G35" s="327">
        <v>3</v>
      </c>
      <c r="H35" s="429">
        <v>3431.73</v>
      </c>
      <c r="I35" s="429">
        <v>2523.83</v>
      </c>
      <c r="J35" s="429">
        <v>2295.8200000000002</v>
      </c>
      <c r="K35" s="331">
        <v>99</v>
      </c>
      <c r="L35" s="429">
        <f>'раздел 2'!C32</f>
        <v>484888.52</v>
      </c>
      <c r="M35" s="460">
        <v>0</v>
      </c>
      <c r="N35" s="460">
        <v>0</v>
      </c>
      <c r="O35" s="460">
        <v>0</v>
      </c>
      <c r="P35" s="429">
        <f t="shared" si="0"/>
        <v>484888.52</v>
      </c>
      <c r="Q35" s="455">
        <f t="shared" si="1"/>
        <v>141.29564971603244</v>
      </c>
      <c r="R35" s="450">
        <v>24445</v>
      </c>
      <c r="S35" s="427" t="s">
        <v>358</v>
      </c>
      <c r="T35" s="458" t="s">
        <v>181</v>
      </c>
      <c r="U35" s="56">
        <f>L35-'раздел 2'!C32</f>
        <v>0</v>
      </c>
      <c r="V35" s="203">
        <f t="shared" si="2"/>
        <v>0</v>
      </c>
      <c r="W35" s="203">
        <f t="shared" si="3"/>
        <v>24303.704350283966</v>
      </c>
    </row>
    <row r="36" spans="1:23" ht="15.6" customHeight="1" x14ac:dyDescent="0.2">
      <c r="A36" s="468">
        <f t="shared" si="4"/>
        <v>22</v>
      </c>
      <c r="B36" s="461" t="s">
        <v>1183</v>
      </c>
      <c r="C36" s="331">
        <v>1956</v>
      </c>
      <c r="D36" s="450"/>
      <c r="E36" s="458" t="s">
        <v>1428</v>
      </c>
      <c r="F36" s="327">
        <v>3</v>
      </c>
      <c r="G36" s="327">
        <v>3</v>
      </c>
      <c r="H36" s="429">
        <v>1632.24</v>
      </c>
      <c r="I36" s="429">
        <v>1317.1</v>
      </c>
      <c r="J36" s="429">
        <v>1115.4100000000001</v>
      </c>
      <c r="K36" s="331">
        <v>44</v>
      </c>
      <c r="L36" s="429">
        <f>'раздел 2'!C33</f>
        <v>606742.61</v>
      </c>
      <c r="M36" s="460">
        <v>0</v>
      </c>
      <c r="N36" s="460">
        <v>0</v>
      </c>
      <c r="O36" s="460">
        <v>0</v>
      </c>
      <c r="P36" s="429">
        <f t="shared" si="0"/>
        <v>606742.61</v>
      </c>
      <c r="Q36" s="455">
        <f t="shared" si="1"/>
        <v>371.72389477037689</v>
      </c>
      <c r="R36" s="450">
        <v>24445</v>
      </c>
      <c r="S36" s="427" t="s">
        <v>358</v>
      </c>
      <c r="T36" s="458" t="s">
        <v>181</v>
      </c>
      <c r="U36" s="56">
        <f>L36-'раздел 2'!C33</f>
        <v>0</v>
      </c>
      <c r="V36" s="203">
        <f t="shared" si="2"/>
        <v>0</v>
      </c>
      <c r="W36" s="203">
        <f t="shared" si="3"/>
        <v>24073.276105229623</v>
      </c>
    </row>
    <row r="37" spans="1:23" ht="15.6" customHeight="1" x14ac:dyDescent="0.2">
      <c r="A37" s="468">
        <f t="shared" si="4"/>
        <v>23</v>
      </c>
      <c r="B37" s="330" t="s">
        <v>148</v>
      </c>
      <c r="C37" s="331">
        <v>1957</v>
      </c>
      <c r="D37" s="450"/>
      <c r="E37" s="458" t="s">
        <v>173</v>
      </c>
      <c r="F37" s="327">
        <v>3</v>
      </c>
      <c r="G37" s="327">
        <v>5</v>
      </c>
      <c r="H37" s="429">
        <v>4667.03</v>
      </c>
      <c r="I37" s="429">
        <v>3425.11</v>
      </c>
      <c r="J37" s="429">
        <v>3201.3</v>
      </c>
      <c r="K37" s="331">
        <v>103</v>
      </c>
      <c r="L37" s="429">
        <f>'раздел 2'!C34</f>
        <v>7569443.9500000002</v>
      </c>
      <c r="M37" s="460">
        <v>0</v>
      </c>
      <c r="N37" s="460">
        <v>0</v>
      </c>
      <c r="O37" s="460">
        <v>0</v>
      </c>
      <c r="P37" s="429">
        <f t="shared" si="0"/>
        <v>7569443.9500000002</v>
      </c>
      <c r="Q37" s="455">
        <f t="shared" si="1"/>
        <v>1621.8974272717339</v>
      </c>
      <c r="R37" s="450">
        <v>24445</v>
      </c>
      <c r="S37" s="427" t="s">
        <v>358</v>
      </c>
      <c r="T37" s="458" t="s">
        <v>181</v>
      </c>
      <c r="U37" s="56">
        <f>L37-'раздел 2'!C34</f>
        <v>0</v>
      </c>
      <c r="V37" s="203">
        <f t="shared" si="2"/>
        <v>0</v>
      </c>
      <c r="W37" s="203">
        <f t="shared" si="3"/>
        <v>22823.102572728265</v>
      </c>
    </row>
    <row r="38" spans="1:23" ht="15.6" customHeight="1" x14ac:dyDescent="0.2">
      <c r="A38" s="468">
        <f t="shared" si="4"/>
        <v>24</v>
      </c>
      <c r="B38" s="330" t="s">
        <v>172</v>
      </c>
      <c r="C38" s="331">
        <v>1956</v>
      </c>
      <c r="D38" s="450"/>
      <c r="E38" s="458" t="s">
        <v>173</v>
      </c>
      <c r="F38" s="327">
        <v>3</v>
      </c>
      <c r="G38" s="327">
        <v>4</v>
      </c>
      <c r="H38" s="429">
        <v>2697.82</v>
      </c>
      <c r="I38" s="429">
        <v>1793</v>
      </c>
      <c r="J38" s="429">
        <v>1609.11</v>
      </c>
      <c r="K38" s="331">
        <v>57</v>
      </c>
      <c r="L38" s="429">
        <f>'раздел 2'!C35</f>
        <v>20849101.399999999</v>
      </c>
      <c r="M38" s="460">
        <v>0</v>
      </c>
      <c r="N38" s="460">
        <v>0</v>
      </c>
      <c r="O38" s="460">
        <v>0</v>
      </c>
      <c r="P38" s="429">
        <f t="shared" si="0"/>
        <v>20849101.399999999</v>
      </c>
      <c r="Q38" s="455">
        <f t="shared" si="1"/>
        <v>7728.1291561334701</v>
      </c>
      <c r="R38" s="450">
        <v>24445</v>
      </c>
      <c r="S38" s="427" t="s">
        <v>358</v>
      </c>
      <c r="T38" s="458" t="s">
        <v>181</v>
      </c>
      <c r="U38" s="56">
        <f>L38-'раздел 2'!C35</f>
        <v>0</v>
      </c>
      <c r="V38" s="203">
        <f t="shared" si="2"/>
        <v>0</v>
      </c>
      <c r="W38" s="203">
        <f t="shared" si="3"/>
        <v>16716.870843866531</v>
      </c>
    </row>
    <row r="39" spans="1:23" ht="15.6" customHeight="1" x14ac:dyDescent="0.2">
      <c r="A39" s="468">
        <f t="shared" si="4"/>
        <v>25</v>
      </c>
      <c r="B39" s="330" t="s">
        <v>98</v>
      </c>
      <c r="C39" s="331">
        <v>1959</v>
      </c>
      <c r="D39" s="450"/>
      <c r="E39" s="458" t="s">
        <v>173</v>
      </c>
      <c r="F39" s="327">
        <v>3</v>
      </c>
      <c r="G39" s="327">
        <v>3</v>
      </c>
      <c r="H39" s="429">
        <v>1953.81</v>
      </c>
      <c r="I39" s="429">
        <v>1488.65</v>
      </c>
      <c r="J39" s="429">
        <v>1225.06</v>
      </c>
      <c r="K39" s="331">
        <v>58</v>
      </c>
      <c r="L39" s="429">
        <f>'раздел 2'!C36</f>
        <v>9857646.9699999988</v>
      </c>
      <c r="M39" s="460">
        <v>0</v>
      </c>
      <c r="N39" s="460">
        <v>0</v>
      </c>
      <c r="O39" s="460">
        <v>0</v>
      </c>
      <c r="P39" s="429">
        <f t="shared" si="0"/>
        <v>9857646.9699999988</v>
      </c>
      <c r="Q39" s="455">
        <f t="shared" si="1"/>
        <v>5045.34574498032</v>
      </c>
      <c r="R39" s="450">
        <v>24445</v>
      </c>
      <c r="S39" s="427" t="s">
        <v>358</v>
      </c>
      <c r="T39" s="458" t="s">
        <v>181</v>
      </c>
      <c r="U39" s="56">
        <f>L39-'раздел 2'!C36</f>
        <v>0</v>
      </c>
      <c r="V39" s="203">
        <f t="shared" si="2"/>
        <v>0</v>
      </c>
      <c r="W39" s="203">
        <f t="shared" si="3"/>
        <v>19399.654255019679</v>
      </c>
    </row>
    <row r="40" spans="1:23" ht="15.6" customHeight="1" x14ac:dyDescent="0.2">
      <c r="A40" s="468">
        <f t="shared" si="4"/>
        <v>26</v>
      </c>
      <c r="B40" s="330" t="s">
        <v>99</v>
      </c>
      <c r="C40" s="331">
        <v>1959</v>
      </c>
      <c r="D40" s="450"/>
      <c r="E40" s="458" t="s">
        <v>173</v>
      </c>
      <c r="F40" s="327">
        <v>3</v>
      </c>
      <c r="G40" s="327">
        <v>3</v>
      </c>
      <c r="H40" s="429">
        <v>1960.05</v>
      </c>
      <c r="I40" s="429">
        <v>1494.65</v>
      </c>
      <c r="J40" s="429">
        <v>1286.44</v>
      </c>
      <c r="K40" s="331">
        <v>47</v>
      </c>
      <c r="L40" s="429">
        <f>'раздел 2'!C37</f>
        <v>9803950.4499999993</v>
      </c>
      <c r="M40" s="460">
        <v>0</v>
      </c>
      <c r="N40" s="460">
        <v>0</v>
      </c>
      <c r="O40" s="460">
        <v>0</v>
      </c>
      <c r="P40" s="429">
        <f t="shared" si="0"/>
        <v>9803950.4499999993</v>
      </c>
      <c r="Q40" s="455">
        <f t="shared" si="1"/>
        <v>5001.8879365322309</v>
      </c>
      <c r="R40" s="450">
        <v>24445</v>
      </c>
      <c r="S40" s="427" t="s">
        <v>358</v>
      </c>
      <c r="T40" s="458" t="s">
        <v>181</v>
      </c>
      <c r="U40" s="56">
        <f>L40-'раздел 2'!C37</f>
        <v>0</v>
      </c>
      <c r="V40" s="203">
        <f t="shared" si="2"/>
        <v>0</v>
      </c>
      <c r="W40" s="203">
        <f t="shared" si="3"/>
        <v>19443.112063467768</v>
      </c>
    </row>
    <row r="41" spans="1:23" ht="15.6" customHeight="1" x14ac:dyDescent="0.2">
      <c r="A41" s="468">
        <f t="shared" si="4"/>
        <v>27</v>
      </c>
      <c r="B41" s="461" t="s">
        <v>1184</v>
      </c>
      <c r="C41" s="331">
        <v>1953</v>
      </c>
      <c r="D41" s="450"/>
      <c r="E41" s="458" t="s">
        <v>1428</v>
      </c>
      <c r="F41" s="327">
        <v>2</v>
      </c>
      <c r="G41" s="327">
        <v>2</v>
      </c>
      <c r="H41" s="429">
        <v>906.09</v>
      </c>
      <c r="I41" s="429">
        <v>696.09</v>
      </c>
      <c r="J41" s="429">
        <v>696.09</v>
      </c>
      <c r="K41" s="331">
        <v>31</v>
      </c>
      <c r="L41" s="429">
        <f>'раздел 2'!C38</f>
        <v>450655.79000000004</v>
      </c>
      <c r="M41" s="460">
        <v>0</v>
      </c>
      <c r="N41" s="460">
        <v>0</v>
      </c>
      <c r="O41" s="460">
        <v>0</v>
      </c>
      <c r="P41" s="429">
        <f t="shared" si="0"/>
        <v>450655.79000000004</v>
      </c>
      <c r="Q41" s="455">
        <f t="shared" si="1"/>
        <v>497.363164807028</v>
      </c>
      <c r="R41" s="450">
        <v>24445</v>
      </c>
      <c r="S41" s="427" t="s">
        <v>358</v>
      </c>
      <c r="T41" s="458" t="s">
        <v>181</v>
      </c>
      <c r="U41" s="56">
        <f>L41-'раздел 2'!C38</f>
        <v>0</v>
      </c>
      <c r="V41" s="203">
        <f t="shared" si="2"/>
        <v>0</v>
      </c>
      <c r="W41" s="203">
        <f t="shared" si="3"/>
        <v>23947.63683519297</v>
      </c>
    </row>
    <row r="42" spans="1:23" ht="15.6" customHeight="1" x14ac:dyDescent="0.2">
      <c r="A42" s="468">
        <f t="shared" si="4"/>
        <v>28</v>
      </c>
      <c r="B42" s="330" t="s">
        <v>1179</v>
      </c>
      <c r="C42" s="331">
        <v>1939</v>
      </c>
      <c r="D42" s="450"/>
      <c r="E42" s="458" t="s">
        <v>174</v>
      </c>
      <c r="F42" s="327">
        <v>5</v>
      </c>
      <c r="G42" s="327">
        <v>6</v>
      </c>
      <c r="H42" s="429">
        <v>6105.89</v>
      </c>
      <c r="I42" s="429">
        <v>2877.91</v>
      </c>
      <c r="J42" s="429">
        <v>2523.83</v>
      </c>
      <c r="K42" s="331">
        <v>100</v>
      </c>
      <c r="L42" s="429">
        <f>'раздел 2'!C39</f>
        <v>46207976.059999995</v>
      </c>
      <c r="M42" s="460">
        <v>0</v>
      </c>
      <c r="N42" s="460">
        <v>0</v>
      </c>
      <c r="O42" s="460">
        <v>0</v>
      </c>
      <c r="P42" s="429">
        <f t="shared" si="0"/>
        <v>46207976.059999995</v>
      </c>
      <c r="Q42" s="455">
        <f t="shared" si="1"/>
        <v>7567.7708016357965</v>
      </c>
      <c r="R42" s="450">
        <v>24445</v>
      </c>
      <c r="S42" s="427" t="s">
        <v>358</v>
      </c>
      <c r="T42" s="458" t="s">
        <v>181</v>
      </c>
      <c r="U42" s="56">
        <f>L42-'раздел 2'!C39</f>
        <v>0</v>
      </c>
      <c r="V42" s="203">
        <f t="shared" si="2"/>
        <v>0</v>
      </c>
      <c r="W42" s="203">
        <f t="shared" si="3"/>
        <v>16877.229198364203</v>
      </c>
    </row>
    <row r="43" spans="1:23" ht="15.6" customHeight="1" x14ac:dyDescent="0.2">
      <c r="A43" s="468">
        <f t="shared" si="4"/>
        <v>29</v>
      </c>
      <c r="B43" s="461" t="s">
        <v>1185</v>
      </c>
      <c r="C43" s="331">
        <v>1954</v>
      </c>
      <c r="D43" s="450"/>
      <c r="E43" s="458" t="s">
        <v>416</v>
      </c>
      <c r="F43" s="327">
        <v>3</v>
      </c>
      <c r="G43" s="327">
        <v>5</v>
      </c>
      <c r="H43" s="429">
        <v>4382.62</v>
      </c>
      <c r="I43" s="429">
        <v>2695.02</v>
      </c>
      <c r="J43" s="429">
        <v>1910.42</v>
      </c>
      <c r="K43" s="331">
        <v>53</v>
      </c>
      <c r="L43" s="429">
        <f>'раздел 2'!C40</f>
        <v>651974</v>
      </c>
      <c r="M43" s="460">
        <v>0</v>
      </c>
      <c r="N43" s="460">
        <v>0</v>
      </c>
      <c r="O43" s="460">
        <v>0</v>
      </c>
      <c r="P43" s="429">
        <f t="shared" si="0"/>
        <v>651974</v>
      </c>
      <c r="Q43" s="455">
        <f t="shared" si="1"/>
        <v>148.76352501471723</v>
      </c>
      <c r="R43" s="450">
        <v>24445</v>
      </c>
      <c r="S43" s="427" t="s">
        <v>358</v>
      </c>
      <c r="T43" s="458" t="s">
        <v>181</v>
      </c>
      <c r="U43" s="56">
        <f>L43-'раздел 2'!C40</f>
        <v>0</v>
      </c>
      <c r="V43" s="203">
        <f t="shared" si="2"/>
        <v>0</v>
      </c>
      <c r="W43" s="203">
        <f t="shared" si="3"/>
        <v>24296.236474985282</v>
      </c>
    </row>
    <row r="44" spans="1:23" ht="15.6" customHeight="1" x14ac:dyDescent="0.2">
      <c r="A44" s="468">
        <f t="shared" si="4"/>
        <v>30</v>
      </c>
      <c r="B44" s="461" t="s">
        <v>1186</v>
      </c>
      <c r="C44" s="331">
        <v>1951</v>
      </c>
      <c r="D44" s="450"/>
      <c r="E44" s="458" t="s">
        <v>1428</v>
      </c>
      <c r="F44" s="327">
        <v>2</v>
      </c>
      <c r="G44" s="327">
        <v>3</v>
      </c>
      <c r="H44" s="429">
        <v>2142.88</v>
      </c>
      <c r="I44" s="429">
        <v>1358.08</v>
      </c>
      <c r="J44" s="429">
        <v>1333.4</v>
      </c>
      <c r="K44" s="331">
        <v>46</v>
      </c>
      <c r="L44" s="429">
        <f>'раздел 2'!C41</f>
        <v>222935.55</v>
      </c>
      <c r="M44" s="460">
        <v>0</v>
      </c>
      <c r="N44" s="460">
        <v>0</v>
      </c>
      <c r="O44" s="460">
        <v>0</v>
      </c>
      <c r="P44" s="429">
        <f t="shared" si="0"/>
        <v>222935.55</v>
      </c>
      <c r="Q44" s="455">
        <f t="shared" si="1"/>
        <v>104.03548028821025</v>
      </c>
      <c r="R44" s="450">
        <v>24445</v>
      </c>
      <c r="S44" s="427" t="s">
        <v>358</v>
      </c>
      <c r="T44" s="458" t="s">
        <v>181</v>
      </c>
      <c r="U44" s="56">
        <f>L44-'раздел 2'!C41</f>
        <v>0</v>
      </c>
      <c r="V44" s="203">
        <f t="shared" si="2"/>
        <v>0</v>
      </c>
      <c r="W44" s="203">
        <f t="shared" si="3"/>
        <v>24340.96451971179</v>
      </c>
    </row>
    <row r="45" spans="1:23" ht="15.6" customHeight="1" x14ac:dyDescent="0.2">
      <c r="A45" s="468">
        <f t="shared" si="4"/>
        <v>31</v>
      </c>
      <c r="B45" s="461" t="s">
        <v>1187</v>
      </c>
      <c r="C45" s="331" t="s">
        <v>1432</v>
      </c>
      <c r="D45" s="450"/>
      <c r="E45" s="458" t="s">
        <v>1428</v>
      </c>
      <c r="F45" s="327">
        <v>2</v>
      </c>
      <c r="G45" s="327">
        <v>2</v>
      </c>
      <c r="H45" s="429">
        <v>941.03</v>
      </c>
      <c r="I45" s="429">
        <v>851.34</v>
      </c>
      <c r="J45" s="429">
        <v>851.34</v>
      </c>
      <c r="K45" s="331">
        <v>27</v>
      </c>
      <c r="L45" s="429">
        <f>'раздел 2'!C42</f>
        <v>123700.2</v>
      </c>
      <c r="M45" s="460">
        <v>0</v>
      </c>
      <c r="N45" s="460">
        <v>0</v>
      </c>
      <c r="O45" s="460">
        <v>0</v>
      </c>
      <c r="P45" s="429">
        <f t="shared" ref="P45:P62" si="5">L45</f>
        <v>123700.2</v>
      </c>
      <c r="Q45" s="455">
        <f t="shared" ref="Q45:Q63" si="6">L45/H45</f>
        <v>131.45191970500409</v>
      </c>
      <c r="R45" s="450">
        <v>24445</v>
      </c>
      <c r="S45" s="427" t="s">
        <v>358</v>
      </c>
      <c r="T45" s="458" t="s">
        <v>181</v>
      </c>
      <c r="U45" s="56">
        <f>L45-'раздел 2'!C42</f>
        <v>0</v>
      </c>
      <c r="V45" s="203">
        <f t="shared" ref="V45:V75" si="7">L45-P45</f>
        <v>0</v>
      </c>
      <c r="W45" s="203">
        <f t="shared" si="3"/>
        <v>24313.548080294997</v>
      </c>
    </row>
    <row r="46" spans="1:23" ht="15.6" customHeight="1" x14ac:dyDescent="0.2">
      <c r="A46" s="468">
        <f t="shared" ref="A46:A62" si="8">A45+1</f>
        <v>32</v>
      </c>
      <c r="B46" s="461" t="s">
        <v>1188</v>
      </c>
      <c r="C46" s="331">
        <v>1952</v>
      </c>
      <c r="D46" s="450"/>
      <c r="E46" s="458" t="s">
        <v>1428</v>
      </c>
      <c r="F46" s="327">
        <v>2</v>
      </c>
      <c r="G46" s="327">
        <v>3</v>
      </c>
      <c r="H46" s="429">
        <v>2005</v>
      </c>
      <c r="I46" s="429">
        <v>1352.6</v>
      </c>
      <c r="J46" s="429">
        <v>1352.6</v>
      </c>
      <c r="K46" s="331">
        <v>44</v>
      </c>
      <c r="L46" s="429">
        <f>'раздел 2'!C43</f>
        <v>346713.71</v>
      </c>
      <c r="M46" s="460">
        <v>0</v>
      </c>
      <c r="N46" s="460">
        <v>0</v>
      </c>
      <c r="O46" s="460">
        <v>0</v>
      </c>
      <c r="P46" s="429">
        <f t="shared" si="5"/>
        <v>346713.71</v>
      </c>
      <c r="Q46" s="455">
        <f t="shared" si="6"/>
        <v>172.92454364089775</v>
      </c>
      <c r="R46" s="450">
        <v>24445</v>
      </c>
      <c r="S46" s="427" t="s">
        <v>358</v>
      </c>
      <c r="T46" s="458" t="s">
        <v>181</v>
      </c>
      <c r="U46" s="56">
        <f>L46-'раздел 2'!C43</f>
        <v>0</v>
      </c>
      <c r="V46" s="203">
        <f t="shared" si="7"/>
        <v>0</v>
      </c>
      <c r="W46" s="203">
        <f t="shared" si="3"/>
        <v>24272.075456359104</v>
      </c>
    </row>
    <row r="47" spans="1:23" ht="15.6" customHeight="1" x14ac:dyDescent="0.2">
      <c r="A47" s="468">
        <f t="shared" si="8"/>
        <v>33</v>
      </c>
      <c r="B47" s="461" t="s">
        <v>1189</v>
      </c>
      <c r="C47" s="331">
        <v>1956</v>
      </c>
      <c r="D47" s="450"/>
      <c r="E47" s="458" t="s">
        <v>1428</v>
      </c>
      <c r="F47" s="327">
        <v>3</v>
      </c>
      <c r="G47" s="327">
        <v>3</v>
      </c>
      <c r="H47" s="429">
        <v>2131.9499999999998</v>
      </c>
      <c r="I47" s="429">
        <v>1322.57</v>
      </c>
      <c r="J47" s="429">
        <v>1139.57</v>
      </c>
      <c r="K47" s="331">
        <v>54</v>
      </c>
      <c r="L47" s="429">
        <f>'раздел 2'!C44</f>
        <v>150761.07</v>
      </c>
      <c r="M47" s="460">
        <v>0</v>
      </c>
      <c r="N47" s="460">
        <v>0</v>
      </c>
      <c r="O47" s="460">
        <v>0</v>
      </c>
      <c r="P47" s="429">
        <f t="shared" si="5"/>
        <v>150761.07</v>
      </c>
      <c r="Q47" s="455">
        <f t="shared" si="6"/>
        <v>70.71510588897489</v>
      </c>
      <c r="R47" s="450">
        <v>24445</v>
      </c>
      <c r="S47" s="427" t="s">
        <v>358</v>
      </c>
      <c r="T47" s="458" t="s">
        <v>181</v>
      </c>
      <c r="U47" s="56">
        <f>L47-'раздел 2'!C44</f>
        <v>0</v>
      </c>
      <c r="V47" s="203">
        <f t="shared" si="7"/>
        <v>0</v>
      </c>
      <c r="W47" s="203">
        <f t="shared" si="3"/>
        <v>24374.284894111024</v>
      </c>
    </row>
    <row r="48" spans="1:23" ht="15.6" customHeight="1" x14ac:dyDescent="0.2">
      <c r="A48" s="468">
        <f t="shared" si="8"/>
        <v>34</v>
      </c>
      <c r="B48" s="135" t="s">
        <v>1190</v>
      </c>
      <c r="C48" s="331">
        <v>1952</v>
      </c>
      <c r="D48" s="450"/>
      <c r="E48" s="458" t="s">
        <v>1428</v>
      </c>
      <c r="F48" s="327">
        <v>2</v>
      </c>
      <c r="G48" s="327">
        <v>1</v>
      </c>
      <c r="H48" s="429">
        <v>932.07</v>
      </c>
      <c r="I48" s="429">
        <v>515.51</v>
      </c>
      <c r="J48" s="429">
        <v>515.51</v>
      </c>
      <c r="K48" s="331">
        <v>18</v>
      </c>
      <c r="L48" s="429">
        <f>'раздел 2'!C45</f>
        <v>159739.87</v>
      </c>
      <c r="M48" s="460">
        <v>0</v>
      </c>
      <c r="N48" s="460">
        <v>0</v>
      </c>
      <c r="O48" s="460">
        <v>0</v>
      </c>
      <c r="P48" s="429">
        <f t="shared" si="5"/>
        <v>159739.87</v>
      </c>
      <c r="Q48" s="455">
        <f t="shared" si="6"/>
        <v>171.38183827394937</v>
      </c>
      <c r="R48" s="450">
        <v>24445</v>
      </c>
      <c r="S48" s="427" t="s">
        <v>358</v>
      </c>
      <c r="T48" s="458" t="s">
        <v>181</v>
      </c>
      <c r="U48" s="56">
        <f>L48-'раздел 2'!C45</f>
        <v>0</v>
      </c>
      <c r="V48" s="203">
        <f t="shared" si="7"/>
        <v>0</v>
      </c>
      <c r="W48" s="203">
        <f t="shared" si="3"/>
        <v>24273.618161726052</v>
      </c>
    </row>
    <row r="49" spans="1:30" ht="15.6" customHeight="1" x14ac:dyDescent="0.2">
      <c r="A49" s="468">
        <f t="shared" si="8"/>
        <v>35</v>
      </c>
      <c r="B49" s="461" t="s">
        <v>1191</v>
      </c>
      <c r="C49" s="331">
        <v>1962</v>
      </c>
      <c r="D49" s="450"/>
      <c r="E49" s="458" t="s">
        <v>416</v>
      </c>
      <c r="F49" s="327">
        <v>5</v>
      </c>
      <c r="G49" s="327">
        <v>3</v>
      </c>
      <c r="H49" s="429">
        <v>33285.699999999997</v>
      </c>
      <c r="I49" s="429">
        <v>2494.08</v>
      </c>
      <c r="J49" s="429">
        <v>2285.52</v>
      </c>
      <c r="K49" s="331">
        <v>102</v>
      </c>
      <c r="L49" s="429">
        <f>'раздел 2'!C46</f>
        <v>484418.75</v>
      </c>
      <c r="M49" s="460">
        <v>0</v>
      </c>
      <c r="N49" s="460">
        <v>0</v>
      </c>
      <c r="O49" s="460">
        <v>0</v>
      </c>
      <c r="P49" s="429">
        <f t="shared" si="5"/>
        <v>484418.75</v>
      </c>
      <c r="Q49" s="455">
        <f t="shared" si="6"/>
        <v>14.553359250368779</v>
      </c>
      <c r="R49" s="450">
        <v>24445</v>
      </c>
      <c r="S49" s="427" t="s">
        <v>358</v>
      </c>
      <c r="T49" s="458" t="s">
        <v>181</v>
      </c>
      <c r="U49" s="56">
        <f>L49-'раздел 2'!C46</f>
        <v>0</v>
      </c>
      <c r="V49" s="203">
        <f t="shared" si="7"/>
        <v>0</v>
      </c>
      <c r="W49" s="203">
        <f t="shared" si="3"/>
        <v>24430.446640749633</v>
      </c>
    </row>
    <row r="50" spans="1:30" ht="15.6" customHeight="1" x14ac:dyDescent="0.2">
      <c r="A50" s="468">
        <f t="shared" si="8"/>
        <v>36</v>
      </c>
      <c r="B50" s="135" t="s">
        <v>1192</v>
      </c>
      <c r="C50" s="331">
        <v>1962</v>
      </c>
      <c r="D50" s="450"/>
      <c r="E50" s="458" t="s">
        <v>416</v>
      </c>
      <c r="F50" s="327">
        <v>4</v>
      </c>
      <c r="G50" s="327">
        <v>3</v>
      </c>
      <c r="H50" s="429">
        <v>2847.74</v>
      </c>
      <c r="I50" s="429">
        <v>2001.07</v>
      </c>
      <c r="J50" s="429">
        <v>1559.39</v>
      </c>
      <c r="K50" s="331">
        <v>77</v>
      </c>
      <c r="L50" s="429">
        <f>'раздел 2'!C47</f>
        <v>211073.85</v>
      </c>
      <c r="M50" s="460">
        <v>0</v>
      </c>
      <c r="N50" s="460">
        <v>0</v>
      </c>
      <c r="O50" s="460">
        <v>0</v>
      </c>
      <c r="P50" s="429">
        <f t="shared" si="5"/>
        <v>211073.85</v>
      </c>
      <c r="Q50" s="455">
        <f t="shared" si="6"/>
        <v>74.119775681768715</v>
      </c>
      <c r="R50" s="450">
        <v>24445</v>
      </c>
      <c r="S50" s="427" t="s">
        <v>358</v>
      </c>
      <c r="T50" s="458" t="s">
        <v>181</v>
      </c>
      <c r="U50" s="56">
        <f>L50-'раздел 2'!C47</f>
        <v>0</v>
      </c>
      <c r="V50" s="203">
        <f t="shared" si="7"/>
        <v>0</v>
      </c>
      <c r="W50" s="203">
        <f t="shared" si="3"/>
        <v>24370.880224318233</v>
      </c>
    </row>
    <row r="51" spans="1:30" ht="15.6" customHeight="1" x14ac:dyDescent="0.2">
      <c r="A51" s="468">
        <f t="shared" si="8"/>
        <v>37</v>
      </c>
      <c r="B51" s="330" t="s">
        <v>100</v>
      </c>
      <c r="C51" s="331">
        <v>1956</v>
      </c>
      <c r="D51" s="450"/>
      <c r="E51" s="458" t="s">
        <v>173</v>
      </c>
      <c r="F51" s="327">
        <v>3</v>
      </c>
      <c r="G51" s="327">
        <v>3</v>
      </c>
      <c r="H51" s="429">
        <v>1853.61</v>
      </c>
      <c r="I51" s="429">
        <v>1326.61</v>
      </c>
      <c r="J51" s="429">
        <v>1308.3499999999999</v>
      </c>
      <c r="K51" s="331">
        <v>33</v>
      </c>
      <c r="L51" s="429">
        <f>'раздел 2'!C48</f>
        <v>3943739.43</v>
      </c>
      <c r="M51" s="460">
        <v>0</v>
      </c>
      <c r="N51" s="460">
        <v>0</v>
      </c>
      <c r="O51" s="460">
        <v>0</v>
      </c>
      <c r="P51" s="429">
        <f t="shared" si="5"/>
        <v>3943739.43</v>
      </c>
      <c r="Q51" s="455">
        <f t="shared" si="6"/>
        <v>2127.5993493777009</v>
      </c>
      <c r="R51" s="450">
        <v>24445</v>
      </c>
      <c r="S51" s="427" t="s">
        <v>358</v>
      </c>
      <c r="T51" s="458" t="s">
        <v>181</v>
      </c>
      <c r="U51" s="56">
        <f>L51-'раздел 2'!C48</f>
        <v>0</v>
      </c>
      <c r="V51" s="203">
        <f t="shared" si="7"/>
        <v>0</v>
      </c>
      <c r="W51" s="203">
        <f t="shared" si="3"/>
        <v>22317.400650622298</v>
      </c>
    </row>
    <row r="52" spans="1:30" ht="14.25" customHeight="1" x14ac:dyDescent="0.2">
      <c r="A52" s="468">
        <f t="shared" si="8"/>
        <v>38</v>
      </c>
      <c r="B52" s="461" t="s">
        <v>1199</v>
      </c>
      <c r="C52" s="331">
        <v>1958</v>
      </c>
      <c r="D52" s="450"/>
      <c r="E52" s="458" t="s">
        <v>416</v>
      </c>
      <c r="F52" s="327">
        <v>3</v>
      </c>
      <c r="G52" s="327">
        <v>3</v>
      </c>
      <c r="H52" s="429">
        <v>2285.8200000000002</v>
      </c>
      <c r="I52" s="429">
        <v>1459.82</v>
      </c>
      <c r="J52" s="429">
        <v>1275.04</v>
      </c>
      <c r="K52" s="331">
        <v>59</v>
      </c>
      <c r="L52" s="429">
        <f>'раздел 2'!C49</f>
        <v>670925.96</v>
      </c>
      <c r="M52" s="460">
        <v>0</v>
      </c>
      <c r="N52" s="460">
        <v>0</v>
      </c>
      <c r="O52" s="460">
        <v>0</v>
      </c>
      <c r="P52" s="429">
        <f t="shared" si="5"/>
        <v>670925.96</v>
      </c>
      <c r="Q52" s="455">
        <f t="shared" si="6"/>
        <v>293.51653236037828</v>
      </c>
      <c r="R52" s="450">
        <v>24445</v>
      </c>
      <c r="S52" s="427" t="s">
        <v>358</v>
      </c>
      <c r="T52" s="458" t="s">
        <v>181</v>
      </c>
      <c r="U52" s="56">
        <f>L52-'раздел 2'!C49</f>
        <v>0</v>
      </c>
      <c r="V52" s="203">
        <f t="shared" si="7"/>
        <v>0</v>
      </c>
      <c r="W52" s="203">
        <f t="shared" si="3"/>
        <v>24151.48346763962</v>
      </c>
    </row>
    <row r="53" spans="1:30" ht="15.6" customHeight="1" x14ac:dyDescent="0.2">
      <c r="A53" s="468">
        <f t="shared" si="8"/>
        <v>39</v>
      </c>
      <c r="B53" s="461" t="s">
        <v>1200</v>
      </c>
      <c r="C53" s="331">
        <v>1970</v>
      </c>
      <c r="D53" s="450"/>
      <c r="E53" s="458" t="s">
        <v>416</v>
      </c>
      <c r="F53" s="327">
        <v>5</v>
      </c>
      <c r="G53" s="327">
        <v>4</v>
      </c>
      <c r="H53" s="429">
        <v>3999.95</v>
      </c>
      <c r="I53" s="429">
        <v>3020.95</v>
      </c>
      <c r="J53" s="429">
        <v>2701.64</v>
      </c>
      <c r="K53" s="331">
        <v>115</v>
      </c>
      <c r="L53" s="429">
        <f>'раздел 2'!C50</f>
        <v>894008.53</v>
      </c>
      <c r="M53" s="460">
        <v>0</v>
      </c>
      <c r="N53" s="460">
        <v>0</v>
      </c>
      <c r="O53" s="460">
        <v>0</v>
      </c>
      <c r="P53" s="429">
        <f t="shared" si="5"/>
        <v>894008.53</v>
      </c>
      <c r="Q53" s="455">
        <f t="shared" si="6"/>
        <v>223.50492631157891</v>
      </c>
      <c r="R53" s="450">
        <v>24445</v>
      </c>
      <c r="S53" s="427" t="s">
        <v>358</v>
      </c>
      <c r="T53" s="458" t="s">
        <v>181</v>
      </c>
      <c r="U53" s="56">
        <f>L53-'раздел 2'!C50</f>
        <v>0</v>
      </c>
      <c r="V53" s="203">
        <f t="shared" si="7"/>
        <v>0</v>
      </c>
      <c r="W53" s="203">
        <f t="shared" si="3"/>
        <v>24221.49507368842</v>
      </c>
    </row>
    <row r="54" spans="1:30" ht="15.6" customHeight="1" x14ac:dyDescent="0.2">
      <c r="A54" s="468">
        <f t="shared" si="8"/>
        <v>40</v>
      </c>
      <c r="B54" s="461" t="s">
        <v>1202</v>
      </c>
      <c r="C54" s="331">
        <v>1954</v>
      </c>
      <c r="D54" s="450"/>
      <c r="E54" s="458" t="s">
        <v>1428</v>
      </c>
      <c r="F54" s="327">
        <v>2</v>
      </c>
      <c r="G54" s="327">
        <v>1</v>
      </c>
      <c r="H54" s="429">
        <v>458.41</v>
      </c>
      <c r="I54" s="429">
        <v>408.41</v>
      </c>
      <c r="J54" s="429">
        <v>349.57</v>
      </c>
      <c r="K54" s="331">
        <v>16</v>
      </c>
      <c r="L54" s="429">
        <f>'раздел 2'!C51</f>
        <v>128290.74</v>
      </c>
      <c r="M54" s="460">
        <v>0</v>
      </c>
      <c r="N54" s="460">
        <v>0</v>
      </c>
      <c r="O54" s="460">
        <v>0</v>
      </c>
      <c r="P54" s="429">
        <f t="shared" si="5"/>
        <v>128290.74</v>
      </c>
      <c r="Q54" s="455">
        <f t="shared" si="6"/>
        <v>279.86025610261555</v>
      </c>
      <c r="R54" s="450">
        <v>24445</v>
      </c>
      <c r="S54" s="427" t="s">
        <v>358</v>
      </c>
      <c r="T54" s="458" t="s">
        <v>181</v>
      </c>
      <c r="U54" s="56">
        <f>L54-'раздел 2'!C51</f>
        <v>0</v>
      </c>
      <c r="V54" s="203">
        <f t="shared" si="7"/>
        <v>0</v>
      </c>
      <c r="W54" s="203">
        <f t="shared" si="3"/>
        <v>24165.139743897384</v>
      </c>
    </row>
    <row r="55" spans="1:30" ht="15.6" customHeight="1" x14ac:dyDescent="0.2">
      <c r="A55" s="468">
        <f t="shared" si="8"/>
        <v>41</v>
      </c>
      <c r="B55" s="461" t="s">
        <v>1203</v>
      </c>
      <c r="C55" s="331">
        <v>1953</v>
      </c>
      <c r="D55" s="450"/>
      <c r="E55" s="458" t="s">
        <v>1428</v>
      </c>
      <c r="F55" s="327">
        <v>2</v>
      </c>
      <c r="G55" s="327">
        <v>2</v>
      </c>
      <c r="H55" s="429">
        <v>803.73</v>
      </c>
      <c r="I55" s="429">
        <v>723.71</v>
      </c>
      <c r="J55" s="429">
        <v>592.97</v>
      </c>
      <c r="K55" s="331">
        <v>31</v>
      </c>
      <c r="L55" s="429">
        <f>'раздел 2'!C52</f>
        <v>127166.92</v>
      </c>
      <c r="M55" s="460">
        <v>0</v>
      </c>
      <c r="N55" s="460">
        <v>0</v>
      </c>
      <c r="O55" s="460">
        <v>0</v>
      </c>
      <c r="P55" s="429">
        <f t="shared" si="5"/>
        <v>127166.92</v>
      </c>
      <c r="Q55" s="455">
        <f t="shared" si="6"/>
        <v>158.22094484466177</v>
      </c>
      <c r="R55" s="450">
        <v>24445</v>
      </c>
      <c r="S55" s="427" t="s">
        <v>358</v>
      </c>
      <c r="T55" s="458" t="s">
        <v>181</v>
      </c>
      <c r="U55" s="56">
        <f>L55-'раздел 2'!C52</f>
        <v>0</v>
      </c>
      <c r="V55" s="203">
        <f t="shared" si="7"/>
        <v>0</v>
      </c>
      <c r="W55" s="203">
        <f t="shared" si="3"/>
        <v>24286.779055155337</v>
      </c>
    </row>
    <row r="56" spans="1:30" ht="15.6" customHeight="1" x14ac:dyDescent="0.2">
      <c r="A56" s="468">
        <f t="shared" si="8"/>
        <v>42</v>
      </c>
      <c r="B56" s="461" t="s">
        <v>1204</v>
      </c>
      <c r="C56" s="331" t="s">
        <v>1433</v>
      </c>
      <c r="D56" s="450"/>
      <c r="E56" s="458" t="s">
        <v>1428</v>
      </c>
      <c r="F56" s="327">
        <v>2</v>
      </c>
      <c r="G56" s="327">
        <v>2</v>
      </c>
      <c r="H56" s="429">
        <v>1024.1400000000001</v>
      </c>
      <c r="I56" s="429">
        <v>733.14</v>
      </c>
      <c r="J56" s="429">
        <v>587.74</v>
      </c>
      <c r="K56" s="331">
        <v>23</v>
      </c>
      <c r="L56" s="429">
        <f>'раздел 2'!C53</f>
        <v>233465.15</v>
      </c>
      <c r="M56" s="460">
        <v>0</v>
      </c>
      <c r="N56" s="460">
        <v>0</v>
      </c>
      <c r="O56" s="460">
        <v>0</v>
      </c>
      <c r="P56" s="429">
        <f t="shared" si="5"/>
        <v>233465.15</v>
      </c>
      <c r="Q56" s="455">
        <f t="shared" si="6"/>
        <v>227.96214384752082</v>
      </c>
      <c r="R56" s="450">
        <v>24445</v>
      </c>
      <c r="S56" s="427" t="s">
        <v>358</v>
      </c>
      <c r="T56" s="458" t="s">
        <v>181</v>
      </c>
      <c r="U56" s="56">
        <f>L56-'раздел 2'!C53</f>
        <v>0</v>
      </c>
      <c r="V56" s="203">
        <f t="shared" si="7"/>
        <v>0</v>
      </c>
      <c r="W56" s="203">
        <f t="shared" si="3"/>
        <v>24217.037856152478</v>
      </c>
    </row>
    <row r="57" spans="1:30" ht="12.75" customHeight="1" x14ac:dyDescent="0.2">
      <c r="A57" s="468">
        <f t="shared" si="8"/>
        <v>43</v>
      </c>
      <c r="B57" s="461" t="s">
        <v>1205</v>
      </c>
      <c r="C57" s="331" t="s">
        <v>1434</v>
      </c>
      <c r="D57" s="450"/>
      <c r="E57" s="458" t="s">
        <v>1428</v>
      </c>
      <c r="F57" s="327">
        <v>2</v>
      </c>
      <c r="G57" s="327">
        <v>2</v>
      </c>
      <c r="H57" s="429">
        <v>1105.32</v>
      </c>
      <c r="I57" s="429">
        <v>615.41999999999996</v>
      </c>
      <c r="J57" s="429">
        <v>399.54</v>
      </c>
      <c r="K57" s="331">
        <v>27</v>
      </c>
      <c r="L57" s="429">
        <f>'раздел 2'!C54</f>
        <v>275256.45</v>
      </c>
      <c r="M57" s="460">
        <v>0</v>
      </c>
      <c r="N57" s="460">
        <v>0</v>
      </c>
      <c r="O57" s="460">
        <v>0</v>
      </c>
      <c r="P57" s="429">
        <f t="shared" si="5"/>
        <v>275256.45</v>
      </c>
      <c r="Q57" s="455">
        <f t="shared" si="6"/>
        <v>249.02874280751277</v>
      </c>
      <c r="R57" s="450">
        <v>24445</v>
      </c>
      <c r="S57" s="427" t="s">
        <v>358</v>
      </c>
      <c r="T57" s="458" t="s">
        <v>181</v>
      </c>
      <c r="U57" s="56">
        <f>L57-'раздел 2'!C54</f>
        <v>0</v>
      </c>
      <c r="V57" s="203">
        <f t="shared" si="7"/>
        <v>0</v>
      </c>
      <c r="W57" s="203">
        <f t="shared" si="3"/>
        <v>24195.971257192487</v>
      </c>
    </row>
    <row r="58" spans="1:30" ht="12" customHeight="1" x14ac:dyDescent="0.2">
      <c r="A58" s="468">
        <f t="shared" si="8"/>
        <v>44</v>
      </c>
      <c r="B58" s="461" t="s">
        <v>1208</v>
      </c>
      <c r="C58" s="331">
        <v>1951</v>
      </c>
      <c r="D58" s="450"/>
      <c r="E58" s="458" t="s">
        <v>1428</v>
      </c>
      <c r="F58" s="327">
        <v>2</v>
      </c>
      <c r="G58" s="327">
        <v>1</v>
      </c>
      <c r="H58" s="429">
        <v>454.85</v>
      </c>
      <c r="I58" s="429">
        <v>414.85</v>
      </c>
      <c r="J58" s="429">
        <v>367.73</v>
      </c>
      <c r="K58" s="331">
        <v>21</v>
      </c>
      <c r="L58" s="429">
        <f>'раздел 2'!C55</f>
        <v>688176.23</v>
      </c>
      <c r="M58" s="460">
        <v>0</v>
      </c>
      <c r="N58" s="460">
        <v>0</v>
      </c>
      <c r="O58" s="460">
        <v>0</v>
      </c>
      <c r="P58" s="429">
        <f t="shared" si="5"/>
        <v>688176.23</v>
      </c>
      <c r="Q58" s="455">
        <f t="shared" si="6"/>
        <v>1512.9740134110145</v>
      </c>
      <c r="R58" s="450">
        <v>24445</v>
      </c>
      <c r="S58" s="427" t="s">
        <v>358</v>
      </c>
      <c r="T58" s="458" t="s">
        <v>181</v>
      </c>
      <c r="U58" s="56">
        <f>L58-'раздел 2'!C55</f>
        <v>0</v>
      </c>
      <c r="V58" s="203">
        <f t="shared" si="7"/>
        <v>0</v>
      </c>
      <c r="W58" s="203">
        <f t="shared" si="3"/>
        <v>22932.025986588986</v>
      </c>
    </row>
    <row r="59" spans="1:30" ht="15.6" customHeight="1" x14ac:dyDescent="0.2">
      <c r="A59" s="468">
        <f t="shared" si="8"/>
        <v>45</v>
      </c>
      <c r="B59" s="461" t="s">
        <v>1209</v>
      </c>
      <c r="C59" s="331">
        <v>1969</v>
      </c>
      <c r="D59" s="450"/>
      <c r="E59" s="458" t="s">
        <v>416</v>
      </c>
      <c r="F59" s="327">
        <v>2</v>
      </c>
      <c r="G59" s="327">
        <v>2</v>
      </c>
      <c r="H59" s="429">
        <v>1299.3</v>
      </c>
      <c r="I59" s="429">
        <v>718.3</v>
      </c>
      <c r="J59" s="429">
        <v>537.5</v>
      </c>
      <c r="K59" s="331">
        <v>27</v>
      </c>
      <c r="L59" s="429">
        <f>'раздел 2'!C56</f>
        <v>180671.88</v>
      </c>
      <c r="M59" s="460">
        <v>0</v>
      </c>
      <c r="N59" s="460">
        <v>0</v>
      </c>
      <c r="O59" s="460">
        <v>0</v>
      </c>
      <c r="P59" s="429">
        <f t="shared" si="5"/>
        <v>180671.88</v>
      </c>
      <c r="Q59" s="455">
        <f t="shared" si="6"/>
        <v>139.05324405449088</v>
      </c>
      <c r="R59" s="450">
        <v>24445</v>
      </c>
      <c r="S59" s="427" t="s">
        <v>358</v>
      </c>
      <c r="T59" s="458" t="s">
        <v>181</v>
      </c>
      <c r="U59" s="56">
        <f>L59-'раздел 2'!C56</f>
        <v>0</v>
      </c>
      <c r="V59" s="203">
        <f t="shared" si="7"/>
        <v>0</v>
      </c>
      <c r="W59" s="203">
        <f t="shared" si="3"/>
        <v>24305.946755945508</v>
      </c>
    </row>
    <row r="60" spans="1:30" ht="15.6" customHeight="1" x14ac:dyDescent="0.2">
      <c r="A60" s="468">
        <f t="shared" si="8"/>
        <v>46</v>
      </c>
      <c r="B60" s="452" t="s">
        <v>1210</v>
      </c>
      <c r="C60" s="331">
        <v>2009</v>
      </c>
      <c r="D60" s="450"/>
      <c r="E60" s="458" t="s">
        <v>1435</v>
      </c>
      <c r="F60" s="327">
        <v>3</v>
      </c>
      <c r="G60" s="327">
        <v>2</v>
      </c>
      <c r="H60" s="429">
        <v>2062.6999999999998</v>
      </c>
      <c r="I60" s="429">
        <v>1349</v>
      </c>
      <c r="J60" s="429">
        <v>760.7</v>
      </c>
      <c r="K60" s="331">
        <v>80</v>
      </c>
      <c r="L60" s="429">
        <f>'раздел 2'!C57</f>
        <v>868125.71</v>
      </c>
      <c r="M60" s="460">
        <v>0</v>
      </c>
      <c r="N60" s="460">
        <v>0</v>
      </c>
      <c r="O60" s="460">
        <v>0</v>
      </c>
      <c r="P60" s="429">
        <f t="shared" si="5"/>
        <v>868125.71</v>
      </c>
      <c r="Q60" s="455">
        <f t="shared" si="6"/>
        <v>420.86862364861594</v>
      </c>
      <c r="R60" s="450">
        <v>24445</v>
      </c>
      <c r="S60" s="427" t="s">
        <v>358</v>
      </c>
      <c r="T60" s="458" t="s">
        <v>181</v>
      </c>
      <c r="U60" s="56">
        <f>L60-'раздел 2'!C57</f>
        <v>0</v>
      </c>
      <c r="V60" s="203">
        <f t="shared" si="7"/>
        <v>0</v>
      </c>
      <c r="W60" s="203">
        <f t="shared" si="3"/>
        <v>24024.131376351383</v>
      </c>
    </row>
    <row r="61" spans="1:30" ht="15.6" customHeight="1" x14ac:dyDescent="0.2">
      <c r="A61" s="468">
        <f t="shared" si="8"/>
        <v>47</v>
      </c>
      <c r="B61" s="330" t="s">
        <v>101</v>
      </c>
      <c r="C61" s="331">
        <v>1954</v>
      </c>
      <c r="D61" s="450"/>
      <c r="E61" s="458" t="s">
        <v>173</v>
      </c>
      <c r="F61" s="327">
        <v>2</v>
      </c>
      <c r="G61" s="327">
        <v>2</v>
      </c>
      <c r="H61" s="429">
        <v>932.3</v>
      </c>
      <c r="I61" s="429">
        <v>723.29</v>
      </c>
      <c r="J61" s="429">
        <v>479.82</v>
      </c>
      <c r="K61" s="331">
        <v>30</v>
      </c>
      <c r="L61" s="429">
        <f>'раздел 2'!C58</f>
        <v>106348.2</v>
      </c>
      <c r="M61" s="460">
        <v>0</v>
      </c>
      <c r="N61" s="460">
        <v>0</v>
      </c>
      <c r="O61" s="460">
        <v>0</v>
      </c>
      <c r="P61" s="429">
        <f t="shared" si="5"/>
        <v>106348.2</v>
      </c>
      <c r="Q61" s="455">
        <f t="shared" si="6"/>
        <v>114.07079266330581</v>
      </c>
      <c r="R61" s="450">
        <v>24445</v>
      </c>
      <c r="S61" s="427" t="s">
        <v>358</v>
      </c>
      <c r="T61" s="458" t="s">
        <v>181</v>
      </c>
      <c r="U61" s="56">
        <f>L61-'раздел 2'!C58</f>
        <v>0</v>
      </c>
      <c r="V61" s="203">
        <f t="shared" si="7"/>
        <v>0</v>
      </c>
      <c r="W61" s="203">
        <f t="shared" si="3"/>
        <v>24330.929207336696</v>
      </c>
    </row>
    <row r="62" spans="1:30" ht="15.6" customHeight="1" x14ac:dyDescent="0.2">
      <c r="A62" s="468">
        <f t="shared" si="8"/>
        <v>48</v>
      </c>
      <c r="B62" s="330" t="s">
        <v>183</v>
      </c>
      <c r="C62" s="149">
        <v>1959</v>
      </c>
      <c r="D62" s="90"/>
      <c r="E62" s="91" t="s">
        <v>174</v>
      </c>
      <c r="F62" s="27">
        <v>3</v>
      </c>
      <c r="G62" s="27">
        <v>4</v>
      </c>
      <c r="H62" s="124">
        <v>3765.88</v>
      </c>
      <c r="I62" s="124">
        <v>1700.62</v>
      </c>
      <c r="J62" s="124">
        <v>1493.83</v>
      </c>
      <c r="K62" s="149">
        <v>68</v>
      </c>
      <c r="L62" s="429">
        <f>'раздел 2'!C59</f>
        <v>23630516.629999999</v>
      </c>
      <c r="M62" s="473">
        <v>0</v>
      </c>
      <c r="N62" s="473">
        <v>0</v>
      </c>
      <c r="O62" s="473">
        <v>0</v>
      </c>
      <c r="P62" s="429">
        <f t="shared" si="5"/>
        <v>23630516.629999999</v>
      </c>
      <c r="Q62" s="469">
        <f t="shared" si="6"/>
        <v>6274.8989957194599</v>
      </c>
      <c r="R62" s="450">
        <v>24445</v>
      </c>
      <c r="S62" s="205" t="s">
        <v>358</v>
      </c>
      <c r="T62" s="458" t="s">
        <v>181</v>
      </c>
      <c r="U62" s="56">
        <f>L62-'раздел 2'!C59</f>
        <v>0</v>
      </c>
      <c r="V62" s="203">
        <f t="shared" si="7"/>
        <v>0</v>
      </c>
      <c r="W62" s="203">
        <f t="shared" si="3"/>
        <v>18170.101004280539</v>
      </c>
    </row>
    <row r="63" spans="1:30" s="206" customFormat="1" ht="15.6" customHeight="1" x14ac:dyDescent="0.2">
      <c r="A63" s="505" t="s">
        <v>17</v>
      </c>
      <c r="B63" s="489"/>
      <c r="C63" s="83" t="s">
        <v>177</v>
      </c>
      <c r="D63" s="460" t="s">
        <v>177</v>
      </c>
      <c r="E63" s="460" t="s">
        <v>177</v>
      </c>
      <c r="F63" s="468" t="s">
        <v>177</v>
      </c>
      <c r="G63" s="468" t="s">
        <v>177</v>
      </c>
      <c r="H63" s="429">
        <f t="shared" ref="H63:P63" si="9">SUM(H15:H62)</f>
        <v>145838.03000000006</v>
      </c>
      <c r="I63" s="429">
        <f t="shared" si="9"/>
        <v>78499.08</v>
      </c>
      <c r="J63" s="429">
        <f t="shared" si="9"/>
        <v>65577.259999999995</v>
      </c>
      <c r="K63" s="331">
        <f t="shared" si="9"/>
        <v>2680</v>
      </c>
      <c r="L63" s="429">
        <f t="shared" si="9"/>
        <v>159814485.40999997</v>
      </c>
      <c r="M63" s="429">
        <f t="shared" si="9"/>
        <v>0</v>
      </c>
      <c r="N63" s="429">
        <f t="shared" si="9"/>
        <v>0</v>
      </c>
      <c r="O63" s="429">
        <f t="shared" si="9"/>
        <v>0</v>
      </c>
      <c r="P63" s="429">
        <f t="shared" si="9"/>
        <v>159814485.40999997</v>
      </c>
      <c r="Q63" s="469">
        <f t="shared" si="6"/>
        <v>1095.8354649332543</v>
      </c>
      <c r="R63" s="92" t="s">
        <v>177</v>
      </c>
      <c r="S63" s="81" t="s">
        <v>177</v>
      </c>
      <c r="T63" s="458" t="s">
        <v>177</v>
      </c>
      <c r="U63" s="54">
        <f>L63-'раздел 2'!C60</f>
        <v>0</v>
      </c>
      <c r="V63" s="203">
        <f t="shared" si="7"/>
        <v>0</v>
      </c>
      <c r="W63" s="203" t="e">
        <f t="shared" si="3"/>
        <v>#VALUE!</v>
      </c>
    </row>
    <row r="64" spans="1:30" s="139" customFormat="1" ht="15.6" customHeight="1" x14ac:dyDescent="0.2">
      <c r="A64" s="506" t="s">
        <v>365</v>
      </c>
      <c r="B64" s="507"/>
      <c r="C64" s="150"/>
      <c r="D64" s="482"/>
      <c r="E64" s="482"/>
      <c r="F64" s="29"/>
      <c r="G64" s="29"/>
      <c r="H64" s="482"/>
      <c r="I64" s="482"/>
      <c r="J64" s="482"/>
      <c r="K64" s="147"/>
      <c r="L64" s="482"/>
      <c r="M64" s="482"/>
      <c r="N64" s="482"/>
      <c r="O64" s="482"/>
      <c r="P64" s="482"/>
      <c r="Q64" s="480"/>
      <c r="R64" s="482"/>
      <c r="S64" s="482"/>
      <c r="T64" s="482"/>
      <c r="U64" s="104"/>
      <c r="V64" s="203">
        <f t="shared" si="7"/>
        <v>0</v>
      </c>
      <c r="W64" s="203">
        <f t="shared" si="3"/>
        <v>0</v>
      </c>
      <c r="X64" s="104"/>
      <c r="Y64" s="104"/>
      <c r="Z64" s="104"/>
      <c r="AA64" s="104"/>
      <c r="AB64" s="104"/>
      <c r="AC64" s="104"/>
      <c r="AD64" s="104"/>
    </row>
    <row r="65" spans="1:30" s="139" customFormat="1" ht="15.6" customHeight="1" x14ac:dyDescent="0.2">
      <c r="A65" s="327">
        <f>A62+1</f>
        <v>49</v>
      </c>
      <c r="B65" s="144" t="s">
        <v>1213</v>
      </c>
      <c r="C65" s="151">
        <v>1985</v>
      </c>
      <c r="D65" s="450"/>
      <c r="E65" s="207" t="s">
        <v>1437</v>
      </c>
      <c r="F65" s="208">
        <v>5</v>
      </c>
      <c r="G65" s="208">
        <v>4</v>
      </c>
      <c r="H65" s="209">
        <v>3298.57</v>
      </c>
      <c r="I65" s="209">
        <v>2876.57</v>
      </c>
      <c r="J65" s="207">
        <v>2658.8</v>
      </c>
      <c r="K65" s="151">
        <v>139</v>
      </c>
      <c r="L65" s="429">
        <f>'раздел 2'!C62</f>
        <v>369856.56</v>
      </c>
      <c r="M65" s="473">
        <v>0</v>
      </c>
      <c r="N65" s="473">
        <v>0</v>
      </c>
      <c r="O65" s="473">
        <v>0</v>
      </c>
      <c r="P65" s="124">
        <f>L65</f>
        <v>369856.56</v>
      </c>
      <c r="Q65" s="469">
        <f>L65/H65</f>
        <v>112.12633353240949</v>
      </c>
      <c r="R65" s="450">
        <v>24445</v>
      </c>
      <c r="S65" s="205" t="s">
        <v>358</v>
      </c>
      <c r="T65" s="458" t="s">
        <v>181</v>
      </c>
      <c r="U65" s="56">
        <f>L65-'раздел 2'!C62</f>
        <v>0</v>
      </c>
      <c r="V65" s="203">
        <f t="shared" si="7"/>
        <v>0</v>
      </c>
      <c r="W65" s="203">
        <f t="shared" si="3"/>
        <v>24332.873666467589</v>
      </c>
      <c r="X65" s="104"/>
      <c r="Y65" s="104"/>
      <c r="Z65" s="104"/>
      <c r="AA65" s="104"/>
      <c r="AB65" s="104"/>
      <c r="AC65" s="104"/>
      <c r="AD65" s="104"/>
    </row>
    <row r="66" spans="1:30" s="139" customFormat="1" ht="15.6" customHeight="1" x14ac:dyDescent="0.2">
      <c r="A66" s="468">
        <f>A65+1</f>
        <v>50</v>
      </c>
      <c r="B66" s="144" t="s">
        <v>1214</v>
      </c>
      <c r="C66" s="151">
        <v>1981</v>
      </c>
      <c r="D66" s="450"/>
      <c r="E66" s="207" t="s">
        <v>1437</v>
      </c>
      <c r="F66" s="208">
        <v>5</v>
      </c>
      <c r="G66" s="208">
        <v>6</v>
      </c>
      <c r="H66" s="209">
        <v>4775.3</v>
      </c>
      <c r="I66" s="209">
        <v>4277.2</v>
      </c>
      <c r="J66" s="207">
        <v>3956.9</v>
      </c>
      <c r="K66" s="151">
        <v>160</v>
      </c>
      <c r="L66" s="429">
        <f>'раздел 2'!C63</f>
        <v>456494.63</v>
      </c>
      <c r="M66" s="473">
        <v>0</v>
      </c>
      <c r="N66" s="473">
        <v>0</v>
      </c>
      <c r="O66" s="473">
        <v>0</v>
      </c>
      <c r="P66" s="124">
        <f>L66</f>
        <v>456494.63</v>
      </c>
      <c r="Q66" s="469">
        <f>L66/H66</f>
        <v>95.594963667204155</v>
      </c>
      <c r="R66" s="450">
        <v>24445</v>
      </c>
      <c r="S66" s="205" t="s">
        <v>358</v>
      </c>
      <c r="T66" s="458" t="s">
        <v>181</v>
      </c>
      <c r="U66" s="56">
        <f>L66-'раздел 2'!C63</f>
        <v>0</v>
      </c>
      <c r="V66" s="203">
        <f t="shared" si="7"/>
        <v>0</v>
      </c>
      <c r="W66" s="203">
        <f t="shared" si="3"/>
        <v>24349.405036332795</v>
      </c>
      <c r="X66" s="104"/>
      <c r="Y66" s="104"/>
      <c r="Z66" s="104"/>
      <c r="AA66" s="104"/>
      <c r="AB66" s="104"/>
      <c r="AC66" s="104"/>
      <c r="AD66" s="104"/>
    </row>
    <row r="67" spans="1:30" ht="15.6" customHeight="1" x14ac:dyDescent="0.2">
      <c r="A67" s="488" t="s">
        <v>17</v>
      </c>
      <c r="B67" s="489"/>
      <c r="C67" s="331"/>
      <c r="D67" s="450"/>
      <c r="E67" s="458"/>
      <c r="F67" s="327"/>
      <c r="G67" s="327"/>
      <c r="H67" s="460">
        <f>H65+H66</f>
        <v>8073.8700000000008</v>
      </c>
      <c r="I67" s="460">
        <f>I65+I66</f>
        <v>7153.77</v>
      </c>
      <c r="J67" s="460">
        <f>J65+J66</f>
        <v>6615.7000000000007</v>
      </c>
      <c r="K67" s="460">
        <f>K65+K66</f>
        <v>299</v>
      </c>
      <c r="L67" s="460">
        <f t="shared" ref="L67:Q67" si="10">L65+L66</f>
        <v>826351.19</v>
      </c>
      <c r="M67" s="460">
        <f t="shared" si="10"/>
        <v>0</v>
      </c>
      <c r="N67" s="460">
        <f t="shared" si="10"/>
        <v>0</v>
      </c>
      <c r="O67" s="460">
        <f t="shared" si="10"/>
        <v>0</v>
      </c>
      <c r="P67" s="460">
        <f t="shared" si="10"/>
        <v>826351.19</v>
      </c>
      <c r="Q67" s="460">
        <f t="shared" si="10"/>
        <v>207.72129719961364</v>
      </c>
      <c r="R67" s="92" t="s">
        <v>177</v>
      </c>
      <c r="S67" s="81" t="s">
        <v>177</v>
      </c>
      <c r="T67" s="458" t="s">
        <v>177</v>
      </c>
      <c r="U67" s="56">
        <f>L67-'раздел 2'!C64</f>
        <v>0</v>
      </c>
      <c r="V67" s="203">
        <f t="shared" si="7"/>
        <v>0</v>
      </c>
      <c r="W67" s="203" t="e">
        <f t="shared" si="3"/>
        <v>#VALUE!</v>
      </c>
    </row>
    <row r="68" spans="1:30" ht="15.6" customHeight="1" x14ac:dyDescent="0.2">
      <c r="A68" s="545" t="s">
        <v>102</v>
      </c>
      <c r="B68" s="546"/>
      <c r="C68" s="546"/>
      <c r="D68" s="546"/>
      <c r="E68" s="546"/>
      <c r="F68" s="546"/>
      <c r="G68" s="546"/>
      <c r="H68" s="546"/>
      <c r="I68" s="546"/>
      <c r="J68" s="546"/>
      <c r="K68" s="546"/>
      <c r="L68" s="546"/>
      <c r="M68" s="546"/>
      <c r="N68" s="546"/>
      <c r="O68" s="546"/>
      <c r="P68" s="546"/>
      <c r="Q68" s="546"/>
      <c r="R68" s="546"/>
      <c r="S68" s="546"/>
      <c r="T68" s="547"/>
      <c r="U68" s="56">
        <f>L68-'раздел 2'!C65</f>
        <v>0</v>
      </c>
      <c r="V68" s="203">
        <f t="shared" si="7"/>
        <v>0</v>
      </c>
      <c r="W68" s="203">
        <f t="shared" si="3"/>
        <v>0</v>
      </c>
    </row>
    <row r="69" spans="1:30" ht="15.6" customHeight="1" x14ac:dyDescent="0.2">
      <c r="A69" s="468">
        <f>A66+1</f>
        <v>51</v>
      </c>
      <c r="B69" s="135" t="s">
        <v>1061</v>
      </c>
      <c r="C69" s="331">
        <v>1970</v>
      </c>
      <c r="D69" s="463"/>
      <c r="E69" s="458" t="s">
        <v>416</v>
      </c>
      <c r="F69" s="327">
        <v>2</v>
      </c>
      <c r="G69" s="327">
        <v>2</v>
      </c>
      <c r="H69" s="427">
        <v>585</v>
      </c>
      <c r="I69" s="427">
        <v>508.7</v>
      </c>
      <c r="J69" s="427">
        <v>138.80000000000001</v>
      </c>
      <c r="K69" s="331">
        <v>22</v>
      </c>
      <c r="L69" s="429">
        <f>'раздел 2'!C66</f>
        <v>282252.40000000002</v>
      </c>
      <c r="M69" s="429">
        <v>0</v>
      </c>
      <c r="N69" s="429">
        <v>0</v>
      </c>
      <c r="O69" s="429">
        <v>0</v>
      </c>
      <c r="P69" s="429">
        <f t="shared" ref="P69:P78" si="11">L69</f>
        <v>282252.40000000002</v>
      </c>
      <c r="Q69" s="427">
        <f t="shared" ref="Q69:Q79" si="12">L69/H69</f>
        <v>482.4827350427351</v>
      </c>
      <c r="R69" s="450">
        <v>24445</v>
      </c>
      <c r="S69" s="81" t="s">
        <v>358</v>
      </c>
      <c r="T69" s="458" t="s">
        <v>181</v>
      </c>
      <c r="U69" s="56">
        <f>L69-'раздел 2'!C66</f>
        <v>0</v>
      </c>
      <c r="V69" s="203">
        <f t="shared" si="7"/>
        <v>0</v>
      </c>
      <c r="W69" s="203">
        <f t="shared" si="3"/>
        <v>23962.517264957263</v>
      </c>
    </row>
    <row r="70" spans="1:30" ht="15.6" customHeight="1" x14ac:dyDescent="0.2">
      <c r="A70" s="468">
        <f t="shared" ref="A70:A78" si="13">A69+1</f>
        <v>52</v>
      </c>
      <c r="B70" s="135" t="s">
        <v>1062</v>
      </c>
      <c r="C70" s="331">
        <v>1969</v>
      </c>
      <c r="D70" s="463"/>
      <c r="E70" s="458" t="s">
        <v>416</v>
      </c>
      <c r="F70" s="327">
        <v>2</v>
      </c>
      <c r="G70" s="327">
        <v>2</v>
      </c>
      <c r="H70" s="429">
        <v>580</v>
      </c>
      <c r="I70" s="427">
        <v>506.2</v>
      </c>
      <c r="J70" s="427">
        <v>327.9</v>
      </c>
      <c r="K70" s="331">
        <v>21</v>
      </c>
      <c r="L70" s="429">
        <f>'раздел 2'!C67</f>
        <v>282252.40000000002</v>
      </c>
      <c r="M70" s="429">
        <v>0</v>
      </c>
      <c r="N70" s="429">
        <v>0</v>
      </c>
      <c r="O70" s="429">
        <v>0</v>
      </c>
      <c r="P70" s="429">
        <f t="shared" si="11"/>
        <v>282252.40000000002</v>
      </c>
      <c r="Q70" s="427">
        <f t="shared" si="12"/>
        <v>486.6420689655173</v>
      </c>
      <c r="R70" s="450">
        <v>24445</v>
      </c>
      <c r="S70" s="81" t="s">
        <v>358</v>
      </c>
      <c r="T70" s="458" t="s">
        <v>181</v>
      </c>
      <c r="U70" s="56">
        <f>L70-'раздел 2'!C67</f>
        <v>0</v>
      </c>
      <c r="V70" s="203">
        <f t="shared" si="7"/>
        <v>0</v>
      </c>
      <c r="W70" s="203">
        <f t="shared" si="3"/>
        <v>23958.357931034483</v>
      </c>
    </row>
    <row r="71" spans="1:30" ht="15.6" customHeight="1" x14ac:dyDescent="0.2">
      <c r="A71" s="468">
        <f t="shared" si="13"/>
        <v>53</v>
      </c>
      <c r="B71" s="135" t="s">
        <v>1063</v>
      </c>
      <c r="C71" s="331">
        <v>1973</v>
      </c>
      <c r="D71" s="450"/>
      <c r="E71" s="458" t="s">
        <v>416</v>
      </c>
      <c r="F71" s="327">
        <v>2</v>
      </c>
      <c r="G71" s="327">
        <v>3</v>
      </c>
      <c r="H71" s="429">
        <v>962</v>
      </c>
      <c r="I71" s="427">
        <v>845.8</v>
      </c>
      <c r="J71" s="427">
        <v>515.6</v>
      </c>
      <c r="K71" s="331">
        <v>40</v>
      </c>
      <c r="L71" s="429">
        <f>'раздел 2'!C68</f>
        <v>338123.8</v>
      </c>
      <c r="M71" s="429">
        <v>0</v>
      </c>
      <c r="N71" s="429">
        <v>0</v>
      </c>
      <c r="O71" s="429">
        <v>0</v>
      </c>
      <c r="P71" s="429">
        <f t="shared" si="11"/>
        <v>338123.8</v>
      </c>
      <c r="Q71" s="427">
        <f t="shared" si="12"/>
        <v>351.48004158004159</v>
      </c>
      <c r="R71" s="450">
        <v>24445</v>
      </c>
      <c r="S71" s="81" t="s">
        <v>358</v>
      </c>
      <c r="T71" s="458" t="s">
        <v>181</v>
      </c>
      <c r="U71" s="56">
        <f>L71-'раздел 2'!C68</f>
        <v>0</v>
      </c>
      <c r="V71" s="203">
        <f t="shared" si="7"/>
        <v>0</v>
      </c>
      <c r="W71" s="203">
        <f t="shared" si="3"/>
        <v>24093.519958419958</v>
      </c>
    </row>
    <row r="72" spans="1:30" ht="15.6" customHeight="1" x14ac:dyDescent="0.2">
      <c r="A72" s="468">
        <f t="shared" si="13"/>
        <v>54</v>
      </c>
      <c r="B72" s="135" t="s">
        <v>184</v>
      </c>
      <c r="C72" s="331">
        <v>1977</v>
      </c>
      <c r="D72" s="327"/>
      <c r="E72" s="458" t="s">
        <v>416</v>
      </c>
      <c r="F72" s="327">
        <v>3</v>
      </c>
      <c r="G72" s="327">
        <v>3</v>
      </c>
      <c r="H72" s="429">
        <v>1470</v>
      </c>
      <c r="I72" s="427">
        <v>1267.5</v>
      </c>
      <c r="J72" s="427">
        <v>953.2</v>
      </c>
      <c r="K72" s="331">
        <v>52</v>
      </c>
      <c r="L72" s="429">
        <f>'раздел 2'!C69</f>
        <v>1148627.52</v>
      </c>
      <c r="M72" s="429">
        <v>0</v>
      </c>
      <c r="N72" s="429">
        <v>0</v>
      </c>
      <c r="O72" s="429">
        <v>0</v>
      </c>
      <c r="P72" s="429">
        <f t="shared" si="11"/>
        <v>1148627.52</v>
      </c>
      <c r="Q72" s="427">
        <f t="shared" si="12"/>
        <v>781.37926530612242</v>
      </c>
      <c r="R72" s="450">
        <v>24445</v>
      </c>
      <c r="S72" s="81" t="s">
        <v>358</v>
      </c>
      <c r="T72" s="458" t="s">
        <v>181</v>
      </c>
      <c r="U72" s="56">
        <f>L72-'раздел 2'!C69</f>
        <v>0</v>
      </c>
      <c r="V72" s="203">
        <f t="shared" si="7"/>
        <v>0</v>
      </c>
      <c r="W72" s="203">
        <f t="shared" si="3"/>
        <v>23663.620734693879</v>
      </c>
    </row>
    <row r="73" spans="1:30" ht="15.6" customHeight="1" x14ac:dyDescent="0.2">
      <c r="A73" s="468">
        <f t="shared" si="13"/>
        <v>55</v>
      </c>
      <c r="B73" s="135" t="s">
        <v>185</v>
      </c>
      <c r="C73" s="331">
        <v>1977</v>
      </c>
      <c r="D73" s="327"/>
      <c r="E73" s="458" t="s">
        <v>416</v>
      </c>
      <c r="F73" s="327">
        <v>3</v>
      </c>
      <c r="G73" s="327">
        <v>3</v>
      </c>
      <c r="H73" s="429">
        <v>1457</v>
      </c>
      <c r="I73" s="427">
        <v>1269.3</v>
      </c>
      <c r="J73" s="427">
        <v>1137.8</v>
      </c>
      <c r="K73" s="331">
        <v>42</v>
      </c>
      <c r="L73" s="429">
        <f>'раздел 2'!C70</f>
        <v>1150402.49</v>
      </c>
      <c r="M73" s="429">
        <v>0</v>
      </c>
      <c r="N73" s="429">
        <v>0</v>
      </c>
      <c r="O73" s="429">
        <v>0</v>
      </c>
      <c r="P73" s="429">
        <f t="shared" si="11"/>
        <v>1150402.49</v>
      </c>
      <c r="Q73" s="427">
        <f t="shared" si="12"/>
        <v>789.56931365820174</v>
      </c>
      <c r="R73" s="450">
        <v>24445</v>
      </c>
      <c r="S73" s="81" t="s">
        <v>358</v>
      </c>
      <c r="T73" s="458" t="s">
        <v>181</v>
      </c>
      <c r="U73" s="56">
        <f>L73-'раздел 2'!C70</f>
        <v>0</v>
      </c>
      <c r="V73" s="203">
        <f t="shared" si="7"/>
        <v>0</v>
      </c>
      <c r="W73" s="203">
        <f t="shared" si="3"/>
        <v>23655.430686341799</v>
      </c>
      <c r="X73" s="210"/>
      <c r="Y73" s="210"/>
      <c r="Z73" s="210"/>
      <c r="AA73" s="210"/>
      <c r="AB73" s="210"/>
      <c r="AC73" s="210"/>
      <c r="AD73" s="210"/>
    </row>
    <row r="74" spans="1:30" ht="15.6" customHeight="1" x14ac:dyDescent="0.2">
      <c r="A74" s="468">
        <f t="shared" si="13"/>
        <v>56</v>
      </c>
      <c r="B74" s="135" t="s">
        <v>186</v>
      </c>
      <c r="C74" s="331">
        <v>1978</v>
      </c>
      <c r="D74" s="327"/>
      <c r="E74" s="458" t="s">
        <v>416</v>
      </c>
      <c r="F74" s="327">
        <v>3</v>
      </c>
      <c r="G74" s="327">
        <v>3</v>
      </c>
      <c r="H74" s="429">
        <v>1455</v>
      </c>
      <c r="I74" s="427">
        <v>1269.3</v>
      </c>
      <c r="J74" s="427">
        <v>1037</v>
      </c>
      <c r="K74" s="331">
        <v>37</v>
      </c>
      <c r="L74" s="429">
        <f>'раздел 2'!C71</f>
        <v>1146002.0899999999</v>
      </c>
      <c r="M74" s="429">
        <v>0</v>
      </c>
      <c r="N74" s="429">
        <v>0</v>
      </c>
      <c r="O74" s="429">
        <v>0</v>
      </c>
      <c r="P74" s="429">
        <f t="shared" si="11"/>
        <v>1146002.0899999999</v>
      </c>
      <c r="Q74" s="427">
        <f t="shared" si="12"/>
        <v>787.63030240549813</v>
      </c>
      <c r="R74" s="450">
        <v>24445</v>
      </c>
      <c r="S74" s="81" t="s">
        <v>358</v>
      </c>
      <c r="T74" s="458" t="s">
        <v>181</v>
      </c>
      <c r="U74" s="56">
        <f>L74-'раздел 2'!C71</f>
        <v>0</v>
      </c>
      <c r="V74" s="203">
        <f t="shared" si="7"/>
        <v>0</v>
      </c>
      <c r="W74" s="203">
        <f t="shared" si="3"/>
        <v>23657.369697594502</v>
      </c>
      <c r="X74" s="210"/>
      <c r="Y74" s="210"/>
      <c r="Z74" s="210"/>
      <c r="AA74" s="210"/>
      <c r="AB74" s="210"/>
      <c r="AC74" s="210"/>
      <c r="AD74" s="210"/>
    </row>
    <row r="75" spans="1:30" ht="15.6" customHeight="1" x14ac:dyDescent="0.2">
      <c r="A75" s="468">
        <f t="shared" si="13"/>
        <v>57</v>
      </c>
      <c r="B75" s="135" t="s">
        <v>1064</v>
      </c>
      <c r="C75" s="331">
        <v>1978</v>
      </c>
      <c r="D75" s="460"/>
      <c r="E75" s="458" t="s">
        <v>416</v>
      </c>
      <c r="F75" s="327">
        <v>3</v>
      </c>
      <c r="G75" s="327">
        <v>3</v>
      </c>
      <c r="H75" s="429">
        <v>1457</v>
      </c>
      <c r="I75" s="427">
        <v>1310.77</v>
      </c>
      <c r="J75" s="427">
        <v>994.5</v>
      </c>
      <c r="K75" s="331">
        <v>66</v>
      </c>
      <c r="L75" s="429">
        <f>'раздел 2'!C72</f>
        <v>434663.49</v>
      </c>
      <c r="M75" s="429">
        <v>0</v>
      </c>
      <c r="N75" s="429">
        <v>0</v>
      </c>
      <c r="O75" s="429">
        <v>0</v>
      </c>
      <c r="P75" s="429">
        <f t="shared" si="11"/>
        <v>434663.49</v>
      </c>
      <c r="Q75" s="427">
        <f t="shared" si="12"/>
        <v>298.32772134522992</v>
      </c>
      <c r="R75" s="450">
        <v>24445</v>
      </c>
      <c r="S75" s="81" t="s">
        <v>358</v>
      </c>
      <c r="T75" s="458" t="s">
        <v>181</v>
      </c>
      <c r="U75" s="56">
        <f>L75-'раздел 2'!C72</f>
        <v>0</v>
      </c>
      <c r="V75" s="203">
        <f t="shared" si="7"/>
        <v>0</v>
      </c>
      <c r="W75" s="203">
        <f t="shared" si="3"/>
        <v>24146.672278654769</v>
      </c>
    </row>
    <row r="76" spans="1:30" ht="15.6" customHeight="1" x14ac:dyDescent="0.2">
      <c r="A76" s="468">
        <f t="shared" si="13"/>
        <v>58</v>
      </c>
      <c r="B76" s="135" t="s">
        <v>1065</v>
      </c>
      <c r="C76" s="331">
        <v>1980</v>
      </c>
      <c r="D76" s="460"/>
      <c r="E76" s="458" t="s">
        <v>416</v>
      </c>
      <c r="F76" s="327">
        <v>3</v>
      </c>
      <c r="G76" s="327">
        <v>3</v>
      </c>
      <c r="H76" s="429">
        <v>1457</v>
      </c>
      <c r="I76" s="427">
        <v>1284.3</v>
      </c>
      <c r="J76" s="427">
        <v>996.3</v>
      </c>
      <c r="K76" s="331">
        <v>39</v>
      </c>
      <c r="L76" s="429">
        <f>'раздел 2'!C73</f>
        <v>424073.97</v>
      </c>
      <c r="M76" s="429">
        <v>0</v>
      </c>
      <c r="N76" s="429">
        <v>0</v>
      </c>
      <c r="O76" s="429">
        <v>0</v>
      </c>
      <c r="P76" s="429">
        <f t="shared" si="11"/>
        <v>424073.97</v>
      </c>
      <c r="Q76" s="427">
        <f t="shared" si="12"/>
        <v>291.0596911461908</v>
      </c>
      <c r="R76" s="450">
        <v>24445</v>
      </c>
      <c r="S76" s="81" t="s">
        <v>358</v>
      </c>
      <c r="T76" s="458" t="s">
        <v>181</v>
      </c>
      <c r="U76" s="56">
        <f>L76-'раздел 2'!C73</f>
        <v>0</v>
      </c>
      <c r="V76" s="203">
        <f t="shared" ref="V76:V140" si="14">L76-P76</f>
        <v>0</v>
      </c>
      <c r="W76" s="203">
        <f t="shared" ref="W76:W140" si="15">R76-Q76</f>
        <v>24153.940308853809</v>
      </c>
    </row>
    <row r="77" spans="1:30" s="210" customFormat="1" ht="15.6" customHeight="1" x14ac:dyDescent="0.2">
      <c r="A77" s="468">
        <f t="shared" si="13"/>
        <v>59</v>
      </c>
      <c r="B77" s="135" t="s">
        <v>1066</v>
      </c>
      <c r="C77" s="331">
        <v>1984</v>
      </c>
      <c r="D77" s="450"/>
      <c r="E77" s="458" t="s">
        <v>416</v>
      </c>
      <c r="F77" s="327">
        <v>3</v>
      </c>
      <c r="G77" s="327">
        <v>3</v>
      </c>
      <c r="H77" s="429">
        <v>1457</v>
      </c>
      <c r="I77" s="427">
        <v>1296.21</v>
      </c>
      <c r="J77" s="427">
        <v>827.13</v>
      </c>
      <c r="K77" s="331">
        <v>67</v>
      </c>
      <c r="L77" s="429">
        <f>'раздел 2'!C74</f>
        <v>497985.24</v>
      </c>
      <c r="M77" s="429">
        <v>0</v>
      </c>
      <c r="N77" s="429">
        <v>0</v>
      </c>
      <c r="O77" s="429">
        <v>0</v>
      </c>
      <c r="P77" s="429">
        <f t="shared" si="11"/>
        <v>497985.24</v>
      </c>
      <c r="Q77" s="427">
        <f t="shared" si="12"/>
        <v>341.78808510638299</v>
      </c>
      <c r="R77" s="450">
        <v>24445</v>
      </c>
      <c r="S77" s="81" t="s">
        <v>358</v>
      </c>
      <c r="T77" s="458" t="s">
        <v>181</v>
      </c>
      <c r="U77" s="56">
        <f>L77-'раздел 2'!C74</f>
        <v>0</v>
      </c>
      <c r="V77" s="203">
        <f t="shared" si="14"/>
        <v>0</v>
      </c>
      <c r="W77" s="203">
        <f t="shared" si="15"/>
        <v>24103.211914893618</v>
      </c>
      <c r="X77" s="104"/>
      <c r="Y77" s="104"/>
      <c r="Z77" s="104"/>
      <c r="AA77" s="104"/>
      <c r="AB77" s="104"/>
      <c r="AC77" s="104"/>
      <c r="AD77" s="104"/>
    </row>
    <row r="78" spans="1:30" s="210" customFormat="1" ht="15.6" customHeight="1" x14ac:dyDescent="0.2">
      <c r="A78" s="468">
        <f t="shared" si="13"/>
        <v>60</v>
      </c>
      <c r="B78" s="135" t="s">
        <v>1067</v>
      </c>
      <c r="C78" s="331">
        <v>1985</v>
      </c>
      <c r="D78" s="450"/>
      <c r="E78" s="458" t="s">
        <v>416</v>
      </c>
      <c r="F78" s="327">
        <v>3</v>
      </c>
      <c r="G78" s="327">
        <v>3</v>
      </c>
      <c r="H78" s="429">
        <v>1457</v>
      </c>
      <c r="I78" s="427">
        <v>1252.1500000000001</v>
      </c>
      <c r="J78" s="427">
        <v>907.52</v>
      </c>
      <c r="K78" s="331">
        <v>57</v>
      </c>
      <c r="L78" s="429">
        <f>'раздел 2'!C75</f>
        <v>497989.72</v>
      </c>
      <c r="M78" s="429">
        <v>0</v>
      </c>
      <c r="N78" s="429">
        <v>0</v>
      </c>
      <c r="O78" s="429">
        <v>0</v>
      </c>
      <c r="P78" s="429">
        <f t="shared" si="11"/>
        <v>497989.72</v>
      </c>
      <c r="Q78" s="427">
        <f t="shared" si="12"/>
        <v>341.79115991763899</v>
      </c>
      <c r="R78" s="450">
        <v>24445</v>
      </c>
      <c r="S78" s="81" t="s">
        <v>358</v>
      </c>
      <c r="T78" s="458" t="s">
        <v>181</v>
      </c>
      <c r="U78" s="56">
        <f>L78-'раздел 2'!C75</f>
        <v>0</v>
      </c>
      <c r="V78" s="203">
        <f t="shared" si="14"/>
        <v>0</v>
      </c>
      <c r="W78" s="203">
        <f t="shared" si="15"/>
        <v>24103.20884008236</v>
      </c>
      <c r="X78" s="104"/>
      <c r="Y78" s="104"/>
      <c r="Z78" s="104"/>
      <c r="AA78" s="104"/>
      <c r="AB78" s="104"/>
      <c r="AC78" s="104"/>
      <c r="AD78" s="104"/>
    </row>
    <row r="79" spans="1:30" ht="15.6" customHeight="1" x14ac:dyDescent="0.2">
      <c r="A79" s="488" t="s">
        <v>17</v>
      </c>
      <c r="B79" s="489"/>
      <c r="C79" s="83" t="s">
        <v>177</v>
      </c>
      <c r="D79" s="460" t="s">
        <v>177</v>
      </c>
      <c r="E79" s="460" t="s">
        <v>177</v>
      </c>
      <c r="F79" s="468" t="s">
        <v>177</v>
      </c>
      <c r="G79" s="468" t="s">
        <v>177</v>
      </c>
      <c r="H79" s="429">
        <f t="shared" ref="H79:P79" si="16">SUM(H69:H78)</f>
        <v>12337</v>
      </c>
      <c r="I79" s="429">
        <f t="shared" si="16"/>
        <v>10810.229999999998</v>
      </c>
      <c r="J79" s="429">
        <f t="shared" si="16"/>
        <v>7835.75</v>
      </c>
      <c r="K79" s="331">
        <f t="shared" si="16"/>
        <v>443</v>
      </c>
      <c r="L79" s="429">
        <f t="shared" si="16"/>
        <v>6202373.1200000001</v>
      </c>
      <c r="M79" s="429">
        <f t="shared" si="16"/>
        <v>0</v>
      </c>
      <c r="N79" s="429">
        <f t="shared" si="16"/>
        <v>0</v>
      </c>
      <c r="O79" s="429">
        <f t="shared" si="16"/>
        <v>0</v>
      </c>
      <c r="P79" s="429">
        <f t="shared" si="16"/>
        <v>6202373.1200000001</v>
      </c>
      <c r="Q79" s="427">
        <f t="shared" si="12"/>
        <v>502.74565291399853</v>
      </c>
      <c r="R79" s="92" t="s">
        <v>177</v>
      </c>
      <c r="S79" s="450" t="s">
        <v>177</v>
      </c>
      <c r="T79" s="458" t="s">
        <v>177</v>
      </c>
      <c r="U79" s="56">
        <f>L79-'раздел 2'!C76</f>
        <v>0</v>
      </c>
      <c r="V79" s="203">
        <f t="shared" si="14"/>
        <v>0</v>
      </c>
      <c r="W79" s="203" t="e">
        <f t="shared" si="15"/>
        <v>#VALUE!</v>
      </c>
    </row>
    <row r="80" spans="1:30" ht="15.6" customHeight="1" x14ac:dyDescent="0.2">
      <c r="A80" s="508" t="s">
        <v>366</v>
      </c>
      <c r="B80" s="509"/>
      <c r="C80" s="152"/>
      <c r="D80" s="50"/>
      <c r="E80" s="50"/>
      <c r="F80" s="448"/>
      <c r="G80" s="448"/>
      <c r="H80" s="50"/>
      <c r="I80" s="50"/>
      <c r="J80" s="50"/>
      <c r="K80" s="152"/>
      <c r="L80" s="472"/>
      <c r="M80" s="50"/>
      <c r="N80" s="50"/>
      <c r="O80" s="50"/>
      <c r="P80" s="50"/>
      <c r="Q80" s="483"/>
      <c r="R80" s="50"/>
      <c r="S80" s="50"/>
      <c r="T80" s="48"/>
      <c r="U80" s="54">
        <f>L80-'раздел 2'!C77</f>
        <v>0</v>
      </c>
      <c r="V80" s="203">
        <f t="shared" si="14"/>
        <v>0</v>
      </c>
      <c r="W80" s="203">
        <f t="shared" si="15"/>
        <v>0</v>
      </c>
    </row>
    <row r="81" spans="1:30" ht="15.6" customHeight="1" x14ac:dyDescent="0.2">
      <c r="A81" s="468">
        <f>A78+1</f>
        <v>61</v>
      </c>
      <c r="B81" s="135" t="s">
        <v>1068</v>
      </c>
      <c r="C81" s="214">
        <v>1958</v>
      </c>
      <c r="D81" s="215"/>
      <c r="E81" s="215" t="s">
        <v>1436</v>
      </c>
      <c r="F81" s="75">
        <v>3</v>
      </c>
      <c r="G81" s="75">
        <v>2</v>
      </c>
      <c r="H81" s="215">
        <v>900.45</v>
      </c>
      <c r="I81" s="75">
        <v>593.5</v>
      </c>
      <c r="J81" s="215">
        <v>490.14</v>
      </c>
      <c r="K81" s="214">
        <v>25</v>
      </c>
      <c r="L81" s="429">
        <f>'раздел 2'!C78</f>
        <v>209732.73</v>
      </c>
      <c r="M81" s="429">
        <v>0</v>
      </c>
      <c r="N81" s="429">
        <v>0</v>
      </c>
      <c r="O81" s="429">
        <v>0</v>
      </c>
      <c r="P81" s="429">
        <f t="shared" ref="P81:P87" si="17">L81</f>
        <v>209732.73</v>
      </c>
      <c r="Q81" s="427">
        <f t="shared" ref="Q81:Q89" si="18">L81/H81</f>
        <v>232.91990671331001</v>
      </c>
      <c r="R81" s="450">
        <v>24445</v>
      </c>
      <c r="S81" s="81" t="s">
        <v>358</v>
      </c>
      <c r="T81" s="458" t="s">
        <v>181</v>
      </c>
      <c r="U81" s="56">
        <f>L81-'раздел 2'!C78</f>
        <v>0</v>
      </c>
      <c r="V81" s="203">
        <f t="shared" si="14"/>
        <v>0</v>
      </c>
      <c r="W81" s="203">
        <f t="shared" si="15"/>
        <v>24212.080093286691</v>
      </c>
      <c r="X81" s="210"/>
      <c r="Y81" s="210"/>
      <c r="Z81" s="210"/>
      <c r="AA81" s="210"/>
      <c r="AB81" s="210"/>
      <c r="AC81" s="210"/>
      <c r="AD81" s="210"/>
    </row>
    <row r="82" spans="1:30" s="210" customFormat="1" ht="15.6" customHeight="1" x14ac:dyDescent="0.2">
      <c r="A82" s="468">
        <f>A81+1</f>
        <v>62</v>
      </c>
      <c r="B82" s="135" t="s">
        <v>1069</v>
      </c>
      <c r="C82" s="214">
        <v>1968</v>
      </c>
      <c r="D82" s="215"/>
      <c r="E82" s="215" t="s">
        <v>1438</v>
      </c>
      <c r="F82" s="75">
        <v>5</v>
      </c>
      <c r="G82" s="75">
        <v>7</v>
      </c>
      <c r="H82" s="75">
        <v>5105.1000000000004</v>
      </c>
      <c r="I82" s="75">
        <v>3173</v>
      </c>
      <c r="J82" s="75">
        <v>2705.9</v>
      </c>
      <c r="K82" s="214">
        <v>156</v>
      </c>
      <c r="L82" s="429">
        <f>'раздел 2'!C79</f>
        <v>973139.43</v>
      </c>
      <c r="M82" s="429">
        <v>0</v>
      </c>
      <c r="N82" s="429">
        <v>0</v>
      </c>
      <c r="O82" s="429">
        <v>0</v>
      </c>
      <c r="P82" s="429">
        <f t="shared" si="17"/>
        <v>973139.43</v>
      </c>
      <c r="Q82" s="427">
        <f t="shared" si="18"/>
        <v>190.6210319092672</v>
      </c>
      <c r="R82" s="450">
        <v>24445</v>
      </c>
      <c r="S82" s="81" t="s">
        <v>358</v>
      </c>
      <c r="T82" s="458" t="s">
        <v>181</v>
      </c>
      <c r="U82" s="56">
        <f>L82-'раздел 2'!C79</f>
        <v>0</v>
      </c>
      <c r="V82" s="203">
        <f t="shared" si="14"/>
        <v>0</v>
      </c>
      <c r="W82" s="203">
        <f t="shared" si="15"/>
        <v>24254.378968090732</v>
      </c>
    </row>
    <row r="83" spans="1:30" s="210" customFormat="1" ht="15.6" customHeight="1" x14ac:dyDescent="0.2">
      <c r="A83" s="468">
        <f>A82+1</f>
        <v>63</v>
      </c>
      <c r="B83" s="135" t="s">
        <v>1070</v>
      </c>
      <c r="C83" s="214">
        <v>1969</v>
      </c>
      <c r="D83" s="215"/>
      <c r="E83" s="215" t="s">
        <v>1438</v>
      </c>
      <c r="F83" s="75">
        <v>5</v>
      </c>
      <c r="G83" s="75">
        <v>4</v>
      </c>
      <c r="H83" s="215">
        <v>5579.76</v>
      </c>
      <c r="I83" s="215">
        <v>4401.76</v>
      </c>
      <c r="J83" s="215">
        <v>4181.79</v>
      </c>
      <c r="K83" s="214">
        <v>148</v>
      </c>
      <c r="L83" s="429">
        <f>'раздел 2'!C80</f>
        <v>1037967.39</v>
      </c>
      <c r="M83" s="429">
        <v>0</v>
      </c>
      <c r="N83" s="429">
        <v>0</v>
      </c>
      <c r="O83" s="429">
        <v>0</v>
      </c>
      <c r="P83" s="429">
        <f t="shared" si="17"/>
        <v>1037967.39</v>
      </c>
      <c r="Q83" s="427">
        <f t="shared" si="18"/>
        <v>186.02366230805626</v>
      </c>
      <c r="R83" s="450">
        <v>24445</v>
      </c>
      <c r="S83" s="81" t="s">
        <v>358</v>
      </c>
      <c r="T83" s="458" t="s">
        <v>181</v>
      </c>
      <c r="U83" s="56">
        <f>L83-'раздел 2'!C80</f>
        <v>0</v>
      </c>
      <c r="V83" s="203">
        <f t="shared" si="14"/>
        <v>0</v>
      </c>
      <c r="W83" s="203">
        <f t="shared" si="15"/>
        <v>24258.976337691944</v>
      </c>
    </row>
    <row r="84" spans="1:30" s="210" customFormat="1" ht="15.6" customHeight="1" x14ac:dyDescent="0.2">
      <c r="A84" s="468">
        <f>A83+1</f>
        <v>64</v>
      </c>
      <c r="B84" s="135" t="s">
        <v>1071</v>
      </c>
      <c r="C84" s="214">
        <v>1980</v>
      </c>
      <c r="D84" s="215"/>
      <c r="E84" s="215" t="s">
        <v>1436</v>
      </c>
      <c r="F84" s="75">
        <v>5</v>
      </c>
      <c r="G84" s="75">
        <v>8</v>
      </c>
      <c r="H84" s="75">
        <v>7475.8</v>
      </c>
      <c r="I84" s="75">
        <v>5253.1</v>
      </c>
      <c r="J84" s="215">
        <v>4696.18</v>
      </c>
      <c r="K84" s="214">
        <v>219</v>
      </c>
      <c r="L84" s="429">
        <f>'раздел 2'!C81</f>
        <v>480529.91</v>
      </c>
      <c r="M84" s="429">
        <v>0</v>
      </c>
      <c r="N84" s="429">
        <v>0</v>
      </c>
      <c r="O84" s="429">
        <v>0</v>
      </c>
      <c r="P84" s="429">
        <f t="shared" si="17"/>
        <v>480529.91</v>
      </c>
      <c r="Q84" s="427">
        <f t="shared" si="18"/>
        <v>64.278058535541348</v>
      </c>
      <c r="R84" s="450">
        <v>24445</v>
      </c>
      <c r="S84" s="81" t="s">
        <v>358</v>
      </c>
      <c r="T84" s="458" t="s">
        <v>181</v>
      </c>
      <c r="U84" s="56">
        <f>L84-'раздел 2'!C81</f>
        <v>0</v>
      </c>
      <c r="V84" s="203">
        <f t="shared" si="14"/>
        <v>0</v>
      </c>
      <c r="W84" s="203">
        <f t="shared" si="15"/>
        <v>24380.721941464457</v>
      </c>
    </row>
    <row r="85" spans="1:30" s="210" customFormat="1" ht="15.6" customHeight="1" x14ac:dyDescent="0.2">
      <c r="A85" s="468">
        <f t="shared" ref="A85:A86" si="19">A84+1</f>
        <v>65</v>
      </c>
      <c r="B85" s="22" t="s">
        <v>1691</v>
      </c>
      <c r="C85" s="211">
        <v>1958</v>
      </c>
      <c r="D85" s="212"/>
      <c r="E85" s="212" t="s">
        <v>174</v>
      </c>
      <c r="F85" s="213">
        <v>3</v>
      </c>
      <c r="G85" s="213">
        <v>3</v>
      </c>
      <c r="H85" s="213">
        <v>3486.18</v>
      </c>
      <c r="I85" s="213">
        <v>1130.5</v>
      </c>
      <c r="J85" s="212">
        <v>1079.4000000000001</v>
      </c>
      <c r="K85" s="211">
        <v>40</v>
      </c>
      <c r="L85" s="429">
        <f>'раздел 2'!C82</f>
        <v>2329068.66</v>
      </c>
      <c r="M85" s="429">
        <v>0</v>
      </c>
      <c r="N85" s="429">
        <v>0</v>
      </c>
      <c r="O85" s="429">
        <v>0</v>
      </c>
      <c r="P85" s="429">
        <f t="shared" ref="P85" si="20">L85</f>
        <v>2329068.66</v>
      </c>
      <c r="Q85" s="427">
        <f t="shared" ref="Q85" si="21">L85/H85</f>
        <v>668.08617455208855</v>
      </c>
      <c r="R85" s="450">
        <v>24445</v>
      </c>
      <c r="S85" s="81" t="s">
        <v>358</v>
      </c>
      <c r="T85" s="458" t="s">
        <v>181</v>
      </c>
      <c r="U85" s="56">
        <f>L85-'раздел 2'!C82</f>
        <v>0</v>
      </c>
      <c r="V85" s="203">
        <f t="shared" si="14"/>
        <v>0</v>
      </c>
      <c r="W85" s="203"/>
    </row>
    <row r="86" spans="1:30" s="210" customFormat="1" ht="15.6" customHeight="1" x14ac:dyDescent="0.2">
      <c r="A86" s="468">
        <f t="shared" si="19"/>
        <v>66</v>
      </c>
      <c r="B86" s="22" t="s">
        <v>1720</v>
      </c>
      <c r="C86" s="211">
        <v>1988</v>
      </c>
      <c r="D86" s="212"/>
      <c r="E86" s="212" t="s">
        <v>1438</v>
      </c>
      <c r="F86" s="213">
        <v>9</v>
      </c>
      <c r="G86" s="213">
        <v>2</v>
      </c>
      <c r="H86" s="212">
        <v>5845.45</v>
      </c>
      <c r="I86" s="212">
        <v>4033.06</v>
      </c>
      <c r="J86" s="212">
        <v>3708.52</v>
      </c>
      <c r="K86" s="211">
        <v>174</v>
      </c>
      <c r="L86" s="429">
        <f>'раздел 2'!C83</f>
        <v>1398151.51</v>
      </c>
      <c r="M86" s="429">
        <v>0</v>
      </c>
      <c r="N86" s="429">
        <v>0</v>
      </c>
      <c r="O86" s="429">
        <v>0</v>
      </c>
      <c r="P86" s="429">
        <f t="shared" si="17"/>
        <v>1398151.51</v>
      </c>
      <c r="Q86" s="427">
        <f t="shared" si="18"/>
        <v>239.18629190224877</v>
      </c>
      <c r="R86" s="450">
        <v>24445</v>
      </c>
      <c r="S86" s="81" t="s">
        <v>358</v>
      </c>
      <c r="T86" s="458" t="s">
        <v>181</v>
      </c>
      <c r="U86" s="56">
        <f>L86-'раздел 2'!C83</f>
        <v>0</v>
      </c>
      <c r="V86" s="203">
        <f t="shared" si="14"/>
        <v>0</v>
      </c>
      <c r="W86" s="203">
        <f t="shared" si="15"/>
        <v>24205.81370809775</v>
      </c>
    </row>
    <row r="87" spans="1:30" s="216" customFormat="1" ht="15.6" customHeight="1" x14ac:dyDescent="0.2">
      <c r="A87" s="468">
        <f>A86+1</f>
        <v>67</v>
      </c>
      <c r="B87" s="452" t="s">
        <v>1072</v>
      </c>
      <c r="C87" s="214">
        <v>1979</v>
      </c>
      <c r="D87" s="215"/>
      <c r="E87" s="215" t="s">
        <v>1439</v>
      </c>
      <c r="F87" s="75">
        <v>5</v>
      </c>
      <c r="G87" s="75">
        <v>5</v>
      </c>
      <c r="H87" s="215">
        <v>6182.02</v>
      </c>
      <c r="I87" s="75">
        <v>3598.9</v>
      </c>
      <c r="J87" s="75">
        <v>3471</v>
      </c>
      <c r="K87" s="214">
        <v>122</v>
      </c>
      <c r="L87" s="429">
        <f>'раздел 2'!C84</f>
        <v>1189783.99</v>
      </c>
      <c r="M87" s="429">
        <v>0</v>
      </c>
      <c r="N87" s="429">
        <v>0</v>
      </c>
      <c r="O87" s="429">
        <v>0</v>
      </c>
      <c r="P87" s="429">
        <f t="shared" si="17"/>
        <v>1189783.99</v>
      </c>
      <c r="Q87" s="427">
        <f t="shared" si="18"/>
        <v>192.45877399296668</v>
      </c>
      <c r="R87" s="450">
        <v>24445</v>
      </c>
      <c r="S87" s="81" t="s">
        <v>358</v>
      </c>
      <c r="T87" s="458" t="s">
        <v>181</v>
      </c>
      <c r="U87" s="56">
        <f>L87-'раздел 2'!C84</f>
        <v>0</v>
      </c>
      <c r="V87" s="203">
        <f t="shared" si="14"/>
        <v>0</v>
      </c>
      <c r="W87" s="203">
        <f t="shared" si="15"/>
        <v>24252.541226007033</v>
      </c>
      <c r="X87" s="135"/>
      <c r="Y87" s="135"/>
      <c r="Z87" s="135"/>
      <c r="AA87" s="135"/>
      <c r="AB87" s="135"/>
      <c r="AC87" s="135"/>
      <c r="AD87" s="135"/>
    </row>
    <row r="88" spans="1:30" s="135" customFormat="1" ht="15.6" customHeight="1" x14ac:dyDescent="0.2">
      <c r="A88" s="495" t="s">
        <v>17</v>
      </c>
      <c r="B88" s="495"/>
      <c r="C88" s="83" t="s">
        <v>177</v>
      </c>
      <c r="D88" s="460" t="s">
        <v>177</v>
      </c>
      <c r="E88" s="460" t="s">
        <v>177</v>
      </c>
      <c r="F88" s="468" t="s">
        <v>177</v>
      </c>
      <c r="G88" s="468" t="s">
        <v>177</v>
      </c>
      <c r="H88" s="450">
        <f t="shared" ref="H88:P88" si="22">SUM(H81:H87)</f>
        <v>34574.76</v>
      </c>
      <c r="I88" s="450">
        <f t="shared" si="22"/>
        <v>22183.820000000003</v>
      </c>
      <c r="J88" s="450">
        <f t="shared" si="22"/>
        <v>20332.93</v>
      </c>
      <c r="K88" s="331">
        <f t="shared" si="22"/>
        <v>884</v>
      </c>
      <c r="L88" s="429">
        <f t="shared" si="22"/>
        <v>7618373.620000001</v>
      </c>
      <c r="M88" s="450">
        <f t="shared" si="22"/>
        <v>0</v>
      </c>
      <c r="N88" s="450">
        <f t="shared" si="22"/>
        <v>0</v>
      </c>
      <c r="O88" s="450">
        <f t="shared" si="22"/>
        <v>0</v>
      </c>
      <c r="P88" s="450">
        <f t="shared" si="22"/>
        <v>7618373.620000001</v>
      </c>
      <c r="Q88" s="427">
        <f t="shared" si="18"/>
        <v>220.34494585067259</v>
      </c>
      <c r="R88" s="92" t="s">
        <v>177</v>
      </c>
      <c r="S88" s="450" t="s">
        <v>177</v>
      </c>
      <c r="T88" s="458" t="s">
        <v>177</v>
      </c>
      <c r="U88" s="56">
        <f>L88-'раздел 2'!C85</f>
        <v>0</v>
      </c>
      <c r="V88" s="203">
        <f t="shared" si="14"/>
        <v>0</v>
      </c>
      <c r="W88" s="203" t="e">
        <f t="shared" si="15"/>
        <v>#VALUE!</v>
      </c>
    </row>
    <row r="89" spans="1:30" s="216" customFormat="1" ht="15.6" customHeight="1" x14ac:dyDescent="0.2">
      <c r="A89" s="513" t="s">
        <v>103</v>
      </c>
      <c r="B89" s="513"/>
      <c r="C89" s="153"/>
      <c r="D89" s="466"/>
      <c r="E89" s="103"/>
      <c r="F89" s="179"/>
      <c r="G89" s="179"/>
      <c r="H89" s="463">
        <f>H88+H79+H63</f>
        <v>192749.79000000007</v>
      </c>
      <c r="I89" s="463">
        <f>I88+I79+I63</f>
        <v>111493.13</v>
      </c>
      <c r="J89" s="463">
        <f>J88+J79+J63</f>
        <v>93745.94</v>
      </c>
      <c r="K89" s="153">
        <f>K88+K79+K63</f>
        <v>4007</v>
      </c>
      <c r="L89" s="463">
        <f>L88+L79+L63+L67</f>
        <v>174461583.33999997</v>
      </c>
      <c r="M89" s="463">
        <f>M88+M79+M63+M67</f>
        <v>0</v>
      </c>
      <c r="N89" s="463">
        <f>N88+N79+N63+N67</f>
        <v>0</v>
      </c>
      <c r="O89" s="463">
        <f>O88+O79+O63+O67</f>
        <v>0</v>
      </c>
      <c r="P89" s="463">
        <f>P88+P79+P63+P67</f>
        <v>174461583.33999997</v>
      </c>
      <c r="Q89" s="427">
        <f t="shared" si="18"/>
        <v>905.11944703026609</v>
      </c>
      <c r="R89" s="92" t="s">
        <v>177</v>
      </c>
      <c r="S89" s="450" t="s">
        <v>177</v>
      </c>
      <c r="T89" s="458" t="s">
        <v>177</v>
      </c>
      <c r="U89" s="56">
        <f>L89-'раздел 2'!C86</f>
        <v>0</v>
      </c>
      <c r="V89" s="203">
        <f t="shared" si="14"/>
        <v>0</v>
      </c>
      <c r="W89" s="203" t="e">
        <f t="shared" si="15"/>
        <v>#VALUE!</v>
      </c>
      <c r="X89" s="135"/>
      <c r="Y89" s="135"/>
      <c r="Z89" s="135"/>
      <c r="AA89" s="135"/>
      <c r="AB89" s="135"/>
      <c r="AC89" s="135"/>
      <c r="AD89" s="135"/>
    </row>
    <row r="90" spans="1:30" s="216" customFormat="1" ht="15.6" customHeight="1" x14ac:dyDescent="0.2">
      <c r="A90" s="571" t="s">
        <v>104</v>
      </c>
      <c r="B90" s="571"/>
      <c r="C90" s="571"/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1"/>
      <c r="P90" s="571"/>
      <c r="Q90" s="571"/>
      <c r="R90" s="571"/>
      <c r="S90" s="571"/>
      <c r="T90" s="571"/>
      <c r="U90" s="56">
        <f>L90-'раздел 2'!C87</f>
        <v>0</v>
      </c>
      <c r="V90" s="203">
        <f t="shared" si="14"/>
        <v>0</v>
      </c>
      <c r="W90" s="203">
        <f t="shared" si="15"/>
        <v>0</v>
      </c>
      <c r="X90" s="135"/>
      <c r="Y90" s="135"/>
      <c r="Z90" s="135"/>
      <c r="AA90" s="135"/>
      <c r="AB90" s="135"/>
      <c r="AC90" s="135"/>
      <c r="AD90" s="135"/>
    </row>
    <row r="91" spans="1:30" s="135" customFormat="1" ht="15.6" customHeight="1" x14ac:dyDescent="0.2">
      <c r="A91" s="495" t="s">
        <v>367</v>
      </c>
      <c r="B91" s="495"/>
      <c r="C91" s="83"/>
      <c r="D91" s="460"/>
      <c r="E91" s="460"/>
      <c r="F91" s="468"/>
      <c r="G91" s="468"/>
      <c r="H91" s="429"/>
      <c r="I91" s="429"/>
      <c r="J91" s="429"/>
      <c r="K91" s="331"/>
      <c r="L91" s="429"/>
      <c r="M91" s="429"/>
      <c r="N91" s="429"/>
      <c r="O91" s="429"/>
      <c r="P91" s="429"/>
      <c r="Q91" s="427"/>
      <c r="R91" s="92"/>
      <c r="S91" s="450"/>
      <c r="T91" s="458"/>
      <c r="U91" s="54">
        <f>L91-'раздел 2'!C88</f>
        <v>0</v>
      </c>
      <c r="V91" s="203">
        <f t="shared" si="14"/>
        <v>0</v>
      </c>
      <c r="W91" s="203">
        <f t="shared" si="15"/>
        <v>0</v>
      </c>
    </row>
    <row r="92" spans="1:30" s="135" customFormat="1" ht="15.6" customHeight="1" x14ac:dyDescent="0.2">
      <c r="A92" s="327">
        <f>A87+1</f>
        <v>68</v>
      </c>
      <c r="B92" s="330" t="s">
        <v>368</v>
      </c>
      <c r="C92" s="250">
        <v>1977</v>
      </c>
      <c r="D92" s="251"/>
      <c r="E92" s="251" t="s">
        <v>1440</v>
      </c>
      <c r="F92" s="252">
        <v>5</v>
      </c>
      <c r="G92" s="252">
        <v>4</v>
      </c>
      <c r="H92" s="251">
        <v>4103.3</v>
      </c>
      <c r="I92" s="251">
        <v>3701.8</v>
      </c>
      <c r="J92" s="251">
        <v>3629.6</v>
      </c>
      <c r="K92" s="250">
        <v>171</v>
      </c>
      <c r="L92" s="429">
        <f>'раздел 2'!C89</f>
        <v>353554.83</v>
      </c>
      <c r="M92" s="460">
        <v>0</v>
      </c>
      <c r="N92" s="460">
        <v>0</v>
      </c>
      <c r="O92" s="460">
        <v>0</v>
      </c>
      <c r="P92" s="429">
        <f>L92</f>
        <v>353554.83</v>
      </c>
      <c r="Q92" s="455">
        <f>L92/H92</f>
        <v>86.163534228547761</v>
      </c>
      <c r="R92" s="450">
        <v>24445</v>
      </c>
      <c r="S92" s="81" t="s">
        <v>358</v>
      </c>
      <c r="T92" s="458" t="s">
        <v>181</v>
      </c>
      <c r="U92" s="54">
        <f>L92-'раздел 2'!C89</f>
        <v>0</v>
      </c>
      <c r="V92" s="203">
        <f t="shared" si="14"/>
        <v>0</v>
      </c>
      <c r="W92" s="203">
        <f t="shared" si="15"/>
        <v>24358.836465771452</v>
      </c>
    </row>
    <row r="93" spans="1:30" s="135" customFormat="1" ht="15.6" customHeight="1" x14ac:dyDescent="0.2">
      <c r="A93" s="468">
        <f>A92+1</f>
        <v>69</v>
      </c>
      <c r="B93" s="330" t="s">
        <v>369</v>
      </c>
      <c r="C93" s="250">
        <v>1969</v>
      </c>
      <c r="D93" s="251"/>
      <c r="E93" s="251" t="s">
        <v>1441</v>
      </c>
      <c r="F93" s="252">
        <v>5</v>
      </c>
      <c r="G93" s="252">
        <v>4</v>
      </c>
      <c r="H93" s="251">
        <v>4076</v>
      </c>
      <c r="I93" s="251">
        <v>3570</v>
      </c>
      <c r="J93" s="251">
        <v>3178.2</v>
      </c>
      <c r="K93" s="250">
        <v>186</v>
      </c>
      <c r="L93" s="429">
        <f>'раздел 2'!C90</f>
        <v>355502.53</v>
      </c>
      <c r="M93" s="460">
        <v>0</v>
      </c>
      <c r="N93" s="460">
        <v>0</v>
      </c>
      <c r="O93" s="460">
        <v>0</v>
      </c>
      <c r="P93" s="429">
        <f>L93</f>
        <v>355502.53</v>
      </c>
      <c r="Q93" s="455">
        <f>L93/H93</f>
        <v>87.218481354268903</v>
      </c>
      <c r="R93" s="450">
        <v>24445</v>
      </c>
      <c r="S93" s="81" t="s">
        <v>358</v>
      </c>
      <c r="T93" s="458" t="s">
        <v>181</v>
      </c>
      <c r="U93" s="54">
        <f>L93-'раздел 2'!C90</f>
        <v>0</v>
      </c>
      <c r="V93" s="203">
        <f t="shared" si="14"/>
        <v>0</v>
      </c>
      <c r="W93" s="203">
        <f t="shared" si="15"/>
        <v>24357.78151864573</v>
      </c>
    </row>
    <row r="94" spans="1:30" s="135" customFormat="1" ht="15.6" customHeight="1" x14ac:dyDescent="0.2">
      <c r="A94" s="495" t="s">
        <v>17</v>
      </c>
      <c r="B94" s="495"/>
      <c r="C94" s="83" t="s">
        <v>177</v>
      </c>
      <c r="D94" s="460" t="s">
        <v>177</v>
      </c>
      <c r="E94" s="460" t="s">
        <v>177</v>
      </c>
      <c r="F94" s="468" t="s">
        <v>177</v>
      </c>
      <c r="G94" s="468" t="s">
        <v>177</v>
      </c>
      <c r="H94" s="459">
        <f t="shared" ref="H94:P94" si="23">SUM(H92:H93)</f>
        <v>8179.3</v>
      </c>
      <c r="I94" s="459">
        <f t="shared" si="23"/>
        <v>7271.8</v>
      </c>
      <c r="J94" s="459">
        <f t="shared" si="23"/>
        <v>6807.7999999999993</v>
      </c>
      <c r="K94" s="82">
        <f t="shared" si="23"/>
        <v>357</v>
      </c>
      <c r="L94" s="87">
        <f t="shared" si="23"/>
        <v>709057.3600000001</v>
      </c>
      <c r="M94" s="459">
        <f t="shared" si="23"/>
        <v>0</v>
      </c>
      <c r="N94" s="459">
        <f t="shared" si="23"/>
        <v>0</v>
      </c>
      <c r="O94" s="459">
        <f t="shared" si="23"/>
        <v>0</v>
      </c>
      <c r="P94" s="459">
        <f t="shared" si="23"/>
        <v>709057.3600000001</v>
      </c>
      <c r="Q94" s="455">
        <f>L94/H94</f>
        <v>86.689247246096869</v>
      </c>
      <c r="R94" s="92" t="s">
        <v>177</v>
      </c>
      <c r="S94" s="450" t="s">
        <v>177</v>
      </c>
      <c r="T94" s="458" t="s">
        <v>177</v>
      </c>
      <c r="U94" s="54">
        <f>L94-'раздел 2'!C91</f>
        <v>0</v>
      </c>
      <c r="V94" s="203">
        <f t="shared" si="14"/>
        <v>0</v>
      </c>
      <c r="W94" s="203" t="e">
        <f t="shared" si="15"/>
        <v>#VALUE!</v>
      </c>
    </row>
    <row r="95" spans="1:30" s="135" customFormat="1" ht="15.6" customHeight="1" x14ac:dyDescent="0.2">
      <c r="A95" s="495" t="s">
        <v>370</v>
      </c>
      <c r="B95" s="495"/>
      <c r="C95" s="82"/>
      <c r="D95" s="459"/>
      <c r="E95" s="458"/>
      <c r="F95" s="122"/>
      <c r="G95" s="122"/>
      <c r="H95" s="459"/>
      <c r="I95" s="459"/>
      <c r="J95" s="459"/>
      <c r="K95" s="82"/>
      <c r="L95" s="429"/>
      <c r="M95" s="460"/>
      <c r="N95" s="460"/>
      <c r="O95" s="460"/>
      <c r="P95" s="429"/>
      <c r="Q95" s="455"/>
      <c r="R95" s="429"/>
      <c r="S95" s="81"/>
      <c r="T95" s="458"/>
      <c r="U95" s="54">
        <f>L95-'раздел 2'!C92</f>
        <v>0</v>
      </c>
      <c r="V95" s="203">
        <f t="shared" si="14"/>
        <v>0</v>
      </c>
      <c r="W95" s="203">
        <f t="shared" si="15"/>
        <v>0</v>
      </c>
    </row>
    <row r="96" spans="1:30" s="135" customFormat="1" ht="15.6" customHeight="1" x14ac:dyDescent="0.2">
      <c r="A96" s="468">
        <f>A93+1</f>
        <v>70</v>
      </c>
      <c r="B96" s="330" t="s">
        <v>371</v>
      </c>
      <c r="C96" s="250">
        <v>1979</v>
      </c>
      <c r="D96" s="251"/>
      <c r="E96" s="251" t="s">
        <v>1440</v>
      </c>
      <c r="F96" s="252">
        <v>5</v>
      </c>
      <c r="G96" s="252">
        <v>4</v>
      </c>
      <c r="H96" s="251">
        <v>2990.3</v>
      </c>
      <c r="I96" s="251">
        <v>2613</v>
      </c>
      <c r="J96" s="251">
        <v>2437</v>
      </c>
      <c r="K96" s="250">
        <v>187</v>
      </c>
      <c r="L96" s="429">
        <f>'раздел 2'!C93</f>
        <v>299730.28000000003</v>
      </c>
      <c r="M96" s="460">
        <v>0</v>
      </c>
      <c r="N96" s="460">
        <v>0</v>
      </c>
      <c r="O96" s="460">
        <v>0</v>
      </c>
      <c r="P96" s="429">
        <f>L96</f>
        <v>299730.28000000003</v>
      </c>
      <c r="Q96" s="455">
        <f>L96/H96</f>
        <v>100.23418386115105</v>
      </c>
      <c r="R96" s="450">
        <v>24445</v>
      </c>
      <c r="S96" s="81" t="s">
        <v>358</v>
      </c>
      <c r="T96" s="458" t="s">
        <v>181</v>
      </c>
      <c r="U96" s="54">
        <f>L96-'раздел 2'!C93</f>
        <v>0</v>
      </c>
      <c r="V96" s="203">
        <f t="shared" si="14"/>
        <v>0</v>
      </c>
      <c r="W96" s="203">
        <f t="shared" si="15"/>
        <v>24344.76581613885</v>
      </c>
    </row>
    <row r="97" spans="1:23" ht="15.6" customHeight="1" x14ac:dyDescent="0.2">
      <c r="A97" s="495" t="s">
        <v>17</v>
      </c>
      <c r="B97" s="495"/>
      <c r="C97" s="331" t="s">
        <v>177</v>
      </c>
      <c r="D97" s="450" t="s">
        <v>177</v>
      </c>
      <c r="E97" s="450" t="s">
        <v>177</v>
      </c>
      <c r="F97" s="327" t="s">
        <v>177</v>
      </c>
      <c r="G97" s="327" t="s">
        <v>177</v>
      </c>
      <c r="H97" s="429">
        <f t="shared" ref="H97:Q97" si="24">H96</f>
        <v>2990.3</v>
      </c>
      <c r="I97" s="429">
        <f t="shared" si="24"/>
        <v>2613</v>
      </c>
      <c r="J97" s="429">
        <f t="shared" si="24"/>
        <v>2437</v>
      </c>
      <c r="K97" s="331">
        <f t="shared" si="24"/>
        <v>187</v>
      </c>
      <c r="L97" s="429">
        <f t="shared" si="24"/>
        <v>299730.28000000003</v>
      </c>
      <c r="M97" s="429">
        <f t="shared" si="24"/>
        <v>0</v>
      </c>
      <c r="N97" s="429">
        <f t="shared" si="24"/>
        <v>0</v>
      </c>
      <c r="O97" s="429">
        <f t="shared" si="24"/>
        <v>0</v>
      </c>
      <c r="P97" s="429">
        <f t="shared" si="24"/>
        <v>299730.28000000003</v>
      </c>
      <c r="Q97" s="427">
        <f t="shared" si="24"/>
        <v>100.23418386115105</v>
      </c>
      <c r="R97" s="92" t="s">
        <v>177</v>
      </c>
      <c r="S97" s="62" t="s">
        <v>177</v>
      </c>
      <c r="T97" s="458" t="s">
        <v>177</v>
      </c>
      <c r="U97" s="54">
        <f>L97-'раздел 2'!C94</f>
        <v>0</v>
      </c>
      <c r="V97" s="203">
        <f t="shared" si="14"/>
        <v>0</v>
      </c>
      <c r="W97" s="203" t="e">
        <f t="shared" si="15"/>
        <v>#VALUE!</v>
      </c>
    </row>
    <row r="98" spans="1:23" ht="15.6" customHeight="1" x14ac:dyDescent="0.2">
      <c r="A98" s="495" t="s">
        <v>372</v>
      </c>
      <c r="B98" s="495"/>
      <c r="C98" s="331"/>
      <c r="D98" s="429"/>
      <c r="E98" s="429"/>
      <c r="F98" s="327"/>
      <c r="G98" s="327"/>
      <c r="H98" s="429"/>
      <c r="I98" s="429"/>
      <c r="J98" s="429"/>
      <c r="K98" s="331"/>
      <c r="L98" s="429"/>
      <c r="M98" s="429"/>
      <c r="N98" s="429"/>
      <c r="O98" s="429"/>
      <c r="P98" s="429"/>
      <c r="Q98" s="427"/>
      <c r="R98" s="429"/>
      <c r="S98" s="429"/>
      <c r="T98" s="429"/>
      <c r="U98" s="54">
        <f>L98-'раздел 2'!C95</f>
        <v>0</v>
      </c>
      <c r="V98" s="203">
        <f t="shared" si="14"/>
        <v>0</v>
      </c>
      <c r="W98" s="203">
        <f t="shared" si="15"/>
        <v>0</v>
      </c>
    </row>
    <row r="99" spans="1:23" ht="15.6" customHeight="1" x14ac:dyDescent="0.2">
      <c r="A99" s="468">
        <f>A96+1</f>
        <v>71</v>
      </c>
      <c r="B99" s="330" t="s">
        <v>373</v>
      </c>
      <c r="C99" s="250">
        <v>1990</v>
      </c>
      <c r="D99" s="251"/>
      <c r="E99" s="251" t="s">
        <v>1437</v>
      </c>
      <c r="F99" s="252">
        <v>5</v>
      </c>
      <c r="G99" s="252">
        <v>4</v>
      </c>
      <c r="H99" s="63">
        <v>5601.9</v>
      </c>
      <c r="I99" s="63">
        <v>3589.9</v>
      </c>
      <c r="J99" s="63">
        <v>3172.5</v>
      </c>
      <c r="K99" s="168">
        <v>143</v>
      </c>
      <c r="L99" s="429">
        <f>'раздел 2'!C96</f>
        <v>1347572.38</v>
      </c>
      <c r="M99" s="460">
        <v>0</v>
      </c>
      <c r="N99" s="460">
        <v>0</v>
      </c>
      <c r="O99" s="460">
        <v>0</v>
      </c>
      <c r="P99" s="429">
        <f>L99</f>
        <v>1347572.38</v>
      </c>
      <c r="Q99" s="455">
        <f t="shared" ref="Q99:Q104" si="25">L99/H99</f>
        <v>240.55630768132241</v>
      </c>
      <c r="R99" s="450">
        <v>24445</v>
      </c>
      <c r="S99" s="81" t="s">
        <v>358</v>
      </c>
      <c r="T99" s="458" t="s">
        <v>181</v>
      </c>
      <c r="U99" s="54">
        <f>L99-'раздел 2'!C96</f>
        <v>0</v>
      </c>
      <c r="V99" s="203">
        <f t="shared" si="14"/>
        <v>0</v>
      </c>
      <c r="W99" s="203">
        <f t="shared" si="15"/>
        <v>24204.443692318677</v>
      </c>
    </row>
    <row r="100" spans="1:23" ht="15.6" customHeight="1" x14ac:dyDescent="0.2">
      <c r="A100" s="468">
        <f>A99+1</f>
        <v>72</v>
      </c>
      <c r="B100" s="330" t="s">
        <v>374</v>
      </c>
      <c r="C100" s="250">
        <v>1985</v>
      </c>
      <c r="D100" s="251"/>
      <c r="E100" s="253" t="s">
        <v>1442</v>
      </c>
      <c r="F100" s="252">
        <v>5</v>
      </c>
      <c r="G100" s="252">
        <v>4</v>
      </c>
      <c r="H100" s="63">
        <v>4352.3999999999996</v>
      </c>
      <c r="I100" s="63">
        <v>2586.2399999999998</v>
      </c>
      <c r="J100" s="63">
        <v>2352.54</v>
      </c>
      <c r="K100" s="168">
        <v>112</v>
      </c>
      <c r="L100" s="429">
        <f>'раздел 2'!C97</f>
        <v>932989.28</v>
      </c>
      <c r="M100" s="460">
        <v>0</v>
      </c>
      <c r="N100" s="460">
        <v>0</v>
      </c>
      <c r="O100" s="460">
        <v>0</v>
      </c>
      <c r="P100" s="429">
        <f>L100</f>
        <v>932989.28</v>
      </c>
      <c r="Q100" s="455">
        <f t="shared" si="25"/>
        <v>214.36202554912234</v>
      </c>
      <c r="R100" s="450">
        <v>24445</v>
      </c>
      <c r="S100" s="81" t="s">
        <v>358</v>
      </c>
      <c r="T100" s="458" t="s">
        <v>181</v>
      </c>
      <c r="U100" s="54">
        <f>L100-'раздел 2'!C97</f>
        <v>0</v>
      </c>
      <c r="V100" s="203">
        <f t="shared" si="14"/>
        <v>0</v>
      </c>
      <c r="W100" s="203">
        <f t="shared" si="15"/>
        <v>24230.637974450878</v>
      </c>
    </row>
    <row r="101" spans="1:23" ht="15.6" customHeight="1" x14ac:dyDescent="0.2">
      <c r="A101" s="468">
        <f>A100+1</f>
        <v>73</v>
      </c>
      <c r="B101" s="330" t="s">
        <v>375</v>
      </c>
      <c r="C101" s="250">
        <v>1987</v>
      </c>
      <c r="D101" s="251"/>
      <c r="E101" s="251" t="s">
        <v>1437</v>
      </c>
      <c r="F101" s="252">
        <v>5</v>
      </c>
      <c r="G101" s="252">
        <v>4</v>
      </c>
      <c r="H101" s="251">
        <v>4568.83</v>
      </c>
      <c r="I101" s="251">
        <v>3244.03</v>
      </c>
      <c r="J101" s="251">
        <v>3059.5</v>
      </c>
      <c r="K101" s="250">
        <v>137</v>
      </c>
      <c r="L101" s="429">
        <f>'раздел 2'!C98</f>
        <v>1083938.0900000001</v>
      </c>
      <c r="M101" s="460">
        <v>0</v>
      </c>
      <c r="N101" s="460">
        <v>0</v>
      </c>
      <c r="O101" s="460">
        <v>0</v>
      </c>
      <c r="P101" s="429">
        <f>L101</f>
        <v>1083938.0900000001</v>
      </c>
      <c r="Q101" s="455">
        <f t="shared" si="25"/>
        <v>237.24631689075761</v>
      </c>
      <c r="R101" s="450">
        <v>24445</v>
      </c>
      <c r="S101" s="81" t="s">
        <v>358</v>
      </c>
      <c r="T101" s="458" t="s">
        <v>181</v>
      </c>
      <c r="U101" s="54">
        <f>L101-'раздел 2'!C98</f>
        <v>0</v>
      </c>
      <c r="V101" s="203">
        <f t="shared" si="14"/>
        <v>0</v>
      </c>
      <c r="W101" s="203">
        <f t="shared" si="15"/>
        <v>24207.753683109244</v>
      </c>
    </row>
    <row r="102" spans="1:23" ht="15.6" customHeight="1" x14ac:dyDescent="0.2">
      <c r="A102" s="468">
        <f>A101+1</f>
        <v>74</v>
      </c>
      <c r="B102" s="330" t="s">
        <v>376</v>
      </c>
      <c r="C102" s="254">
        <v>1989</v>
      </c>
      <c r="D102" s="251"/>
      <c r="E102" s="251" t="s">
        <v>1437</v>
      </c>
      <c r="F102" s="252">
        <v>5</v>
      </c>
      <c r="G102" s="252">
        <v>4</v>
      </c>
      <c r="H102" s="251">
        <v>7074.48</v>
      </c>
      <c r="I102" s="251">
        <v>4846.28</v>
      </c>
      <c r="J102" s="251">
        <v>4526.08</v>
      </c>
      <c r="K102" s="254">
        <v>201</v>
      </c>
      <c r="L102" s="429">
        <f>'раздел 2'!C99</f>
        <v>1858668.9100000001</v>
      </c>
      <c r="M102" s="460">
        <v>0</v>
      </c>
      <c r="N102" s="460">
        <v>0</v>
      </c>
      <c r="O102" s="460">
        <v>0</v>
      </c>
      <c r="P102" s="429">
        <f>L102</f>
        <v>1858668.9100000001</v>
      </c>
      <c r="Q102" s="455">
        <f t="shared" si="25"/>
        <v>262.72869666745828</v>
      </c>
      <c r="R102" s="450">
        <v>24445</v>
      </c>
      <c r="S102" s="81" t="s">
        <v>358</v>
      </c>
      <c r="T102" s="458" t="s">
        <v>181</v>
      </c>
      <c r="U102" s="54">
        <f>L102-'раздел 2'!C99</f>
        <v>0</v>
      </c>
      <c r="V102" s="203">
        <f t="shared" si="14"/>
        <v>0</v>
      </c>
      <c r="W102" s="203">
        <f t="shared" si="15"/>
        <v>24182.271303332542</v>
      </c>
    </row>
    <row r="103" spans="1:23" ht="15.6" customHeight="1" x14ac:dyDescent="0.2">
      <c r="A103" s="468">
        <f>A102+1</f>
        <v>75</v>
      </c>
      <c r="B103" s="330" t="s">
        <v>377</v>
      </c>
      <c r="C103" s="250">
        <v>1973</v>
      </c>
      <c r="D103" s="251"/>
      <c r="E103" s="251" t="s">
        <v>1437</v>
      </c>
      <c r="F103" s="252">
        <v>5</v>
      </c>
      <c r="G103" s="252">
        <v>8</v>
      </c>
      <c r="H103" s="251">
        <v>7541</v>
      </c>
      <c r="I103" s="251">
        <v>5707.74</v>
      </c>
      <c r="J103" s="251">
        <v>5475.56</v>
      </c>
      <c r="K103" s="250">
        <v>283</v>
      </c>
      <c r="L103" s="429">
        <f>'раздел 2'!C100</f>
        <v>386028.15</v>
      </c>
      <c r="M103" s="460">
        <v>0</v>
      </c>
      <c r="N103" s="460">
        <v>0</v>
      </c>
      <c r="O103" s="460">
        <v>0</v>
      </c>
      <c r="P103" s="429">
        <f>L103</f>
        <v>386028.15</v>
      </c>
      <c r="Q103" s="455">
        <f t="shared" si="25"/>
        <v>51.190578172656153</v>
      </c>
      <c r="R103" s="450">
        <v>24445</v>
      </c>
      <c r="S103" s="81" t="s">
        <v>358</v>
      </c>
      <c r="T103" s="458" t="s">
        <v>181</v>
      </c>
      <c r="U103" s="54">
        <f>L103-'раздел 2'!C100</f>
        <v>0</v>
      </c>
      <c r="V103" s="203">
        <f t="shared" si="14"/>
        <v>0</v>
      </c>
      <c r="W103" s="203">
        <f t="shared" si="15"/>
        <v>24393.809421827344</v>
      </c>
    </row>
    <row r="104" spans="1:23" ht="15.6" customHeight="1" x14ac:dyDescent="0.2">
      <c r="A104" s="495" t="s">
        <v>17</v>
      </c>
      <c r="B104" s="495"/>
      <c r="C104" s="83" t="s">
        <v>177</v>
      </c>
      <c r="D104" s="458" t="s">
        <v>177</v>
      </c>
      <c r="E104" s="458" t="s">
        <v>177</v>
      </c>
      <c r="F104" s="468" t="s">
        <v>177</v>
      </c>
      <c r="G104" s="468" t="s">
        <v>177</v>
      </c>
      <c r="H104" s="460">
        <f t="shared" ref="H104:P104" si="26">SUM(H99:H103)</f>
        <v>29138.61</v>
      </c>
      <c r="I104" s="460">
        <f t="shared" si="26"/>
        <v>19974.190000000002</v>
      </c>
      <c r="J104" s="460">
        <f t="shared" si="26"/>
        <v>18586.18</v>
      </c>
      <c r="K104" s="83">
        <f t="shared" si="26"/>
        <v>876</v>
      </c>
      <c r="L104" s="460">
        <f t="shared" si="26"/>
        <v>5609196.8100000005</v>
      </c>
      <c r="M104" s="460">
        <f t="shared" si="26"/>
        <v>0</v>
      </c>
      <c r="N104" s="460">
        <f t="shared" si="26"/>
        <v>0</v>
      </c>
      <c r="O104" s="460">
        <f t="shared" si="26"/>
        <v>0</v>
      </c>
      <c r="P104" s="460">
        <f t="shared" si="26"/>
        <v>5609196.8100000005</v>
      </c>
      <c r="Q104" s="455">
        <f t="shared" si="25"/>
        <v>192.50049367488705</v>
      </c>
      <c r="R104" s="92" t="s">
        <v>177</v>
      </c>
      <c r="S104" s="62" t="s">
        <v>177</v>
      </c>
      <c r="T104" s="458" t="s">
        <v>177</v>
      </c>
      <c r="U104" s="54">
        <f>L104-'раздел 2'!C101</f>
        <v>0</v>
      </c>
      <c r="V104" s="203">
        <f t="shared" si="14"/>
        <v>0</v>
      </c>
      <c r="W104" s="203" t="e">
        <f t="shared" si="15"/>
        <v>#VALUE!</v>
      </c>
    </row>
    <row r="105" spans="1:23" ht="15.6" customHeight="1" x14ac:dyDescent="0.2">
      <c r="A105" s="495" t="s">
        <v>378</v>
      </c>
      <c r="B105" s="495"/>
      <c r="C105" s="550"/>
      <c r="D105" s="550"/>
      <c r="E105" s="550"/>
      <c r="F105" s="550"/>
      <c r="G105" s="550"/>
      <c r="H105" s="550"/>
      <c r="I105" s="550"/>
      <c r="J105" s="550"/>
      <c r="K105" s="550"/>
      <c r="L105" s="550"/>
      <c r="M105" s="550"/>
      <c r="N105" s="550"/>
      <c r="O105" s="550"/>
      <c r="P105" s="550"/>
      <c r="Q105" s="550"/>
      <c r="R105" s="550"/>
      <c r="S105" s="550"/>
      <c r="T105" s="550"/>
      <c r="U105" s="54">
        <f>L105-'раздел 2'!C102</f>
        <v>0</v>
      </c>
      <c r="V105" s="203">
        <f t="shared" si="14"/>
        <v>0</v>
      </c>
      <c r="W105" s="203">
        <f t="shared" si="15"/>
        <v>0</v>
      </c>
    </row>
    <row r="106" spans="1:23" ht="15.6" customHeight="1" x14ac:dyDescent="0.2">
      <c r="A106" s="468">
        <f>A103+1</f>
        <v>76</v>
      </c>
      <c r="B106" s="330" t="s">
        <v>379</v>
      </c>
      <c r="C106" s="250">
        <v>1976</v>
      </c>
      <c r="D106" s="251"/>
      <c r="E106" s="251" t="s">
        <v>1440</v>
      </c>
      <c r="F106" s="252">
        <v>5</v>
      </c>
      <c r="G106" s="252">
        <v>4</v>
      </c>
      <c r="H106" s="251">
        <v>3592.2</v>
      </c>
      <c r="I106" s="251">
        <v>3246</v>
      </c>
      <c r="J106" s="251">
        <v>3011</v>
      </c>
      <c r="K106" s="250">
        <v>166</v>
      </c>
      <c r="L106" s="429">
        <f>'раздел 2'!C103</f>
        <v>319018.51</v>
      </c>
      <c r="M106" s="460">
        <v>0</v>
      </c>
      <c r="N106" s="460">
        <v>0</v>
      </c>
      <c r="O106" s="429">
        <f>SUM(O104:O105)</f>
        <v>0</v>
      </c>
      <c r="P106" s="68">
        <f>L106</f>
        <v>319018.51</v>
      </c>
      <c r="Q106" s="455">
        <f>L106/H106</f>
        <v>88.808671566171157</v>
      </c>
      <c r="R106" s="450">
        <v>24445</v>
      </c>
      <c r="S106" s="81" t="s">
        <v>358</v>
      </c>
      <c r="T106" s="458" t="s">
        <v>181</v>
      </c>
      <c r="U106" s="54">
        <f>L106-'раздел 2'!C103</f>
        <v>0</v>
      </c>
      <c r="V106" s="203">
        <f t="shared" si="14"/>
        <v>0</v>
      </c>
      <c r="W106" s="203">
        <f t="shared" si="15"/>
        <v>24356.19132843383</v>
      </c>
    </row>
    <row r="107" spans="1:23" ht="15.6" customHeight="1" x14ac:dyDescent="0.2">
      <c r="A107" s="468">
        <f>A106+1</f>
        <v>77</v>
      </c>
      <c r="B107" s="330" t="s">
        <v>380</v>
      </c>
      <c r="C107" s="250">
        <v>1978</v>
      </c>
      <c r="D107" s="251"/>
      <c r="E107" s="251" t="s">
        <v>1440</v>
      </c>
      <c r="F107" s="252">
        <v>5</v>
      </c>
      <c r="G107" s="252">
        <v>6</v>
      </c>
      <c r="H107" s="251">
        <v>5241.2</v>
      </c>
      <c r="I107" s="251">
        <v>4840</v>
      </c>
      <c r="J107" s="251">
        <v>4227</v>
      </c>
      <c r="K107" s="250">
        <v>227</v>
      </c>
      <c r="L107" s="429">
        <f>'раздел 2'!C104</f>
        <v>430264.1</v>
      </c>
      <c r="M107" s="460">
        <v>0</v>
      </c>
      <c r="N107" s="460">
        <v>0</v>
      </c>
      <c r="O107" s="429">
        <f>SUM(O105:O106)</f>
        <v>0</v>
      </c>
      <c r="P107" s="68">
        <f>L107</f>
        <v>430264.1</v>
      </c>
      <c r="Q107" s="455">
        <f>L107/H107</f>
        <v>82.092669617644816</v>
      </c>
      <c r="R107" s="450">
        <v>24445</v>
      </c>
      <c r="S107" s="81" t="s">
        <v>358</v>
      </c>
      <c r="T107" s="458" t="s">
        <v>181</v>
      </c>
      <c r="U107" s="54">
        <f>L107-'раздел 2'!C104</f>
        <v>0</v>
      </c>
      <c r="V107" s="203">
        <f t="shared" si="14"/>
        <v>0</v>
      </c>
      <c r="W107" s="203">
        <f t="shared" si="15"/>
        <v>24362.907330382353</v>
      </c>
    </row>
    <row r="108" spans="1:23" ht="15.6" customHeight="1" x14ac:dyDescent="0.2">
      <c r="A108" s="495" t="s">
        <v>17</v>
      </c>
      <c r="B108" s="495"/>
      <c r="C108" s="83" t="s">
        <v>177</v>
      </c>
      <c r="D108" s="458" t="s">
        <v>177</v>
      </c>
      <c r="E108" s="458" t="s">
        <v>177</v>
      </c>
      <c r="F108" s="468" t="s">
        <v>177</v>
      </c>
      <c r="G108" s="468" t="s">
        <v>177</v>
      </c>
      <c r="H108" s="460">
        <f t="shared" ref="H108:N108" si="27">SUM(H106:H107)</f>
        <v>8833.4</v>
      </c>
      <c r="I108" s="460">
        <f t="shared" si="27"/>
        <v>8086</v>
      </c>
      <c r="J108" s="460">
        <f t="shared" si="27"/>
        <v>7238</v>
      </c>
      <c r="K108" s="83">
        <f t="shared" si="27"/>
        <v>393</v>
      </c>
      <c r="L108" s="460">
        <f t="shared" si="27"/>
        <v>749282.61</v>
      </c>
      <c r="M108" s="460">
        <f t="shared" si="27"/>
        <v>0</v>
      </c>
      <c r="N108" s="460">
        <f t="shared" si="27"/>
        <v>0</v>
      </c>
      <c r="O108" s="460">
        <f>SUM(O106:O107)</f>
        <v>0</v>
      </c>
      <c r="P108" s="460">
        <f>SUM(P106:P107)</f>
        <v>749282.61</v>
      </c>
      <c r="Q108" s="455">
        <f>L108/H108</f>
        <v>84.823806235424641</v>
      </c>
      <c r="R108" s="92" t="s">
        <v>177</v>
      </c>
      <c r="S108" s="62" t="s">
        <v>177</v>
      </c>
      <c r="T108" s="458" t="s">
        <v>177</v>
      </c>
      <c r="U108" s="54">
        <f>L108-'раздел 2'!C105</f>
        <v>0</v>
      </c>
      <c r="V108" s="203">
        <f t="shared" si="14"/>
        <v>0</v>
      </c>
      <c r="W108" s="203" t="e">
        <f t="shared" si="15"/>
        <v>#VALUE!</v>
      </c>
    </row>
    <row r="109" spans="1:23" ht="15.6" customHeight="1" x14ac:dyDescent="0.2">
      <c r="A109" s="495" t="s">
        <v>381</v>
      </c>
      <c r="B109" s="495"/>
      <c r="C109" s="490"/>
      <c r="D109" s="490"/>
      <c r="E109" s="490"/>
      <c r="F109" s="490"/>
      <c r="G109" s="490"/>
      <c r="H109" s="490"/>
      <c r="I109" s="490"/>
      <c r="J109" s="490"/>
      <c r="K109" s="490"/>
      <c r="L109" s="490"/>
      <c r="M109" s="490"/>
      <c r="N109" s="490"/>
      <c r="O109" s="490"/>
      <c r="P109" s="490"/>
      <c r="Q109" s="490"/>
      <c r="R109" s="490"/>
      <c r="S109" s="490"/>
      <c r="T109" s="490"/>
      <c r="U109" s="54">
        <f>L109-'раздел 2'!C106</f>
        <v>0</v>
      </c>
      <c r="V109" s="203">
        <f t="shared" si="14"/>
        <v>0</v>
      </c>
      <c r="W109" s="203">
        <f t="shared" si="15"/>
        <v>0</v>
      </c>
    </row>
    <row r="110" spans="1:23" ht="15.6" customHeight="1" x14ac:dyDescent="0.2">
      <c r="A110" s="468">
        <f>A107+1</f>
        <v>78</v>
      </c>
      <c r="B110" s="330" t="s">
        <v>382</v>
      </c>
      <c r="C110" s="250">
        <v>1960</v>
      </c>
      <c r="D110" s="251"/>
      <c r="E110" s="251" t="s">
        <v>416</v>
      </c>
      <c r="F110" s="252">
        <v>2</v>
      </c>
      <c r="G110" s="252">
        <v>2</v>
      </c>
      <c r="H110" s="251">
        <v>493.5</v>
      </c>
      <c r="I110" s="251">
        <v>400.3</v>
      </c>
      <c r="J110" s="251">
        <v>215.6</v>
      </c>
      <c r="K110" s="250">
        <v>28</v>
      </c>
      <c r="L110" s="460">
        <f>'[1]виды работ'!C128</f>
        <v>100313.09</v>
      </c>
      <c r="M110" s="460">
        <v>0</v>
      </c>
      <c r="N110" s="460">
        <v>0</v>
      </c>
      <c r="O110" s="460">
        <v>0</v>
      </c>
      <c r="P110" s="460">
        <f>L110</f>
        <v>100313.09</v>
      </c>
      <c r="Q110" s="455">
        <f>L110/H110</f>
        <v>203.268672745694</v>
      </c>
      <c r="R110" s="450">
        <v>24445</v>
      </c>
      <c r="S110" s="81" t="s">
        <v>358</v>
      </c>
      <c r="T110" s="458" t="s">
        <v>181</v>
      </c>
      <c r="U110" s="54">
        <f>L110-'раздел 2'!C107</f>
        <v>0</v>
      </c>
      <c r="V110" s="203">
        <f t="shared" si="14"/>
        <v>0</v>
      </c>
      <c r="W110" s="203">
        <f t="shared" si="15"/>
        <v>24241.731327254307</v>
      </c>
    </row>
    <row r="111" spans="1:23" ht="15.6" customHeight="1" x14ac:dyDescent="0.2">
      <c r="A111" s="495" t="s">
        <v>17</v>
      </c>
      <c r="B111" s="495"/>
      <c r="C111" s="83" t="s">
        <v>177</v>
      </c>
      <c r="D111" s="458" t="s">
        <v>177</v>
      </c>
      <c r="E111" s="458" t="s">
        <v>177</v>
      </c>
      <c r="F111" s="468" t="s">
        <v>177</v>
      </c>
      <c r="G111" s="468" t="s">
        <v>177</v>
      </c>
      <c r="H111" s="427">
        <f t="shared" ref="H111:Q111" si="28">H110</f>
        <v>493.5</v>
      </c>
      <c r="I111" s="427">
        <f t="shared" si="28"/>
        <v>400.3</v>
      </c>
      <c r="J111" s="427">
        <f t="shared" si="28"/>
        <v>215.6</v>
      </c>
      <c r="K111" s="331">
        <f t="shared" si="28"/>
        <v>28</v>
      </c>
      <c r="L111" s="429">
        <f t="shared" si="28"/>
        <v>100313.09</v>
      </c>
      <c r="M111" s="427">
        <f t="shared" si="28"/>
        <v>0</v>
      </c>
      <c r="N111" s="427">
        <f t="shared" si="28"/>
        <v>0</v>
      </c>
      <c r="O111" s="427">
        <f t="shared" si="28"/>
        <v>0</v>
      </c>
      <c r="P111" s="427">
        <f t="shared" si="28"/>
        <v>100313.09</v>
      </c>
      <c r="Q111" s="427">
        <f t="shared" si="28"/>
        <v>203.268672745694</v>
      </c>
      <c r="R111" s="92" t="s">
        <v>177</v>
      </c>
      <c r="S111" s="58" t="s">
        <v>177</v>
      </c>
      <c r="T111" s="458" t="s">
        <v>177</v>
      </c>
      <c r="U111" s="54">
        <f>L111-'раздел 2'!C108</f>
        <v>0</v>
      </c>
      <c r="V111" s="203">
        <f t="shared" si="14"/>
        <v>0</v>
      </c>
      <c r="W111" s="203" t="e">
        <f t="shared" si="15"/>
        <v>#VALUE!</v>
      </c>
    </row>
    <row r="112" spans="1:23" ht="15.6" customHeight="1" x14ac:dyDescent="0.2">
      <c r="A112" s="495" t="s">
        <v>383</v>
      </c>
      <c r="B112" s="495"/>
      <c r="C112" s="563"/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4">
        <f>L112-'раздел 2'!C109</f>
        <v>0</v>
      </c>
      <c r="V112" s="203">
        <f t="shared" si="14"/>
        <v>0</v>
      </c>
      <c r="W112" s="203">
        <f t="shared" si="15"/>
        <v>0</v>
      </c>
    </row>
    <row r="113" spans="1:23" ht="15.6" customHeight="1" x14ac:dyDescent="0.2">
      <c r="A113" s="468">
        <f>A110+1</f>
        <v>79</v>
      </c>
      <c r="B113" s="330" t="s">
        <v>384</v>
      </c>
      <c r="C113" s="250">
        <v>1974</v>
      </c>
      <c r="D113" s="251"/>
      <c r="E113" s="251" t="s">
        <v>1440</v>
      </c>
      <c r="F113" s="252">
        <v>5</v>
      </c>
      <c r="G113" s="252">
        <v>6</v>
      </c>
      <c r="H113" s="251">
        <v>4817.3</v>
      </c>
      <c r="I113" s="251">
        <v>4233</v>
      </c>
      <c r="J113" s="251">
        <v>3930</v>
      </c>
      <c r="K113" s="250">
        <v>239</v>
      </c>
      <c r="L113" s="460">
        <f>'[1]виды работ'!C131</f>
        <v>368120.12</v>
      </c>
      <c r="M113" s="460">
        <v>0</v>
      </c>
      <c r="N113" s="460">
        <v>0</v>
      </c>
      <c r="O113" s="460">
        <v>0</v>
      </c>
      <c r="P113" s="460">
        <f>L113</f>
        <v>368120.12</v>
      </c>
      <c r="Q113" s="455">
        <f>L113/H113</f>
        <v>76.416274676686101</v>
      </c>
      <c r="R113" s="450">
        <v>24445</v>
      </c>
      <c r="S113" s="81" t="s">
        <v>358</v>
      </c>
      <c r="T113" s="458" t="s">
        <v>181</v>
      </c>
      <c r="U113" s="54">
        <f>L113-'раздел 2'!C110</f>
        <v>0</v>
      </c>
      <c r="V113" s="203">
        <f t="shared" si="14"/>
        <v>0</v>
      </c>
      <c r="W113" s="203">
        <f t="shared" si="15"/>
        <v>24368.583725323315</v>
      </c>
    </row>
    <row r="114" spans="1:23" ht="15.6" customHeight="1" x14ac:dyDescent="0.2">
      <c r="A114" s="495" t="s">
        <v>17</v>
      </c>
      <c r="B114" s="495"/>
      <c r="C114" s="83" t="s">
        <v>177</v>
      </c>
      <c r="D114" s="460" t="s">
        <v>177</v>
      </c>
      <c r="E114" s="460" t="s">
        <v>177</v>
      </c>
      <c r="F114" s="468" t="s">
        <v>177</v>
      </c>
      <c r="G114" s="468" t="s">
        <v>177</v>
      </c>
      <c r="H114" s="460">
        <f t="shared" ref="H114:Q114" si="29">H113</f>
        <v>4817.3</v>
      </c>
      <c r="I114" s="460">
        <f t="shared" si="29"/>
        <v>4233</v>
      </c>
      <c r="J114" s="460">
        <f t="shared" si="29"/>
        <v>3930</v>
      </c>
      <c r="K114" s="83">
        <f t="shared" si="29"/>
        <v>239</v>
      </c>
      <c r="L114" s="460">
        <f t="shared" si="29"/>
        <v>368120.12</v>
      </c>
      <c r="M114" s="460">
        <f t="shared" si="29"/>
        <v>0</v>
      </c>
      <c r="N114" s="460">
        <f t="shared" si="29"/>
        <v>0</v>
      </c>
      <c r="O114" s="460">
        <f t="shared" si="29"/>
        <v>0</v>
      </c>
      <c r="P114" s="460">
        <f t="shared" si="29"/>
        <v>368120.12</v>
      </c>
      <c r="Q114" s="455">
        <f t="shared" si="29"/>
        <v>76.416274676686101</v>
      </c>
      <c r="R114" s="92" t="s">
        <v>177</v>
      </c>
      <c r="S114" s="458" t="s">
        <v>177</v>
      </c>
      <c r="T114" s="458" t="s">
        <v>177</v>
      </c>
      <c r="U114" s="54">
        <f>L114-'раздел 2'!C111</f>
        <v>0</v>
      </c>
      <c r="V114" s="203">
        <f t="shared" si="14"/>
        <v>0</v>
      </c>
      <c r="W114" s="203" t="e">
        <f t="shared" si="15"/>
        <v>#VALUE!</v>
      </c>
    </row>
    <row r="115" spans="1:23" ht="15.6" customHeight="1" x14ac:dyDescent="0.2">
      <c r="A115" s="495" t="s">
        <v>385</v>
      </c>
      <c r="B115" s="495"/>
      <c r="C115" s="83"/>
      <c r="D115" s="460"/>
      <c r="E115" s="460"/>
      <c r="F115" s="468"/>
      <c r="G115" s="468"/>
      <c r="H115" s="460"/>
      <c r="I115" s="460"/>
      <c r="J115" s="460"/>
      <c r="K115" s="83"/>
      <c r="L115" s="460"/>
      <c r="M115" s="460"/>
      <c r="N115" s="460"/>
      <c r="O115" s="460"/>
      <c r="P115" s="460"/>
      <c r="Q115" s="455"/>
      <c r="R115" s="92"/>
      <c r="S115" s="458"/>
      <c r="T115" s="458"/>
      <c r="U115" s="54">
        <f>L115-'раздел 2'!C112</f>
        <v>0</v>
      </c>
      <c r="V115" s="203">
        <f t="shared" si="14"/>
        <v>0</v>
      </c>
      <c r="W115" s="203">
        <f t="shared" si="15"/>
        <v>0</v>
      </c>
    </row>
    <row r="116" spans="1:23" ht="15.6" customHeight="1" x14ac:dyDescent="0.2">
      <c r="A116" s="468">
        <f>A113+1</f>
        <v>80</v>
      </c>
      <c r="B116" s="467" t="s">
        <v>386</v>
      </c>
      <c r="C116" s="250">
        <v>1982</v>
      </c>
      <c r="D116" s="251">
        <v>1982</v>
      </c>
      <c r="E116" s="251" t="s">
        <v>1440</v>
      </c>
      <c r="F116" s="252">
        <v>5</v>
      </c>
      <c r="G116" s="252">
        <v>4</v>
      </c>
      <c r="H116" s="251">
        <v>4826</v>
      </c>
      <c r="I116" s="251">
        <v>4252</v>
      </c>
      <c r="J116" s="251">
        <v>3562</v>
      </c>
      <c r="K116" s="250">
        <v>237</v>
      </c>
      <c r="L116" s="460">
        <f>'[1]виды работ'!C134</f>
        <v>392159.62</v>
      </c>
      <c r="M116" s="460">
        <v>0</v>
      </c>
      <c r="N116" s="460">
        <v>0</v>
      </c>
      <c r="O116" s="460">
        <v>0</v>
      </c>
      <c r="P116" s="460">
        <f>L116</f>
        <v>392159.62</v>
      </c>
      <c r="Q116" s="455">
        <f>L116/H116</f>
        <v>81.25976377952756</v>
      </c>
      <c r="R116" s="450">
        <v>24445</v>
      </c>
      <c r="S116" s="81" t="s">
        <v>358</v>
      </c>
      <c r="T116" s="458" t="s">
        <v>181</v>
      </c>
      <c r="U116" s="54">
        <f>L116-'раздел 2'!C113</f>
        <v>0</v>
      </c>
      <c r="V116" s="203">
        <f t="shared" si="14"/>
        <v>0</v>
      </c>
      <c r="W116" s="203">
        <f t="shared" si="15"/>
        <v>24363.740236220474</v>
      </c>
    </row>
    <row r="117" spans="1:23" ht="15.6" customHeight="1" x14ac:dyDescent="0.2">
      <c r="A117" s="468">
        <f>A116+1</f>
        <v>81</v>
      </c>
      <c r="B117" s="467" t="s">
        <v>387</v>
      </c>
      <c r="C117" s="250">
        <v>1968</v>
      </c>
      <c r="D117" s="251">
        <v>1968</v>
      </c>
      <c r="E117" s="251" t="s">
        <v>1440</v>
      </c>
      <c r="F117" s="252">
        <v>5</v>
      </c>
      <c r="G117" s="252">
        <v>6</v>
      </c>
      <c r="H117" s="251">
        <v>5485.4</v>
      </c>
      <c r="I117" s="251">
        <v>5194</v>
      </c>
      <c r="J117" s="251">
        <v>4582.6000000000004</v>
      </c>
      <c r="K117" s="250">
        <v>235</v>
      </c>
      <c r="L117" s="460">
        <f>'[1]виды работ'!C135</f>
        <v>310721.12</v>
      </c>
      <c r="M117" s="460">
        <v>0</v>
      </c>
      <c r="N117" s="460">
        <v>0</v>
      </c>
      <c r="O117" s="460">
        <v>0</v>
      </c>
      <c r="P117" s="460">
        <f>L117</f>
        <v>310721.12</v>
      </c>
      <c r="Q117" s="455">
        <f>L117/H117</f>
        <v>56.645116126444748</v>
      </c>
      <c r="R117" s="450">
        <v>24445</v>
      </c>
      <c r="S117" s="81" t="s">
        <v>358</v>
      </c>
      <c r="T117" s="458" t="s">
        <v>181</v>
      </c>
      <c r="U117" s="54">
        <f>L117-'раздел 2'!C114</f>
        <v>0</v>
      </c>
      <c r="V117" s="203">
        <f t="shared" si="14"/>
        <v>0</v>
      </c>
      <c r="W117" s="203">
        <f t="shared" si="15"/>
        <v>24388.354883873555</v>
      </c>
    </row>
    <row r="118" spans="1:23" ht="15.6" customHeight="1" x14ac:dyDescent="0.2">
      <c r="A118" s="496" t="s">
        <v>17</v>
      </c>
      <c r="B118" s="496"/>
      <c r="C118" s="331" t="s">
        <v>177</v>
      </c>
      <c r="D118" s="429" t="s">
        <v>177</v>
      </c>
      <c r="E118" s="429" t="s">
        <v>177</v>
      </c>
      <c r="F118" s="468" t="s">
        <v>177</v>
      </c>
      <c r="G118" s="468" t="s">
        <v>177</v>
      </c>
      <c r="H118" s="460">
        <f t="shared" ref="H118:P118" si="30">SUM(H116:H117)</f>
        <v>10311.4</v>
      </c>
      <c r="I118" s="460">
        <f t="shared" si="30"/>
        <v>9446</v>
      </c>
      <c r="J118" s="460">
        <f t="shared" si="30"/>
        <v>8144.6</v>
      </c>
      <c r="K118" s="83">
        <f t="shared" si="30"/>
        <v>472</v>
      </c>
      <c r="L118" s="460">
        <f t="shared" si="30"/>
        <v>702880.74</v>
      </c>
      <c r="M118" s="460">
        <f t="shared" si="30"/>
        <v>0</v>
      </c>
      <c r="N118" s="460">
        <f t="shared" si="30"/>
        <v>0</v>
      </c>
      <c r="O118" s="460">
        <f t="shared" si="30"/>
        <v>0</v>
      </c>
      <c r="P118" s="460">
        <f t="shared" si="30"/>
        <v>702880.74</v>
      </c>
      <c r="Q118" s="455">
        <f>L118/H118</f>
        <v>68.165403339992636</v>
      </c>
      <c r="R118" s="92" t="s">
        <v>177</v>
      </c>
      <c r="S118" s="458" t="s">
        <v>177</v>
      </c>
      <c r="T118" s="458" t="s">
        <v>177</v>
      </c>
      <c r="U118" s="54">
        <f>L118-'раздел 2'!C115</f>
        <v>0</v>
      </c>
      <c r="V118" s="203">
        <f t="shared" si="14"/>
        <v>0</v>
      </c>
      <c r="W118" s="203" t="e">
        <f t="shared" si="15"/>
        <v>#VALUE!</v>
      </c>
    </row>
    <row r="119" spans="1:23" ht="15.6" customHeight="1" x14ac:dyDescent="0.2">
      <c r="A119" s="495" t="s">
        <v>388</v>
      </c>
      <c r="B119" s="495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54">
        <f>L119-'раздел 2'!C116</f>
        <v>0</v>
      </c>
      <c r="V119" s="203">
        <f t="shared" si="14"/>
        <v>0</v>
      </c>
      <c r="W119" s="203">
        <f t="shared" si="15"/>
        <v>0</v>
      </c>
    </row>
    <row r="120" spans="1:23" ht="15.6" customHeight="1" x14ac:dyDescent="0.2">
      <c r="A120" s="468">
        <f>A117+1</f>
        <v>82</v>
      </c>
      <c r="B120" s="330" t="s">
        <v>389</v>
      </c>
      <c r="C120" s="250">
        <v>1975</v>
      </c>
      <c r="D120" s="251"/>
      <c r="E120" s="251" t="s">
        <v>416</v>
      </c>
      <c r="F120" s="252">
        <v>2</v>
      </c>
      <c r="G120" s="252">
        <v>2</v>
      </c>
      <c r="H120" s="251">
        <v>797.3</v>
      </c>
      <c r="I120" s="251">
        <v>724</v>
      </c>
      <c r="J120" s="251">
        <v>572.6</v>
      </c>
      <c r="K120" s="250">
        <v>48</v>
      </c>
      <c r="L120" s="429">
        <f>'[1]виды работ'!C138</f>
        <v>323926.40999999997</v>
      </c>
      <c r="M120" s="460">
        <v>0</v>
      </c>
      <c r="N120" s="460">
        <v>0</v>
      </c>
      <c r="O120" s="460">
        <v>0</v>
      </c>
      <c r="P120" s="460">
        <f>L120</f>
        <v>323926.40999999997</v>
      </c>
      <c r="Q120" s="455">
        <f>L120/H120</f>
        <v>406.27920481625483</v>
      </c>
      <c r="R120" s="450">
        <v>24445</v>
      </c>
      <c r="S120" s="81" t="s">
        <v>358</v>
      </c>
      <c r="T120" s="458" t="s">
        <v>181</v>
      </c>
      <c r="U120" s="54">
        <f>L120-'раздел 2'!C117</f>
        <v>0</v>
      </c>
      <c r="V120" s="203">
        <f t="shared" si="14"/>
        <v>0</v>
      </c>
      <c r="W120" s="203">
        <f t="shared" si="15"/>
        <v>24038.720795183744</v>
      </c>
    </row>
    <row r="121" spans="1:23" ht="15.6" customHeight="1" x14ac:dyDescent="0.2">
      <c r="A121" s="468">
        <f>A120+1</f>
        <v>83</v>
      </c>
      <c r="B121" s="330" t="s">
        <v>390</v>
      </c>
      <c r="C121" s="250">
        <v>1968</v>
      </c>
      <c r="D121" s="251"/>
      <c r="E121" s="251" t="s">
        <v>416</v>
      </c>
      <c r="F121" s="252">
        <v>2</v>
      </c>
      <c r="G121" s="252">
        <v>2</v>
      </c>
      <c r="H121" s="251">
        <v>612.79999999999995</v>
      </c>
      <c r="I121" s="251">
        <v>554.1</v>
      </c>
      <c r="J121" s="251">
        <v>411.5</v>
      </c>
      <c r="K121" s="250">
        <v>23</v>
      </c>
      <c r="L121" s="429">
        <f>'[1]виды работ'!C139</f>
        <v>152127.9</v>
      </c>
      <c r="M121" s="460">
        <v>0</v>
      </c>
      <c r="N121" s="460">
        <v>0</v>
      </c>
      <c r="O121" s="460">
        <v>0</v>
      </c>
      <c r="P121" s="460">
        <f>L121</f>
        <v>152127.9</v>
      </c>
      <c r="Q121" s="455">
        <v>410.4824986255465</v>
      </c>
      <c r="R121" s="450">
        <v>24445</v>
      </c>
      <c r="S121" s="81" t="s">
        <v>358</v>
      </c>
      <c r="T121" s="458" t="s">
        <v>181</v>
      </c>
      <c r="U121" s="54">
        <f>L121-'раздел 2'!C118</f>
        <v>0</v>
      </c>
      <c r="V121" s="203">
        <f t="shared" si="14"/>
        <v>0</v>
      </c>
      <c r="W121" s="203">
        <f t="shared" si="15"/>
        <v>24034.517501374452</v>
      </c>
    </row>
    <row r="122" spans="1:23" ht="15.6" customHeight="1" x14ac:dyDescent="0.2">
      <c r="A122" s="468">
        <f>A121+1</f>
        <v>84</v>
      </c>
      <c r="B122" s="330" t="s">
        <v>391</v>
      </c>
      <c r="C122" s="250">
        <v>1984</v>
      </c>
      <c r="D122" s="251"/>
      <c r="E122" s="251" t="s">
        <v>1440</v>
      </c>
      <c r="F122" s="252">
        <v>3</v>
      </c>
      <c r="G122" s="252">
        <v>3</v>
      </c>
      <c r="H122" s="251">
        <v>1657.5</v>
      </c>
      <c r="I122" s="251">
        <v>1455.3</v>
      </c>
      <c r="J122" s="251">
        <v>1277.5</v>
      </c>
      <c r="K122" s="250">
        <v>57</v>
      </c>
      <c r="L122" s="429">
        <f>'раздел 2'!C119</f>
        <v>184943.22</v>
      </c>
      <c r="M122" s="460">
        <v>0</v>
      </c>
      <c r="N122" s="460">
        <v>0</v>
      </c>
      <c r="O122" s="460">
        <v>0</v>
      </c>
      <c r="P122" s="460">
        <f>L122</f>
        <v>184943.22</v>
      </c>
      <c r="Q122" s="455">
        <f>L122/H122</f>
        <v>111.57961990950227</v>
      </c>
      <c r="R122" s="450">
        <v>24445</v>
      </c>
      <c r="S122" s="81" t="s">
        <v>358</v>
      </c>
      <c r="T122" s="458" t="s">
        <v>181</v>
      </c>
      <c r="U122" s="54">
        <f>L122-'раздел 2'!C119</f>
        <v>0</v>
      </c>
      <c r="V122" s="203">
        <f t="shared" si="14"/>
        <v>0</v>
      </c>
      <c r="W122" s="203">
        <f t="shared" si="15"/>
        <v>24333.420380090498</v>
      </c>
    </row>
    <row r="123" spans="1:23" ht="15.6" customHeight="1" x14ac:dyDescent="0.2">
      <c r="A123" s="495" t="s">
        <v>17</v>
      </c>
      <c r="B123" s="495"/>
      <c r="C123" s="331" t="s">
        <v>177</v>
      </c>
      <c r="D123" s="429" t="s">
        <v>177</v>
      </c>
      <c r="E123" s="429" t="s">
        <v>177</v>
      </c>
      <c r="F123" s="468" t="s">
        <v>177</v>
      </c>
      <c r="G123" s="468" t="s">
        <v>177</v>
      </c>
      <c r="H123" s="459">
        <f t="shared" ref="H123:P123" si="31">SUM(H120:H122)</f>
        <v>3067.6</v>
      </c>
      <c r="I123" s="459">
        <f t="shared" si="31"/>
        <v>2733.3999999999996</v>
      </c>
      <c r="J123" s="459">
        <f t="shared" si="31"/>
        <v>2261.6</v>
      </c>
      <c r="K123" s="82">
        <f t="shared" si="31"/>
        <v>128</v>
      </c>
      <c r="L123" s="87">
        <f t="shared" si="31"/>
        <v>660997.52999999991</v>
      </c>
      <c r="M123" s="459">
        <f t="shared" si="31"/>
        <v>0</v>
      </c>
      <c r="N123" s="459">
        <f t="shared" si="31"/>
        <v>0</v>
      </c>
      <c r="O123" s="459">
        <f t="shared" si="31"/>
        <v>0</v>
      </c>
      <c r="P123" s="459">
        <f t="shared" si="31"/>
        <v>660997.52999999991</v>
      </c>
      <c r="Q123" s="455">
        <f>L123/H123</f>
        <v>215.47709284130914</v>
      </c>
      <c r="R123" s="92" t="s">
        <v>177</v>
      </c>
      <c r="S123" s="458" t="s">
        <v>177</v>
      </c>
      <c r="T123" s="458" t="s">
        <v>177</v>
      </c>
      <c r="U123" s="54">
        <f>L123-'раздел 2'!C120</f>
        <v>0</v>
      </c>
      <c r="V123" s="203">
        <f t="shared" si="14"/>
        <v>0</v>
      </c>
      <c r="W123" s="203" t="e">
        <f t="shared" si="15"/>
        <v>#VALUE!</v>
      </c>
    </row>
    <row r="124" spans="1:23" ht="15.6" customHeight="1" x14ac:dyDescent="0.2">
      <c r="A124" s="495" t="s">
        <v>392</v>
      </c>
      <c r="B124" s="495"/>
      <c r="C124" s="490"/>
      <c r="D124" s="490"/>
      <c r="E124" s="490"/>
      <c r="F124" s="490"/>
      <c r="G124" s="490"/>
      <c r="H124" s="490"/>
      <c r="I124" s="490"/>
      <c r="J124" s="490"/>
      <c r="K124" s="490"/>
      <c r="L124" s="490"/>
      <c r="M124" s="490"/>
      <c r="N124" s="490"/>
      <c r="O124" s="490"/>
      <c r="P124" s="490"/>
      <c r="Q124" s="490"/>
      <c r="R124" s="490"/>
      <c r="S124" s="490"/>
      <c r="T124" s="490"/>
      <c r="U124" s="54">
        <f>L124-'раздел 2'!C121</f>
        <v>0</v>
      </c>
      <c r="V124" s="203">
        <f t="shared" si="14"/>
        <v>0</v>
      </c>
      <c r="W124" s="203">
        <f t="shared" si="15"/>
        <v>0</v>
      </c>
    </row>
    <row r="125" spans="1:23" ht="15.6" customHeight="1" x14ac:dyDescent="0.2">
      <c r="A125" s="468">
        <f>A122+1</f>
        <v>85</v>
      </c>
      <c r="B125" s="330" t="s">
        <v>393</v>
      </c>
      <c r="C125" s="250">
        <v>1977</v>
      </c>
      <c r="D125" s="251"/>
      <c r="E125" s="251" t="s">
        <v>1440</v>
      </c>
      <c r="F125" s="252">
        <v>2</v>
      </c>
      <c r="G125" s="252">
        <v>2</v>
      </c>
      <c r="H125" s="251">
        <v>561</v>
      </c>
      <c r="I125" s="251">
        <v>524.5</v>
      </c>
      <c r="J125" s="251">
        <v>377.5</v>
      </c>
      <c r="K125" s="250">
        <v>26</v>
      </c>
      <c r="L125" s="429">
        <f>'раздел 2'!C122</f>
        <v>180871.36</v>
      </c>
      <c r="M125" s="460">
        <v>0</v>
      </c>
      <c r="N125" s="460">
        <v>0</v>
      </c>
      <c r="O125" s="460">
        <v>0</v>
      </c>
      <c r="P125" s="460">
        <f>L125</f>
        <v>180871.36</v>
      </c>
      <c r="Q125" s="455">
        <f>L125/H125</f>
        <v>322.40884135472368</v>
      </c>
      <c r="R125" s="450">
        <v>24445</v>
      </c>
      <c r="S125" s="81" t="s">
        <v>358</v>
      </c>
      <c r="T125" s="458" t="s">
        <v>181</v>
      </c>
      <c r="U125" s="54">
        <f>L125-'раздел 2'!C122</f>
        <v>0</v>
      </c>
      <c r="V125" s="203">
        <f t="shared" si="14"/>
        <v>0</v>
      </c>
      <c r="W125" s="203">
        <f t="shared" si="15"/>
        <v>24122.591158645275</v>
      </c>
    </row>
    <row r="126" spans="1:23" ht="15.6" customHeight="1" x14ac:dyDescent="0.2">
      <c r="A126" s="468">
        <f>A125+1</f>
        <v>86</v>
      </c>
      <c r="B126" s="330" t="s">
        <v>1240</v>
      </c>
      <c r="C126" s="83">
        <v>1963</v>
      </c>
      <c r="D126" s="450"/>
      <c r="E126" s="251" t="s">
        <v>1440</v>
      </c>
      <c r="F126" s="252">
        <v>2</v>
      </c>
      <c r="G126" s="252">
        <v>2</v>
      </c>
      <c r="H126" s="459">
        <v>508.5</v>
      </c>
      <c r="I126" s="459">
        <v>508.5</v>
      </c>
      <c r="J126" s="251">
        <v>377.5</v>
      </c>
      <c r="K126" s="250">
        <v>26</v>
      </c>
      <c r="L126" s="429">
        <f>'раздел 2'!C123</f>
        <v>549260.72</v>
      </c>
      <c r="M126" s="460">
        <v>0</v>
      </c>
      <c r="N126" s="460">
        <v>0</v>
      </c>
      <c r="O126" s="460">
        <v>0</v>
      </c>
      <c r="P126" s="460">
        <f>L126</f>
        <v>549260.72</v>
      </c>
      <c r="Q126" s="455">
        <f>L126/H126</f>
        <v>1080.1587413962634</v>
      </c>
      <c r="R126" s="450">
        <v>24445</v>
      </c>
      <c r="S126" s="81" t="s">
        <v>358</v>
      </c>
      <c r="T126" s="458" t="s">
        <v>181</v>
      </c>
      <c r="U126" s="54">
        <f>L126-'раздел 2'!C123</f>
        <v>0</v>
      </c>
      <c r="V126" s="203">
        <f t="shared" si="14"/>
        <v>0</v>
      </c>
      <c r="W126" s="203">
        <f t="shared" si="15"/>
        <v>23364.841258603738</v>
      </c>
    </row>
    <row r="127" spans="1:23" ht="15.6" customHeight="1" x14ac:dyDescent="0.2">
      <c r="A127" s="468">
        <f>A126+1</f>
        <v>87</v>
      </c>
      <c r="B127" s="330" t="s">
        <v>1241</v>
      </c>
      <c r="C127" s="83">
        <v>1963</v>
      </c>
      <c r="D127" s="450"/>
      <c r="E127" s="251" t="s">
        <v>1440</v>
      </c>
      <c r="F127" s="252">
        <v>2</v>
      </c>
      <c r="G127" s="252">
        <v>2</v>
      </c>
      <c r="H127" s="459">
        <v>508.5</v>
      </c>
      <c r="I127" s="459">
        <v>508.5</v>
      </c>
      <c r="J127" s="251">
        <v>377.5</v>
      </c>
      <c r="K127" s="250">
        <v>26</v>
      </c>
      <c r="L127" s="429">
        <f>'раздел 2'!C124</f>
        <v>428909.64</v>
      </c>
      <c r="M127" s="460">
        <v>0</v>
      </c>
      <c r="N127" s="460">
        <v>0</v>
      </c>
      <c r="O127" s="460">
        <v>0</v>
      </c>
      <c r="P127" s="460">
        <f>L127</f>
        <v>428909.64</v>
      </c>
      <c r="Q127" s="455">
        <f>L127/H127</f>
        <v>843.48011799410028</v>
      </c>
      <c r="R127" s="450">
        <v>24445</v>
      </c>
      <c r="S127" s="81" t="s">
        <v>358</v>
      </c>
      <c r="T127" s="458" t="s">
        <v>181</v>
      </c>
      <c r="U127" s="54">
        <f>L127-'раздел 2'!C124</f>
        <v>0</v>
      </c>
      <c r="V127" s="203">
        <f t="shared" si="14"/>
        <v>0</v>
      </c>
      <c r="W127" s="203">
        <f t="shared" si="15"/>
        <v>23601.519882005901</v>
      </c>
    </row>
    <row r="128" spans="1:23" ht="15.6" customHeight="1" x14ac:dyDescent="0.2">
      <c r="A128" s="495" t="s">
        <v>17</v>
      </c>
      <c r="B128" s="495"/>
      <c r="C128" s="83" t="s">
        <v>177</v>
      </c>
      <c r="D128" s="460" t="s">
        <v>177</v>
      </c>
      <c r="E128" s="460" t="s">
        <v>177</v>
      </c>
      <c r="F128" s="468" t="s">
        <v>177</v>
      </c>
      <c r="G128" s="468" t="s">
        <v>177</v>
      </c>
      <c r="H128" s="460">
        <f t="shared" ref="H128:P128" si="32">SUM(H125:H127)</f>
        <v>1578</v>
      </c>
      <c r="I128" s="460">
        <f t="shared" si="32"/>
        <v>1541.5</v>
      </c>
      <c r="J128" s="460">
        <f t="shared" si="32"/>
        <v>1132.5</v>
      </c>
      <c r="K128" s="83">
        <f t="shared" si="32"/>
        <v>78</v>
      </c>
      <c r="L128" s="460">
        <f t="shared" si="32"/>
        <v>1159041.72</v>
      </c>
      <c r="M128" s="460">
        <f t="shared" si="32"/>
        <v>0</v>
      </c>
      <c r="N128" s="460">
        <f t="shared" si="32"/>
        <v>0</v>
      </c>
      <c r="O128" s="460">
        <f t="shared" si="32"/>
        <v>0</v>
      </c>
      <c r="P128" s="460">
        <f t="shared" si="32"/>
        <v>1159041.72</v>
      </c>
      <c r="Q128" s="455">
        <f>L128/H128</f>
        <v>734.50045627376426</v>
      </c>
      <c r="R128" s="92" t="s">
        <v>177</v>
      </c>
      <c r="S128" s="81" t="s">
        <v>177</v>
      </c>
      <c r="T128" s="458" t="s">
        <v>177</v>
      </c>
      <c r="U128" s="54">
        <f>L128-'раздел 2'!C125</f>
        <v>0</v>
      </c>
      <c r="V128" s="203">
        <f t="shared" si="14"/>
        <v>0</v>
      </c>
      <c r="W128" s="203" t="e">
        <f t="shared" si="15"/>
        <v>#VALUE!</v>
      </c>
    </row>
    <row r="129" spans="1:23" ht="15.6" customHeight="1" x14ac:dyDescent="0.2">
      <c r="A129" s="495" t="s">
        <v>394</v>
      </c>
      <c r="B129" s="495"/>
      <c r="C129" s="563"/>
      <c r="D129" s="563"/>
      <c r="E129" s="563"/>
      <c r="F129" s="563"/>
      <c r="G129" s="563"/>
      <c r="H129" s="563"/>
      <c r="I129" s="563"/>
      <c r="J129" s="563"/>
      <c r="K129" s="563"/>
      <c r="L129" s="563"/>
      <c r="M129" s="563"/>
      <c r="N129" s="563"/>
      <c r="O129" s="563"/>
      <c r="P129" s="563"/>
      <c r="Q129" s="563"/>
      <c r="R129" s="563"/>
      <c r="S129" s="563"/>
      <c r="T129" s="563"/>
      <c r="U129" s="54">
        <f>L129-'раздел 2'!C126</f>
        <v>0</v>
      </c>
      <c r="V129" s="203">
        <f t="shared" si="14"/>
        <v>0</v>
      </c>
      <c r="W129" s="203">
        <f t="shared" si="15"/>
        <v>0</v>
      </c>
    </row>
    <row r="130" spans="1:23" ht="15.6" customHeight="1" x14ac:dyDescent="0.2">
      <c r="A130" s="468">
        <f>A127+1</f>
        <v>88</v>
      </c>
      <c r="B130" s="330" t="s">
        <v>395</v>
      </c>
      <c r="C130" s="250">
        <v>1982</v>
      </c>
      <c r="D130" s="251">
        <v>1982</v>
      </c>
      <c r="E130" s="251" t="s">
        <v>1440</v>
      </c>
      <c r="F130" s="252">
        <v>5</v>
      </c>
      <c r="G130" s="252">
        <v>4</v>
      </c>
      <c r="H130" s="251">
        <v>4826</v>
      </c>
      <c r="I130" s="251">
        <v>4252</v>
      </c>
      <c r="J130" s="251">
        <v>3562</v>
      </c>
      <c r="K130" s="250">
        <v>237</v>
      </c>
      <c r="L130" s="460">
        <f>'[1]виды работ'!C148</f>
        <v>855114.23</v>
      </c>
      <c r="M130" s="460">
        <v>0</v>
      </c>
      <c r="N130" s="460">
        <v>0</v>
      </c>
      <c r="O130" s="460">
        <v>0</v>
      </c>
      <c r="P130" s="460">
        <f>L130</f>
        <v>855114.23</v>
      </c>
      <c r="Q130" s="455">
        <f>L130/H130</f>
        <v>177.18902403646914</v>
      </c>
      <c r="R130" s="450">
        <v>24445</v>
      </c>
      <c r="S130" s="81" t="s">
        <v>358</v>
      </c>
      <c r="T130" s="458" t="s">
        <v>181</v>
      </c>
      <c r="U130" s="54">
        <f>L130-'раздел 2'!C127</f>
        <v>0</v>
      </c>
      <c r="V130" s="203">
        <f t="shared" si="14"/>
        <v>0</v>
      </c>
      <c r="W130" s="203">
        <f t="shared" si="15"/>
        <v>24267.81097596353</v>
      </c>
    </row>
    <row r="131" spans="1:23" ht="15.6" customHeight="1" x14ac:dyDescent="0.2">
      <c r="A131" s="495" t="s">
        <v>17</v>
      </c>
      <c r="B131" s="495"/>
      <c r="C131" s="83" t="s">
        <v>177</v>
      </c>
      <c r="D131" s="458" t="s">
        <v>177</v>
      </c>
      <c r="E131" s="458" t="s">
        <v>177</v>
      </c>
      <c r="F131" s="468" t="s">
        <v>177</v>
      </c>
      <c r="G131" s="468" t="s">
        <v>177</v>
      </c>
      <c r="H131" s="458">
        <f t="shared" ref="H131:Q131" si="33">H130</f>
        <v>4826</v>
      </c>
      <c r="I131" s="458">
        <f t="shared" si="33"/>
        <v>4252</v>
      </c>
      <c r="J131" s="458">
        <f t="shared" si="33"/>
        <v>3562</v>
      </c>
      <c r="K131" s="83">
        <f t="shared" si="33"/>
        <v>237</v>
      </c>
      <c r="L131" s="460">
        <f t="shared" si="33"/>
        <v>855114.23</v>
      </c>
      <c r="M131" s="458">
        <f t="shared" si="33"/>
        <v>0</v>
      </c>
      <c r="N131" s="458">
        <f t="shared" si="33"/>
        <v>0</v>
      </c>
      <c r="O131" s="458">
        <f t="shared" si="33"/>
        <v>0</v>
      </c>
      <c r="P131" s="458">
        <f t="shared" si="33"/>
        <v>855114.23</v>
      </c>
      <c r="Q131" s="455">
        <f t="shared" si="33"/>
        <v>177.18902403646914</v>
      </c>
      <c r="R131" s="429" t="s">
        <v>177</v>
      </c>
      <c r="S131" s="81" t="s">
        <v>177</v>
      </c>
      <c r="T131" s="458" t="s">
        <v>177</v>
      </c>
      <c r="U131" s="54">
        <f>L131-'раздел 2'!C128</f>
        <v>0</v>
      </c>
      <c r="V131" s="203">
        <f t="shared" si="14"/>
        <v>0</v>
      </c>
      <c r="W131" s="203" t="e">
        <f t="shared" si="15"/>
        <v>#VALUE!</v>
      </c>
    </row>
    <row r="132" spans="1:23" ht="15.6" customHeight="1" x14ac:dyDescent="0.2">
      <c r="A132" s="495" t="s">
        <v>396</v>
      </c>
      <c r="B132" s="495"/>
      <c r="C132" s="563"/>
      <c r="D132" s="563"/>
      <c r="E132" s="563"/>
      <c r="F132" s="563"/>
      <c r="G132" s="563"/>
      <c r="H132" s="563"/>
      <c r="I132" s="563"/>
      <c r="J132" s="563"/>
      <c r="K132" s="563"/>
      <c r="L132" s="563"/>
      <c r="M132" s="563"/>
      <c r="N132" s="563"/>
      <c r="O132" s="563"/>
      <c r="P132" s="563"/>
      <c r="Q132" s="563"/>
      <c r="R132" s="563"/>
      <c r="S132" s="563"/>
      <c r="T132" s="563"/>
      <c r="U132" s="54">
        <f>L132-'раздел 2'!C129</f>
        <v>0</v>
      </c>
      <c r="V132" s="203">
        <f t="shared" si="14"/>
        <v>0</v>
      </c>
      <c r="W132" s="203">
        <f t="shared" si="15"/>
        <v>0</v>
      </c>
    </row>
    <row r="133" spans="1:23" ht="15.6" customHeight="1" x14ac:dyDescent="0.2">
      <c r="A133" s="468">
        <f>A130+1</f>
        <v>89</v>
      </c>
      <c r="B133" s="330" t="s">
        <v>397</v>
      </c>
      <c r="C133" s="250">
        <v>1983</v>
      </c>
      <c r="D133" s="251">
        <v>1983</v>
      </c>
      <c r="E133" s="251" t="s">
        <v>1440</v>
      </c>
      <c r="F133" s="252">
        <v>5</v>
      </c>
      <c r="G133" s="252">
        <v>4</v>
      </c>
      <c r="H133" s="251">
        <v>3559.7</v>
      </c>
      <c r="I133" s="251">
        <v>3224</v>
      </c>
      <c r="J133" s="251">
        <v>2957</v>
      </c>
      <c r="K133" s="250">
        <v>180</v>
      </c>
      <c r="L133" s="429">
        <f>'[1]виды работ'!C151</f>
        <v>361008.96</v>
      </c>
      <c r="M133" s="460">
        <v>0</v>
      </c>
      <c r="N133" s="460">
        <v>0</v>
      </c>
      <c r="O133" s="460">
        <v>0</v>
      </c>
      <c r="P133" s="460">
        <f>L133</f>
        <v>361008.96</v>
      </c>
      <c r="Q133" s="455">
        <f>L133/H133</f>
        <v>101.4155574907998</v>
      </c>
      <c r="R133" s="450">
        <v>24445</v>
      </c>
      <c r="S133" s="81" t="s">
        <v>358</v>
      </c>
      <c r="T133" s="458" t="s">
        <v>181</v>
      </c>
      <c r="U133" s="54">
        <f>L133-'раздел 2'!C130</f>
        <v>0</v>
      </c>
      <c r="V133" s="203">
        <f t="shared" si="14"/>
        <v>0</v>
      </c>
      <c r="W133" s="203">
        <f t="shared" si="15"/>
        <v>24343.5844425092</v>
      </c>
    </row>
    <row r="134" spans="1:23" ht="15.6" customHeight="1" x14ac:dyDescent="0.2">
      <c r="A134" s="495" t="s">
        <v>17</v>
      </c>
      <c r="B134" s="495"/>
      <c r="C134" s="331" t="s">
        <v>177</v>
      </c>
      <c r="D134" s="459" t="s">
        <v>177</v>
      </c>
      <c r="E134" s="458" t="s">
        <v>177</v>
      </c>
      <c r="F134" s="327" t="s">
        <v>177</v>
      </c>
      <c r="G134" s="327" t="s">
        <v>177</v>
      </c>
      <c r="H134" s="429">
        <f t="shared" ref="H134:Q134" si="34">H133</f>
        <v>3559.7</v>
      </c>
      <c r="I134" s="429">
        <f t="shared" si="34"/>
        <v>3224</v>
      </c>
      <c r="J134" s="429">
        <f t="shared" si="34"/>
        <v>2957</v>
      </c>
      <c r="K134" s="331">
        <f t="shared" si="34"/>
        <v>180</v>
      </c>
      <c r="L134" s="429">
        <f t="shared" si="34"/>
        <v>361008.96</v>
      </c>
      <c r="M134" s="429">
        <f t="shared" si="34"/>
        <v>0</v>
      </c>
      <c r="N134" s="429">
        <f t="shared" si="34"/>
        <v>0</v>
      </c>
      <c r="O134" s="429">
        <f t="shared" si="34"/>
        <v>0</v>
      </c>
      <c r="P134" s="429">
        <f t="shared" si="34"/>
        <v>361008.96</v>
      </c>
      <c r="Q134" s="427">
        <f t="shared" si="34"/>
        <v>101.4155574907998</v>
      </c>
      <c r="R134" s="429" t="s">
        <v>177</v>
      </c>
      <c r="S134" s="81" t="s">
        <v>177</v>
      </c>
      <c r="T134" s="458" t="s">
        <v>177</v>
      </c>
      <c r="U134" s="54">
        <f>L134-'раздел 2'!C131</f>
        <v>0</v>
      </c>
      <c r="V134" s="203">
        <f t="shared" si="14"/>
        <v>0</v>
      </c>
      <c r="W134" s="203" t="e">
        <f t="shared" si="15"/>
        <v>#VALUE!</v>
      </c>
    </row>
    <row r="135" spans="1:23" ht="15.6" customHeight="1" x14ac:dyDescent="0.2">
      <c r="A135" s="495" t="s">
        <v>398</v>
      </c>
      <c r="B135" s="495"/>
      <c r="C135" s="490"/>
      <c r="D135" s="490"/>
      <c r="E135" s="490"/>
      <c r="F135" s="490"/>
      <c r="G135" s="490"/>
      <c r="H135" s="490"/>
      <c r="I135" s="490"/>
      <c r="J135" s="490"/>
      <c r="K135" s="490"/>
      <c r="L135" s="490"/>
      <c r="M135" s="490"/>
      <c r="N135" s="490"/>
      <c r="O135" s="490"/>
      <c r="P135" s="490"/>
      <c r="Q135" s="490"/>
      <c r="R135" s="490"/>
      <c r="S135" s="490"/>
      <c r="T135" s="490"/>
      <c r="U135" s="54">
        <f>L135-'раздел 2'!C132</f>
        <v>0</v>
      </c>
      <c r="V135" s="203">
        <f t="shared" si="14"/>
        <v>0</v>
      </c>
      <c r="W135" s="203">
        <f t="shared" si="15"/>
        <v>0</v>
      </c>
    </row>
    <row r="136" spans="1:23" ht="15.6" customHeight="1" x14ac:dyDescent="0.2">
      <c r="A136" s="468">
        <f>A133+1</f>
        <v>90</v>
      </c>
      <c r="B136" s="330" t="s">
        <v>399</v>
      </c>
      <c r="C136" s="250">
        <v>1975</v>
      </c>
      <c r="D136" s="251">
        <v>1975</v>
      </c>
      <c r="E136" s="251" t="s">
        <v>1440</v>
      </c>
      <c r="F136" s="252">
        <v>3</v>
      </c>
      <c r="G136" s="252">
        <v>2</v>
      </c>
      <c r="H136" s="251">
        <v>1351.2</v>
      </c>
      <c r="I136" s="251">
        <v>1298.7</v>
      </c>
      <c r="J136" s="251">
        <v>797.7</v>
      </c>
      <c r="K136" s="250">
        <v>98</v>
      </c>
      <c r="L136" s="429">
        <f>'[1]виды работ'!C154</f>
        <v>175421.5</v>
      </c>
      <c r="M136" s="460">
        <v>0</v>
      </c>
      <c r="N136" s="460">
        <v>0</v>
      </c>
      <c r="O136" s="460">
        <v>0</v>
      </c>
      <c r="P136" s="460">
        <f>L136</f>
        <v>175421.5</v>
      </c>
      <c r="Q136" s="455">
        <f>L136/H136</f>
        <v>129.82645056246298</v>
      </c>
      <c r="R136" s="450">
        <v>24445</v>
      </c>
      <c r="S136" s="81" t="s">
        <v>358</v>
      </c>
      <c r="T136" s="458" t="s">
        <v>181</v>
      </c>
      <c r="U136" s="54">
        <f>L136-'раздел 2'!C133</f>
        <v>0</v>
      </c>
      <c r="V136" s="203">
        <f t="shared" si="14"/>
        <v>0</v>
      </c>
      <c r="W136" s="203">
        <f t="shared" si="15"/>
        <v>24315.173549437535</v>
      </c>
    </row>
    <row r="137" spans="1:23" ht="15.6" customHeight="1" x14ac:dyDescent="0.2">
      <c r="A137" s="468">
        <f>A136+1</f>
        <v>91</v>
      </c>
      <c r="B137" s="330" t="s">
        <v>400</v>
      </c>
      <c r="C137" s="250">
        <v>1980</v>
      </c>
      <c r="D137" s="251">
        <v>1980</v>
      </c>
      <c r="E137" s="251" t="s">
        <v>1440</v>
      </c>
      <c r="F137" s="252">
        <v>5</v>
      </c>
      <c r="G137" s="252">
        <v>3</v>
      </c>
      <c r="H137" s="251">
        <v>2839.5</v>
      </c>
      <c r="I137" s="251">
        <v>1676.5</v>
      </c>
      <c r="J137" s="251">
        <v>1467.1</v>
      </c>
      <c r="K137" s="250">
        <v>138</v>
      </c>
      <c r="L137" s="429">
        <f>'[1]виды работ'!C155</f>
        <v>306432.39</v>
      </c>
      <c r="M137" s="460">
        <v>0</v>
      </c>
      <c r="N137" s="460">
        <v>0</v>
      </c>
      <c r="O137" s="460">
        <v>0</v>
      </c>
      <c r="P137" s="460">
        <f>L137</f>
        <v>306432.39</v>
      </c>
      <c r="Q137" s="455">
        <f>L137/H137</f>
        <v>107.91772847332277</v>
      </c>
      <c r="R137" s="450">
        <v>24445</v>
      </c>
      <c r="S137" s="81" t="s">
        <v>358</v>
      </c>
      <c r="T137" s="458" t="s">
        <v>181</v>
      </c>
      <c r="U137" s="54">
        <f>L137-'раздел 2'!C134</f>
        <v>0</v>
      </c>
      <c r="V137" s="203">
        <f t="shared" si="14"/>
        <v>0</v>
      </c>
      <c r="W137" s="203">
        <f t="shared" si="15"/>
        <v>24337.082271526677</v>
      </c>
    </row>
    <row r="138" spans="1:23" ht="15.6" customHeight="1" x14ac:dyDescent="0.2">
      <c r="A138" s="468">
        <f>A137+1</f>
        <v>92</v>
      </c>
      <c r="B138" s="330" t="s">
        <v>401</v>
      </c>
      <c r="C138" s="250">
        <v>1979</v>
      </c>
      <c r="D138" s="251">
        <v>1979</v>
      </c>
      <c r="E138" s="251" t="s">
        <v>1440</v>
      </c>
      <c r="F138" s="252">
        <v>5</v>
      </c>
      <c r="G138" s="252">
        <v>3</v>
      </c>
      <c r="H138" s="251">
        <v>2839.5</v>
      </c>
      <c r="I138" s="251">
        <v>1676.5</v>
      </c>
      <c r="J138" s="251">
        <v>1332.4</v>
      </c>
      <c r="K138" s="250">
        <v>148</v>
      </c>
      <c r="L138" s="429">
        <f>'[1]виды работ'!C156</f>
        <v>306432.39</v>
      </c>
      <c r="M138" s="429">
        <f>SUM(M134:M137)</f>
        <v>0</v>
      </c>
      <c r="N138" s="429">
        <f>SUM(N134:N137)</f>
        <v>0</v>
      </c>
      <c r="O138" s="429">
        <f>SUM(O134:O137)</f>
        <v>0</v>
      </c>
      <c r="P138" s="460">
        <f>L138</f>
        <v>306432.39</v>
      </c>
      <c r="Q138" s="455">
        <f>L138/H138</f>
        <v>107.91772847332277</v>
      </c>
      <c r="R138" s="450">
        <v>24445</v>
      </c>
      <c r="S138" s="81" t="s">
        <v>358</v>
      </c>
      <c r="T138" s="458" t="s">
        <v>181</v>
      </c>
      <c r="U138" s="54">
        <f>L138-'раздел 2'!C135</f>
        <v>0</v>
      </c>
      <c r="V138" s="203">
        <f t="shared" si="14"/>
        <v>0</v>
      </c>
      <c r="W138" s="203">
        <f t="shared" si="15"/>
        <v>24337.082271526677</v>
      </c>
    </row>
    <row r="139" spans="1:23" ht="15.6" customHeight="1" x14ac:dyDescent="0.2">
      <c r="A139" s="495" t="s">
        <v>17</v>
      </c>
      <c r="B139" s="495"/>
      <c r="C139" s="331" t="s">
        <v>177</v>
      </c>
      <c r="D139" s="459" t="s">
        <v>177</v>
      </c>
      <c r="E139" s="458" t="s">
        <v>177</v>
      </c>
      <c r="F139" s="327" t="s">
        <v>177</v>
      </c>
      <c r="G139" s="327" t="s">
        <v>177</v>
      </c>
      <c r="H139" s="429">
        <f t="shared" ref="H139:P139" si="35">SUM(H136:H138)</f>
        <v>7030.2</v>
      </c>
      <c r="I139" s="429">
        <f t="shared" si="35"/>
        <v>4651.7</v>
      </c>
      <c r="J139" s="429">
        <f t="shared" si="35"/>
        <v>3597.2000000000003</v>
      </c>
      <c r="K139" s="331">
        <f t="shared" si="35"/>
        <v>384</v>
      </c>
      <c r="L139" s="429">
        <f t="shared" si="35"/>
        <v>788286.28</v>
      </c>
      <c r="M139" s="429">
        <f t="shared" si="35"/>
        <v>0</v>
      </c>
      <c r="N139" s="429">
        <f t="shared" si="35"/>
        <v>0</v>
      </c>
      <c r="O139" s="429">
        <f t="shared" si="35"/>
        <v>0</v>
      </c>
      <c r="P139" s="429">
        <f t="shared" si="35"/>
        <v>788286.28</v>
      </c>
      <c r="Q139" s="455">
        <f>L139/H139</f>
        <v>112.12857102216154</v>
      </c>
      <c r="R139" s="429" t="s">
        <v>177</v>
      </c>
      <c r="S139" s="81" t="s">
        <v>177</v>
      </c>
      <c r="T139" s="458" t="s">
        <v>177</v>
      </c>
      <c r="U139" s="54">
        <f>L139-'раздел 2'!C136</f>
        <v>0</v>
      </c>
      <c r="V139" s="203">
        <f t="shared" si="14"/>
        <v>0</v>
      </c>
      <c r="W139" s="203" t="e">
        <f t="shared" si="15"/>
        <v>#VALUE!</v>
      </c>
    </row>
    <row r="140" spans="1:23" ht="15.6" customHeight="1" x14ac:dyDescent="0.2">
      <c r="A140" s="495" t="s">
        <v>402</v>
      </c>
      <c r="B140" s="495"/>
      <c r="C140" s="550"/>
      <c r="D140" s="550"/>
      <c r="E140" s="550"/>
      <c r="F140" s="550"/>
      <c r="G140" s="550"/>
      <c r="H140" s="550"/>
      <c r="I140" s="550"/>
      <c r="J140" s="550"/>
      <c r="K140" s="550"/>
      <c r="L140" s="550"/>
      <c r="M140" s="550"/>
      <c r="N140" s="550"/>
      <c r="O140" s="550"/>
      <c r="P140" s="550"/>
      <c r="Q140" s="550"/>
      <c r="R140" s="550"/>
      <c r="S140" s="550"/>
      <c r="T140" s="550"/>
      <c r="U140" s="54">
        <f>L140-'раздел 2'!C137</f>
        <v>0</v>
      </c>
      <c r="V140" s="203">
        <f t="shared" si="14"/>
        <v>0</v>
      </c>
      <c r="W140" s="203">
        <f t="shared" si="15"/>
        <v>0</v>
      </c>
    </row>
    <row r="141" spans="1:23" ht="15.6" customHeight="1" x14ac:dyDescent="0.2">
      <c r="A141" s="468">
        <f>A138+1</f>
        <v>93</v>
      </c>
      <c r="B141" s="330" t="s">
        <v>403</v>
      </c>
      <c r="C141" s="250">
        <v>1963</v>
      </c>
      <c r="D141" s="251">
        <v>1963</v>
      </c>
      <c r="E141" s="251" t="s">
        <v>1440</v>
      </c>
      <c r="F141" s="252">
        <v>4</v>
      </c>
      <c r="G141" s="252">
        <v>3</v>
      </c>
      <c r="H141" s="251">
        <v>2831</v>
      </c>
      <c r="I141" s="251">
        <v>2113</v>
      </c>
      <c r="J141" s="251">
        <v>1916</v>
      </c>
      <c r="K141" s="250">
        <v>97</v>
      </c>
      <c r="L141" s="429">
        <f>'раздел 2'!C138</f>
        <v>132619.44</v>
      </c>
      <c r="M141" s="460">
        <v>0</v>
      </c>
      <c r="N141" s="460">
        <v>0</v>
      </c>
      <c r="O141" s="460">
        <v>0</v>
      </c>
      <c r="P141" s="460">
        <f>L141</f>
        <v>132619.44</v>
      </c>
      <c r="Q141" s="455">
        <f>L141/H141</f>
        <v>46.845439773931474</v>
      </c>
      <c r="R141" s="450">
        <v>24445</v>
      </c>
      <c r="S141" s="81" t="s">
        <v>358</v>
      </c>
      <c r="T141" s="458" t="s">
        <v>181</v>
      </c>
      <c r="U141" s="54">
        <f>L141-'раздел 2'!C138</f>
        <v>0</v>
      </c>
      <c r="V141" s="203">
        <f t="shared" ref="V141:V204" si="36">L141-P141</f>
        <v>0</v>
      </c>
      <c r="W141" s="203">
        <f t="shared" ref="W141:W204" si="37">R141-Q141</f>
        <v>24398.15456022607</v>
      </c>
    </row>
    <row r="142" spans="1:23" ht="15.6" customHeight="1" x14ac:dyDescent="0.2">
      <c r="A142" s="468">
        <f>A141+1</f>
        <v>94</v>
      </c>
      <c r="B142" s="330" t="s">
        <v>404</v>
      </c>
      <c r="C142" s="250">
        <v>1963</v>
      </c>
      <c r="D142" s="251">
        <v>1963</v>
      </c>
      <c r="E142" s="251" t="s">
        <v>1440</v>
      </c>
      <c r="F142" s="252">
        <v>4</v>
      </c>
      <c r="G142" s="252">
        <v>3</v>
      </c>
      <c r="H142" s="251">
        <v>2854.3</v>
      </c>
      <c r="I142" s="251">
        <v>2127</v>
      </c>
      <c r="J142" s="251">
        <v>1464</v>
      </c>
      <c r="K142" s="250">
        <v>129</v>
      </c>
      <c r="L142" s="429">
        <f>'раздел 2'!C139</f>
        <v>131968.91</v>
      </c>
      <c r="M142" s="460">
        <v>0</v>
      </c>
      <c r="N142" s="460">
        <v>0</v>
      </c>
      <c r="O142" s="460">
        <v>0</v>
      </c>
      <c r="P142" s="460">
        <f>L142</f>
        <v>131968.91</v>
      </c>
      <c r="Q142" s="455">
        <f>L142/H142</f>
        <v>46.235122446834602</v>
      </c>
      <c r="R142" s="450">
        <v>24445</v>
      </c>
      <c r="S142" s="81" t="s">
        <v>358</v>
      </c>
      <c r="T142" s="458" t="s">
        <v>181</v>
      </c>
      <c r="U142" s="54">
        <f>L142-'раздел 2'!C139</f>
        <v>0</v>
      </c>
      <c r="V142" s="203">
        <f t="shared" si="36"/>
        <v>0</v>
      </c>
      <c r="W142" s="203">
        <f t="shared" si="37"/>
        <v>24398.764877553167</v>
      </c>
    </row>
    <row r="143" spans="1:23" ht="15.6" customHeight="1" x14ac:dyDescent="0.2">
      <c r="A143" s="468">
        <f>A142+1</f>
        <v>95</v>
      </c>
      <c r="B143" s="330" t="s">
        <v>405</v>
      </c>
      <c r="C143" s="250">
        <v>1963</v>
      </c>
      <c r="D143" s="251">
        <v>1963</v>
      </c>
      <c r="E143" s="251" t="s">
        <v>1440</v>
      </c>
      <c r="F143" s="252">
        <v>4</v>
      </c>
      <c r="G143" s="252">
        <v>3</v>
      </c>
      <c r="H143" s="251">
        <v>2843.7</v>
      </c>
      <c r="I143" s="251">
        <v>2107</v>
      </c>
      <c r="J143" s="251">
        <v>1475</v>
      </c>
      <c r="K143" s="250">
        <v>128</v>
      </c>
      <c r="L143" s="429">
        <f>'раздел 2'!C140</f>
        <v>130248.81</v>
      </c>
      <c r="M143" s="460">
        <v>0</v>
      </c>
      <c r="N143" s="460">
        <v>0</v>
      </c>
      <c r="O143" s="460">
        <v>0</v>
      </c>
      <c r="P143" s="460">
        <f>L143</f>
        <v>130248.81</v>
      </c>
      <c r="Q143" s="455">
        <f>L143/H143</f>
        <v>45.802584660829204</v>
      </c>
      <c r="R143" s="450">
        <v>24445</v>
      </c>
      <c r="S143" s="81" t="s">
        <v>358</v>
      </c>
      <c r="T143" s="458" t="s">
        <v>181</v>
      </c>
      <c r="U143" s="54">
        <f>L143-'раздел 2'!C140</f>
        <v>0</v>
      </c>
      <c r="V143" s="203">
        <f t="shared" si="36"/>
        <v>0</v>
      </c>
      <c r="W143" s="203">
        <f t="shared" si="37"/>
        <v>24399.197415339171</v>
      </c>
    </row>
    <row r="144" spans="1:23" ht="15.6" customHeight="1" x14ac:dyDescent="0.2">
      <c r="A144" s="495" t="s">
        <v>17</v>
      </c>
      <c r="B144" s="495"/>
      <c r="C144" s="331" t="s">
        <v>177</v>
      </c>
      <c r="D144" s="459" t="s">
        <v>177</v>
      </c>
      <c r="E144" s="458" t="s">
        <v>177</v>
      </c>
      <c r="F144" s="327" t="s">
        <v>177</v>
      </c>
      <c r="G144" s="327" t="s">
        <v>177</v>
      </c>
      <c r="H144" s="429">
        <f t="shared" ref="H144:P144" si="38">SUM(H141:H143)</f>
        <v>8529</v>
      </c>
      <c r="I144" s="429">
        <f t="shared" si="38"/>
        <v>6347</v>
      </c>
      <c r="J144" s="429">
        <f t="shared" si="38"/>
        <v>4855</v>
      </c>
      <c r="K144" s="331">
        <f t="shared" si="38"/>
        <v>354</v>
      </c>
      <c r="L144" s="429">
        <f t="shared" si="38"/>
        <v>394837.16</v>
      </c>
      <c r="M144" s="429">
        <f t="shared" si="38"/>
        <v>0</v>
      </c>
      <c r="N144" s="429">
        <f t="shared" si="38"/>
        <v>0</v>
      </c>
      <c r="O144" s="429">
        <f t="shared" si="38"/>
        <v>0</v>
      </c>
      <c r="P144" s="429">
        <f t="shared" si="38"/>
        <v>394837.16</v>
      </c>
      <c r="Q144" s="455">
        <f>L144/H144</f>
        <v>46.293488099425488</v>
      </c>
      <c r="R144" s="429" t="s">
        <v>177</v>
      </c>
      <c r="S144" s="81" t="s">
        <v>177</v>
      </c>
      <c r="T144" s="458" t="s">
        <v>177</v>
      </c>
      <c r="U144" s="54">
        <f>L144-'раздел 2'!C141</f>
        <v>0</v>
      </c>
      <c r="V144" s="203">
        <f t="shared" si="36"/>
        <v>0</v>
      </c>
      <c r="W144" s="203" t="e">
        <f t="shared" si="37"/>
        <v>#VALUE!</v>
      </c>
    </row>
    <row r="145" spans="1:23" ht="15.6" customHeight="1" x14ac:dyDescent="0.2">
      <c r="A145" s="564" t="s">
        <v>189</v>
      </c>
      <c r="B145" s="564"/>
      <c r="C145" s="563"/>
      <c r="D145" s="563"/>
      <c r="E145" s="563"/>
      <c r="F145" s="563"/>
      <c r="G145" s="563"/>
      <c r="H145" s="563"/>
      <c r="I145" s="563"/>
      <c r="J145" s="563"/>
      <c r="K145" s="563"/>
      <c r="L145" s="563"/>
      <c r="M145" s="563"/>
      <c r="N145" s="563"/>
      <c r="O145" s="563"/>
      <c r="P145" s="563"/>
      <c r="Q145" s="563"/>
      <c r="R145" s="563"/>
      <c r="S145" s="563"/>
      <c r="T145" s="563"/>
      <c r="U145" s="54">
        <f>L145-'раздел 2'!C142</f>
        <v>0</v>
      </c>
      <c r="V145" s="203">
        <f t="shared" si="36"/>
        <v>0</v>
      </c>
      <c r="W145" s="203">
        <f t="shared" si="37"/>
        <v>0</v>
      </c>
    </row>
    <row r="146" spans="1:23" ht="15.6" customHeight="1" x14ac:dyDescent="0.2">
      <c r="A146" s="468">
        <f>A143+1</f>
        <v>96</v>
      </c>
      <c r="B146" s="467" t="s">
        <v>406</v>
      </c>
      <c r="C146" s="250">
        <v>1977</v>
      </c>
      <c r="D146" s="251">
        <v>1977</v>
      </c>
      <c r="E146" s="251" t="s">
        <v>1440</v>
      </c>
      <c r="F146" s="252">
        <v>5</v>
      </c>
      <c r="G146" s="252">
        <v>6</v>
      </c>
      <c r="H146" s="251">
        <v>5374</v>
      </c>
      <c r="I146" s="251">
        <v>4792.3</v>
      </c>
      <c r="J146" s="251">
        <v>4546.5</v>
      </c>
      <c r="K146" s="250">
        <v>233</v>
      </c>
      <c r="L146" s="429">
        <f>'раздел 2'!C143</f>
        <v>173548.68</v>
      </c>
      <c r="M146" s="429">
        <v>0</v>
      </c>
      <c r="N146" s="429">
        <v>0</v>
      </c>
      <c r="O146" s="429">
        <v>0</v>
      </c>
      <c r="P146" s="429">
        <f>L146</f>
        <v>173548.68</v>
      </c>
      <c r="Q146" s="427">
        <v>435.1435005298481</v>
      </c>
      <c r="R146" s="450">
        <v>24445</v>
      </c>
      <c r="S146" s="81" t="s">
        <v>358</v>
      </c>
      <c r="T146" s="81" t="s">
        <v>181</v>
      </c>
      <c r="U146" s="54">
        <f>L146-'раздел 2'!C143</f>
        <v>0</v>
      </c>
      <c r="V146" s="203">
        <f t="shared" si="36"/>
        <v>0</v>
      </c>
      <c r="W146" s="203">
        <f t="shared" si="37"/>
        <v>24009.856499470152</v>
      </c>
    </row>
    <row r="147" spans="1:23" ht="15.6" customHeight="1" x14ac:dyDescent="0.2">
      <c r="A147" s="468">
        <f>A146+1</f>
        <v>97</v>
      </c>
      <c r="B147" s="465" t="s">
        <v>188</v>
      </c>
      <c r="C147" s="83">
        <v>1980</v>
      </c>
      <c r="D147" s="455"/>
      <c r="E147" s="455" t="s">
        <v>178</v>
      </c>
      <c r="F147" s="468">
        <v>5</v>
      </c>
      <c r="G147" s="468">
        <v>6</v>
      </c>
      <c r="H147" s="455">
        <v>4865</v>
      </c>
      <c r="I147" s="455">
        <v>4865</v>
      </c>
      <c r="J147" s="455">
        <v>2840</v>
      </c>
      <c r="K147" s="83">
        <v>201</v>
      </c>
      <c r="L147" s="429">
        <f>'раздел 2'!C144</f>
        <v>5519844.1600000001</v>
      </c>
      <c r="M147" s="429">
        <v>0</v>
      </c>
      <c r="N147" s="429">
        <v>0</v>
      </c>
      <c r="O147" s="429">
        <v>0</v>
      </c>
      <c r="P147" s="429">
        <f>L147</f>
        <v>5519844.1600000001</v>
      </c>
      <c r="Q147" s="427">
        <v>435.1435005298481</v>
      </c>
      <c r="R147" s="450">
        <v>24445</v>
      </c>
      <c r="S147" s="81" t="s">
        <v>358</v>
      </c>
      <c r="T147" s="81" t="s">
        <v>181</v>
      </c>
      <c r="U147" s="54">
        <f>L147-'раздел 2'!C144</f>
        <v>0</v>
      </c>
      <c r="V147" s="203">
        <f t="shared" si="36"/>
        <v>0</v>
      </c>
      <c r="W147" s="203">
        <f t="shared" si="37"/>
        <v>24009.856499470152</v>
      </c>
    </row>
    <row r="148" spans="1:23" ht="15.6" customHeight="1" x14ac:dyDescent="0.2">
      <c r="A148" s="495" t="s">
        <v>17</v>
      </c>
      <c r="B148" s="495"/>
      <c r="C148" s="83" t="s">
        <v>177</v>
      </c>
      <c r="D148" s="460" t="s">
        <v>177</v>
      </c>
      <c r="E148" s="460" t="s">
        <v>177</v>
      </c>
      <c r="F148" s="468" t="s">
        <v>177</v>
      </c>
      <c r="G148" s="468" t="s">
        <v>177</v>
      </c>
      <c r="H148" s="460">
        <f t="shared" ref="H148:P148" si="39">SUM(H146:H147)</f>
        <v>10239</v>
      </c>
      <c r="I148" s="460">
        <f t="shared" si="39"/>
        <v>9657.2999999999993</v>
      </c>
      <c r="J148" s="460">
        <f t="shared" si="39"/>
        <v>7386.5</v>
      </c>
      <c r="K148" s="83">
        <f t="shared" si="39"/>
        <v>434</v>
      </c>
      <c r="L148" s="460">
        <f t="shared" si="39"/>
        <v>5693392.8399999999</v>
      </c>
      <c r="M148" s="460">
        <f t="shared" si="39"/>
        <v>0</v>
      </c>
      <c r="N148" s="460">
        <f t="shared" si="39"/>
        <v>0</v>
      </c>
      <c r="O148" s="460">
        <f t="shared" si="39"/>
        <v>0</v>
      </c>
      <c r="P148" s="460">
        <f t="shared" si="39"/>
        <v>5693392.8399999999</v>
      </c>
      <c r="Q148" s="427">
        <v>435.1435005298481</v>
      </c>
      <c r="R148" s="460" t="s">
        <v>177</v>
      </c>
      <c r="S148" s="460" t="s">
        <v>177</v>
      </c>
      <c r="T148" s="460" t="s">
        <v>177</v>
      </c>
      <c r="U148" s="54">
        <f>L148-'раздел 2'!C145</f>
        <v>0</v>
      </c>
      <c r="V148" s="203">
        <f t="shared" si="36"/>
        <v>0</v>
      </c>
      <c r="W148" s="203" t="e">
        <f t="shared" si="37"/>
        <v>#VALUE!</v>
      </c>
    </row>
    <row r="149" spans="1:23" ht="15.6" customHeight="1" x14ac:dyDescent="0.2">
      <c r="A149" s="495" t="s">
        <v>407</v>
      </c>
      <c r="B149" s="495"/>
      <c r="C149" s="552"/>
      <c r="D149" s="552"/>
      <c r="E149" s="552"/>
      <c r="F149" s="552"/>
      <c r="G149" s="552"/>
      <c r="H149" s="552"/>
      <c r="I149" s="552"/>
      <c r="J149" s="552"/>
      <c r="K149" s="552"/>
      <c r="L149" s="552"/>
      <c r="M149" s="552"/>
      <c r="N149" s="552"/>
      <c r="O149" s="552"/>
      <c r="P149" s="552"/>
      <c r="Q149" s="552"/>
      <c r="R149" s="552"/>
      <c r="S149" s="552"/>
      <c r="T149" s="552"/>
      <c r="U149" s="54">
        <f>L149-'раздел 2'!C146</f>
        <v>0</v>
      </c>
      <c r="V149" s="203">
        <f t="shared" si="36"/>
        <v>0</v>
      </c>
      <c r="W149" s="203">
        <f t="shared" si="37"/>
        <v>0</v>
      </c>
    </row>
    <row r="150" spans="1:23" ht="15.6" customHeight="1" x14ac:dyDescent="0.2">
      <c r="A150" s="477">
        <f>A147+1</f>
        <v>98</v>
      </c>
      <c r="B150" s="187" t="s">
        <v>408</v>
      </c>
      <c r="C150" s="255">
        <v>1971</v>
      </c>
      <c r="D150" s="256">
        <v>1971</v>
      </c>
      <c r="E150" s="256" t="s">
        <v>1440</v>
      </c>
      <c r="F150" s="257">
        <v>5</v>
      </c>
      <c r="G150" s="257">
        <v>4</v>
      </c>
      <c r="H150" s="256">
        <v>2961.2</v>
      </c>
      <c r="I150" s="256">
        <v>2649</v>
      </c>
      <c r="J150" s="256">
        <v>2217</v>
      </c>
      <c r="K150" s="255">
        <v>150</v>
      </c>
      <c r="L150" s="474">
        <f>'[1]виды работ'!C168</f>
        <v>277814.69</v>
      </c>
      <c r="M150" s="474">
        <v>0</v>
      </c>
      <c r="N150" s="474">
        <v>0</v>
      </c>
      <c r="O150" s="474">
        <v>0</v>
      </c>
      <c r="P150" s="474">
        <f>L150</f>
        <v>277814.69</v>
      </c>
      <c r="Q150" s="470">
        <f>L150/H150</f>
        <v>93.818279751452124</v>
      </c>
      <c r="R150" s="450">
        <v>24445</v>
      </c>
      <c r="S150" s="217" t="s">
        <v>358</v>
      </c>
      <c r="T150" s="74" t="s">
        <v>181</v>
      </c>
      <c r="U150" s="54">
        <f>L150-'раздел 2'!C147</f>
        <v>0</v>
      </c>
      <c r="V150" s="203">
        <f t="shared" si="36"/>
        <v>0</v>
      </c>
      <c r="W150" s="203">
        <f t="shared" si="37"/>
        <v>24351.181720248547</v>
      </c>
    </row>
    <row r="151" spans="1:23" ht="15.6" customHeight="1" x14ac:dyDescent="0.2">
      <c r="A151" s="561" t="s">
        <v>17</v>
      </c>
      <c r="B151" s="562"/>
      <c r="C151" s="83" t="s">
        <v>177</v>
      </c>
      <c r="D151" s="460" t="s">
        <v>177</v>
      </c>
      <c r="E151" s="460" t="s">
        <v>177</v>
      </c>
      <c r="F151" s="468" t="s">
        <v>177</v>
      </c>
      <c r="G151" s="468" t="s">
        <v>177</v>
      </c>
      <c r="H151" s="87">
        <f t="shared" ref="H151:Q151" si="40">H150</f>
        <v>2961.2</v>
      </c>
      <c r="I151" s="87">
        <f t="shared" si="40"/>
        <v>2649</v>
      </c>
      <c r="J151" s="87">
        <f t="shared" si="40"/>
        <v>2217</v>
      </c>
      <c r="K151" s="82">
        <f t="shared" si="40"/>
        <v>150</v>
      </c>
      <c r="L151" s="87">
        <f t="shared" si="40"/>
        <v>277814.69</v>
      </c>
      <c r="M151" s="87">
        <f t="shared" si="40"/>
        <v>0</v>
      </c>
      <c r="N151" s="87">
        <f t="shared" si="40"/>
        <v>0</v>
      </c>
      <c r="O151" s="87">
        <f t="shared" si="40"/>
        <v>0</v>
      </c>
      <c r="P151" s="87">
        <f t="shared" si="40"/>
        <v>277814.69</v>
      </c>
      <c r="Q151" s="7">
        <f t="shared" si="40"/>
        <v>93.818279751452124</v>
      </c>
      <c r="R151" s="460" t="s">
        <v>177</v>
      </c>
      <c r="S151" s="460" t="s">
        <v>177</v>
      </c>
      <c r="T151" s="460" t="s">
        <v>177</v>
      </c>
      <c r="U151" s="54">
        <f>L151-'раздел 2'!C148</f>
        <v>0</v>
      </c>
      <c r="V151" s="203">
        <f t="shared" si="36"/>
        <v>0</v>
      </c>
      <c r="W151" s="203" t="e">
        <f t="shared" si="37"/>
        <v>#VALUE!</v>
      </c>
    </row>
    <row r="152" spans="1:23" ht="15.6" customHeight="1" x14ac:dyDescent="0.2">
      <c r="A152" s="497" t="s">
        <v>105</v>
      </c>
      <c r="B152" s="498"/>
      <c r="C152" s="147" t="s">
        <v>177</v>
      </c>
      <c r="D152" s="482" t="s">
        <v>177</v>
      </c>
      <c r="E152" s="482" t="s">
        <v>177</v>
      </c>
      <c r="F152" s="29" t="s">
        <v>177</v>
      </c>
      <c r="G152" s="29" t="s">
        <v>177</v>
      </c>
      <c r="H152" s="6">
        <f t="shared" ref="H152:P152" si="41">H151+H148+H144+H139+H134+H131+H128+H123+H118+H114+H111+H108+H104+H97+H94</f>
        <v>106554.51000000001</v>
      </c>
      <c r="I152" s="6">
        <f t="shared" si="41"/>
        <v>87080.190000000017</v>
      </c>
      <c r="J152" s="6">
        <f t="shared" si="41"/>
        <v>75327.98</v>
      </c>
      <c r="K152" s="218">
        <f t="shared" si="41"/>
        <v>4497</v>
      </c>
      <c r="L152" s="6">
        <f t="shared" si="41"/>
        <v>18729074.420000002</v>
      </c>
      <c r="M152" s="6">
        <f t="shared" si="41"/>
        <v>0</v>
      </c>
      <c r="N152" s="6">
        <f t="shared" si="41"/>
        <v>0</v>
      </c>
      <c r="O152" s="6">
        <f t="shared" si="41"/>
        <v>0</v>
      </c>
      <c r="P152" s="6">
        <f t="shared" si="41"/>
        <v>18729074.420000002</v>
      </c>
      <c r="Q152" s="7">
        <f>Q151</f>
        <v>93.818279751452124</v>
      </c>
      <c r="R152" s="482" t="s">
        <v>177</v>
      </c>
      <c r="S152" s="482" t="s">
        <v>177</v>
      </c>
      <c r="T152" s="482" t="s">
        <v>177</v>
      </c>
      <c r="U152" s="56">
        <f>L152-'раздел 2'!C149</f>
        <v>0</v>
      </c>
      <c r="V152" s="203">
        <f t="shared" si="36"/>
        <v>0</v>
      </c>
      <c r="W152" s="203" t="e">
        <f t="shared" si="37"/>
        <v>#VALUE!</v>
      </c>
    </row>
    <row r="153" spans="1:23" ht="15.6" customHeight="1" x14ac:dyDescent="0.2">
      <c r="A153" s="553" t="s">
        <v>15</v>
      </c>
      <c r="B153" s="553"/>
      <c r="C153" s="553"/>
      <c r="D153" s="553"/>
      <c r="E153" s="553"/>
      <c r="F153" s="553"/>
      <c r="G153" s="553"/>
      <c r="H153" s="553"/>
      <c r="I153" s="553"/>
      <c r="J153" s="553"/>
      <c r="K153" s="553"/>
      <c r="L153" s="553"/>
      <c r="M153" s="553"/>
      <c r="N153" s="553"/>
      <c r="O153" s="553"/>
      <c r="P153" s="553"/>
      <c r="Q153" s="553"/>
      <c r="R153" s="553"/>
      <c r="S153" s="553"/>
      <c r="T153" s="554"/>
      <c r="U153" s="56">
        <f>L153-'раздел 2'!C150</f>
        <v>0</v>
      </c>
      <c r="V153" s="203">
        <f t="shared" si="36"/>
        <v>0</v>
      </c>
      <c r="W153" s="203">
        <f t="shared" si="37"/>
        <v>0</v>
      </c>
    </row>
    <row r="154" spans="1:23" ht="15.6" customHeight="1" x14ac:dyDescent="0.2">
      <c r="A154" s="488" t="s">
        <v>16</v>
      </c>
      <c r="B154" s="489"/>
      <c r="C154" s="555"/>
      <c r="D154" s="556"/>
      <c r="E154" s="556"/>
      <c r="F154" s="556"/>
      <c r="G154" s="556"/>
      <c r="H154" s="556"/>
      <c r="I154" s="556"/>
      <c r="J154" s="556"/>
      <c r="K154" s="556"/>
      <c r="L154" s="556"/>
      <c r="M154" s="556"/>
      <c r="N154" s="556"/>
      <c r="O154" s="556"/>
      <c r="P154" s="556"/>
      <c r="Q154" s="556"/>
      <c r="R154" s="556"/>
      <c r="S154" s="556"/>
      <c r="T154" s="557"/>
      <c r="U154" s="54">
        <f>L154-'раздел 2'!C151</f>
        <v>0</v>
      </c>
      <c r="V154" s="203">
        <f t="shared" si="36"/>
        <v>0</v>
      </c>
      <c r="W154" s="203">
        <f t="shared" si="37"/>
        <v>0</v>
      </c>
    </row>
    <row r="155" spans="1:23" ht="15.6" customHeight="1" x14ac:dyDescent="0.2">
      <c r="A155" s="468">
        <f>A150+1</f>
        <v>99</v>
      </c>
      <c r="B155" s="137" t="s">
        <v>190</v>
      </c>
      <c r="C155" s="154">
        <v>1979</v>
      </c>
      <c r="D155" s="25" t="s">
        <v>179</v>
      </c>
      <c r="E155" s="468" t="s">
        <v>178</v>
      </c>
      <c r="F155" s="468">
        <v>5</v>
      </c>
      <c r="G155" s="468">
        <v>4</v>
      </c>
      <c r="H155" s="100">
        <v>3126.7</v>
      </c>
      <c r="I155" s="100">
        <v>3126.7</v>
      </c>
      <c r="J155" s="468">
        <v>1781.5</v>
      </c>
      <c r="K155" s="83">
        <v>145</v>
      </c>
      <c r="L155" s="460">
        <f>'раздел 2'!C152</f>
        <v>9878778.3100000005</v>
      </c>
      <c r="M155" s="468">
        <v>0</v>
      </c>
      <c r="N155" s="468">
        <v>0</v>
      </c>
      <c r="O155" s="468">
        <v>0</v>
      </c>
      <c r="P155" s="468">
        <f>L155</f>
        <v>9878778.3100000005</v>
      </c>
      <c r="Q155" s="455">
        <f>L155/H155</f>
        <v>3159.4902964787161</v>
      </c>
      <c r="R155" s="450">
        <v>24445</v>
      </c>
      <c r="S155" s="327" t="s">
        <v>358</v>
      </c>
      <c r="T155" s="468" t="s">
        <v>181</v>
      </c>
      <c r="U155" s="54">
        <f>L155-'раздел 2'!C152</f>
        <v>0</v>
      </c>
      <c r="V155" s="203">
        <f t="shared" si="36"/>
        <v>0</v>
      </c>
      <c r="W155" s="203">
        <f t="shared" si="37"/>
        <v>21285.509703521282</v>
      </c>
    </row>
    <row r="156" spans="1:23" ht="15.6" customHeight="1" x14ac:dyDescent="0.2">
      <c r="A156" s="468">
        <f>A155+1</f>
        <v>100</v>
      </c>
      <c r="B156" s="137" t="s">
        <v>191</v>
      </c>
      <c r="C156" s="82">
        <v>1978</v>
      </c>
      <c r="D156" s="468"/>
      <c r="E156" s="468" t="s">
        <v>178</v>
      </c>
      <c r="F156" s="468">
        <v>5</v>
      </c>
      <c r="G156" s="468">
        <v>4</v>
      </c>
      <c r="H156" s="122">
        <v>3050.2</v>
      </c>
      <c r="I156" s="122">
        <v>3050.2</v>
      </c>
      <c r="J156" s="468">
        <v>1741.5</v>
      </c>
      <c r="K156" s="83">
        <v>143</v>
      </c>
      <c r="L156" s="460">
        <f>'раздел 2'!C153</f>
        <v>9801183.870000001</v>
      </c>
      <c r="M156" s="468">
        <v>0</v>
      </c>
      <c r="N156" s="468">
        <v>0</v>
      </c>
      <c r="O156" s="468">
        <v>0</v>
      </c>
      <c r="P156" s="468">
        <f>L156</f>
        <v>9801183.870000001</v>
      </c>
      <c r="Q156" s="455">
        <f>L156/H156</f>
        <v>3213.2922005114424</v>
      </c>
      <c r="R156" s="450">
        <v>24445</v>
      </c>
      <c r="S156" s="327" t="s">
        <v>358</v>
      </c>
      <c r="T156" s="468" t="s">
        <v>181</v>
      </c>
      <c r="U156" s="54">
        <f>L156-'раздел 2'!C153</f>
        <v>0</v>
      </c>
      <c r="V156" s="203">
        <f t="shared" si="36"/>
        <v>0</v>
      </c>
      <c r="W156" s="203">
        <f t="shared" si="37"/>
        <v>21231.707799488559</v>
      </c>
    </row>
    <row r="157" spans="1:23" ht="15.6" customHeight="1" x14ac:dyDescent="0.2">
      <c r="A157" s="468">
        <f>A156+1</f>
        <v>101</v>
      </c>
      <c r="B157" s="137" t="s">
        <v>192</v>
      </c>
      <c r="C157" s="82">
        <v>1981</v>
      </c>
      <c r="D157" s="25"/>
      <c r="E157" s="468" t="s">
        <v>178</v>
      </c>
      <c r="F157" s="468">
        <v>5</v>
      </c>
      <c r="G157" s="468">
        <v>4</v>
      </c>
      <c r="H157" s="122">
        <v>3056.1</v>
      </c>
      <c r="I157" s="122">
        <v>3056.1</v>
      </c>
      <c r="J157" s="468">
        <v>1741</v>
      </c>
      <c r="K157" s="83">
        <v>120</v>
      </c>
      <c r="L157" s="460">
        <f>'раздел 2'!C154</f>
        <v>11077906.099999998</v>
      </c>
      <c r="M157" s="468">
        <v>0</v>
      </c>
      <c r="N157" s="468">
        <v>0</v>
      </c>
      <c r="O157" s="468">
        <v>0</v>
      </c>
      <c r="P157" s="468">
        <f>L157</f>
        <v>11077906.099999998</v>
      </c>
      <c r="Q157" s="455">
        <f>L157/H157</f>
        <v>3624.850659337063</v>
      </c>
      <c r="R157" s="450">
        <v>24445</v>
      </c>
      <c r="S157" s="327" t="s">
        <v>358</v>
      </c>
      <c r="T157" s="468" t="s">
        <v>181</v>
      </c>
      <c r="U157" s="54">
        <f>L157-'раздел 2'!C154</f>
        <v>0</v>
      </c>
      <c r="V157" s="203">
        <f t="shared" si="36"/>
        <v>0</v>
      </c>
      <c r="W157" s="203">
        <f t="shared" si="37"/>
        <v>20820.149340662938</v>
      </c>
    </row>
    <row r="158" spans="1:23" ht="15.6" customHeight="1" x14ac:dyDescent="0.2">
      <c r="A158" s="476">
        <f>A157+1</f>
        <v>102</v>
      </c>
      <c r="B158" s="219" t="s">
        <v>193</v>
      </c>
      <c r="C158" s="155">
        <v>1984</v>
      </c>
      <c r="D158" s="26"/>
      <c r="E158" s="476" t="s">
        <v>178</v>
      </c>
      <c r="F158" s="476">
        <v>5</v>
      </c>
      <c r="G158" s="476">
        <v>4</v>
      </c>
      <c r="H158" s="220">
        <v>3058.7</v>
      </c>
      <c r="I158" s="220">
        <v>3058.7</v>
      </c>
      <c r="J158" s="476">
        <v>1750.8</v>
      </c>
      <c r="K158" s="157">
        <v>165</v>
      </c>
      <c r="L158" s="460">
        <f>'раздел 2'!C155</f>
        <v>10858820.329999998</v>
      </c>
      <c r="M158" s="476">
        <v>0</v>
      </c>
      <c r="N158" s="476">
        <v>0</v>
      </c>
      <c r="O158" s="476">
        <v>0</v>
      </c>
      <c r="P158" s="476">
        <f>L158</f>
        <v>10858820.329999998</v>
      </c>
      <c r="Q158" s="469">
        <f>L158/H158</f>
        <v>3550.1423251708238</v>
      </c>
      <c r="R158" s="450">
        <v>24445</v>
      </c>
      <c r="S158" s="27" t="s">
        <v>358</v>
      </c>
      <c r="T158" s="476" t="s">
        <v>181</v>
      </c>
      <c r="U158" s="54">
        <f>L158-'раздел 2'!C155</f>
        <v>0</v>
      </c>
      <c r="V158" s="203">
        <f t="shared" si="36"/>
        <v>0</v>
      </c>
      <c r="W158" s="203">
        <f t="shared" si="37"/>
        <v>20894.857674829174</v>
      </c>
    </row>
    <row r="159" spans="1:23" ht="15.6" customHeight="1" x14ac:dyDescent="0.2">
      <c r="A159" s="495" t="s">
        <v>17</v>
      </c>
      <c r="B159" s="495"/>
      <c r="C159" s="83" t="s">
        <v>177</v>
      </c>
      <c r="D159" s="460" t="s">
        <v>177</v>
      </c>
      <c r="E159" s="460" t="s">
        <v>177</v>
      </c>
      <c r="F159" s="468" t="s">
        <v>177</v>
      </c>
      <c r="G159" s="468" t="s">
        <v>177</v>
      </c>
      <c r="H159" s="122">
        <f t="shared" ref="H159:P159" si="42">SUM(H155:H158)</f>
        <v>12291.7</v>
      </c>
      <c r="I159" s="122">
        <f t="shared" si="42"/>
        <v>12291.7</v>
      </c>
      <c r="J159" s="122">
        <f t="shared" si="42"/>
        <v>7014.8</v>
      </c>
      <c r="K159" s="82">
        <f t="shared" si="42"/>
        <v>573</v>
      </c>
      <c r="L159" s="87">
        <f t="shared" si="42"/>
        <v>41616688.609999999</v>
      </c>
      <c r="M159" s="122">
        <f t="shared" si="42"/>
        <v>0</v>
      </c>
      <c r="N159" s="122">
        <f t="shared" si="42"/>
        <v>0</v>
      </c>
      <c r="O159" s="122">
        <f t="shared" si="42"/>
        <v>0</v>
      </c>
      <c r="P159" s="122">
        <f t="shared" si="42"/>
        <v>41616688.609999999</v>
      </c>
      <c r="Q159" s="469">
        <f>L159/H159</f>
        <v>3385.7553153754156</v>
      </c>
      <c r="R159" s="460" t="s">
        <v>177</v>
      </c>
      <c r="S159" s="460" t="s">
        <v>177</v>
      </c>
      <c r="T159" s="460" t="s">
        <v>177</v>
      </c>
      <c r="U159" s="54">
        <f>L159-'раздел 2'!C156</f>
        <v>0</v>
      </c>
      <c r="V159" s="203">
        <f t="shared" si="36"/>
        <v>0</v>
      </c>
      <c r="W159" s="203" t="e">
        <f t="shared" si="37"/>
        <v>#VALUE!</v>
      </c>
    </row>
    <row r="160" spans="1:23" ht="15.6" customHeight="1" x14ac:dyDescent="0.2">
      <c r="A160" s="561" t="s">
        <v>415</v>
      </c>
      <c r="B160" s="562"/>
      <c r="C160" s="558"/>
      <c r="D160" s="559"/>
      <c r="E160" s="559"/>
      <c r="F160" s="559"/>
      <c r="G160" s="559"/>
      <c r="H160" s="559"/>
      <c r="I160" s="559"/>
      <c r="J160" s="559"/>
      <c r="K160" s="559"/>
      <c r="L160" s="559"/>
      <c r="M160" s="559"/>
      <c r="N160" s="559"/>
      <c r="O160" s="559"/>
      <c r="P160" s="559"/>
      <c r="Q160" s="559"/>
      <c r="R160" s="559"/>
      <c r="S160" s="559"/>
      <c r="T160" s="560"/>
      <c r="U160" s="54">
        <f>L160-'раздел 2'!C157</f>
        <v>0</v>
      </c>
      <c r="V160" s="203">
        <f t="shared" si="36"/>
        <v>0</v>
      </c>
      <c r="W160" s="203">
        <f t="shared" si="37"/>
        <v>0</v>
      </c>
    </row>
    <row r="161" spans="1:27" s="123" customFormat="1" ht="13.5" customHeight="1" x14ac:dyDescent="0.2">
      <c r="A161" s="125">
        <f>A158+1</f>
        <v>103</v>
      </c>
      <c r="B161" s="330" t="s">
        <v>409</v>
      </c>
      <c r="C161" s="221">
        <v>1992</v>
      </c>
      <c r="D161" s="222"/>
      <c r="E161" s="223" t="s">
        <v>1595</v>
      </c>
      <c r="F161" s="224">
        <v>9</v>
      </c>
      <c r="G161" s="224">
        <v>5</v>
      </c>
      <c r="H161" s="37">
        <v>11599.1</v>
      </c>
      <c r="I161" s="37">
        <v>9923.2999999999993</v>
      </c>
      <c r="J161" s="37">
        <v>8846.9</v>
      </c>
      <c r="K161" s="221">
        <v>480</v>
      </c>
      <c r="L161" s="429">
        <f>'раздел 2'!C158</f>
        <v>1013794.26</v>
      </c>
      <c r="M161" s="460">
        <v>0</v>
      </c>
      <c r="N161" s="460">
        <v>0</v>
      </c>
      <c r="O161" s="460">
        <v>0</v>
      </c>
      <c r="P161" s="460">
        <f t="shared" ref="P161:P166" si="43">L161</f>
        <v>1013794.26</v>
      </c>
      <c r="Q161" s="455">
        <f t="shared" ref="Q161:Q167" si="44">L161/H161</f>
        <v>87.402838151235869</v>
      </c>
      <c r="R161" s="450">
        <v>24445</v>
      </c>
      <c r="S161" s="81" t="s">
        <v>358</v>
      </c>
      <c r="T161" s="458" t="s">
        <v>181</v>
      </c>
      <c r="U161" s="54">
        <f>L161-'раздел 2'!C158</f>
        <v>0</v>
      </c>
      <c r="V161" s="203">
        <f t="shared" si="36"/>
        <v>0</v>
      </c>
      <c r="W161" s="203">
        <f t="shared" si="37"/>
        <v>24357.597161848764</v>
      </c>
      <c r="X161" s="429"/>
      <c r="Y161" s="429"/>
      <c r="Z161" s="88"/>
      <c r="AA161" s="126"/>
    </row>
    <row r="162" spans="1:27" s="123" customFormat="1" ht="13.5" customHeight="1" x14ac:dyDescent="0.2">
      <c r="A162" s="125">
        <f>A161+1</f>
        <v>104</v>
      </c>
      <c r="B162" s="330" t="s">
        <v>410</v>
      </c>
      <c r="C162" s="221">
        <v>1978</v>
      </c>
      <c r="D162" s="222"/>
      <c r="E162" s="223" t="s">
        <v>1595</v>
      </c>
      <c r="F162" s="224">
        <v>5</v>
      </c>
      <c r="G162" s="224">
        <v>6</v>
      </c>
      <c r="H162" s="37">
        <v>5024.3500000000004</v>
      </c>
      <c r="I162" s="37">
        <v>4608</v>
      </c>
      <c r="J162" s="37">
        <v>4179.1000000000004</v>
      </c>
      <c r="K162" s="221">
        <v>201</v>
      </c>
      <c r="L162" s="429">
        <f>'раздел 2'!C159</f>
        <v>281237.58</v>
      </c>
      <c r="M162" s="460">
        <v>0</v>
      </c>
      <c r="N162" s="460">
        <v>0</v>
      </c>
      <c r="O162" s="460">
        <v>0</v>
      </c>
      <c r="P162" s="460">
        <f t="shared" si="43"/>
        <v>281237.58</v>
      </c>
      <c r="Q162" s="455">
        <f t="shared" si="44"/>
        <v>55.97491814861624</v>
      </c>
      <c r="R162" s="450">
        <v>24445</v>
      </c>
      <c r="S162" s="81" t="s">
        <v>358</v>
      </c>
      <c r="T162" s="458" t="s">
        <v>181</v>
      </c>
      <c r="U162" s="54">
        <f>L162-'раздел 2'!C159</f>
        <v>0</v>
      </c>
      <c r="V162" s="203">
        <f t="shared" si="36"/>
        <v>0</v>
      </c>
      <c r="W162" s="203">
        <f t="shared" si="37"/>
        <v>24389.025081851385</v>
      </c>
      <c r="X162" s="429"/>
      <c r="Y162" s="429"/>
      <c r="Z162" s="88"/>
      <c r="AA162" s="126"/>
    </row>
    <row r="163" spans="1:27" s="123" customFormat="1" ht="13.5" customHeight="1" x14ac:dyDescent="0.2">
      <c r="A163" s="125">
        <f>A162+1</f>
        <v>105</v>
      </c>
      <c r="B163" s="330" t="s">
        <v>411</v>
      </c>
      <c r="C163" s="225">
        <v>1992</v>
      </c>
      <c r="D163" s="222"/>
      <c r="E163" s="223" t="s">
        <v>1595</v>
      </c>
      <c r="F163" s="224">
        <v>5</v>
      </c>
      <c r="G163" s="224">
        <v>8</v>
      </c>
      <c r="H163" s="37">
        <v>6078.5</v>
      </c>
      <c r="I163" s="37">
        <v>4602.5</v>
      </c>
      <c r="J163" s="37">
        <v>3836.3</v>
      </c>
      <c r="K163" s="225">
        <v>213</v>
      </c>
      <c r="L163" s="429">
        <f>'раздел 2'!C160</f>
        <v>371871.17</v>
      </c>
      <c r="M163" s="460">
        <v>0</v>
      </c>
      <c r="N163" s="460">
        <v>0</v>
      </c>
      <c r="O163" s="460">
        <v>0</v>
      </c>
      <c r="P163" s="460">
        <f t="shared" si="43"/>
        <v>371871.17</v>
      </c>
      <c r="Q163" s="455">
        <f t="shared" si="44"/>
        <v>61.178114666447314</v>
      </c>
      <c r="R163" s="450">
        <v>24445</v>
      </c>
      <c r="S163" s="81" t="s">
        <v>358</v>
      </c>
      <c r="T163" s="458" t="s">
        <v>181</v>
      </c>
      <c r="U163" s="54">
        <f>L163-'раздел 2'!C160</f>
        <v>0</v>
      </c>
      <c r="V163" s="203">
        <f t="shared" si="36"/>
        <v>0</v>
      </c>
      <c r="W163" s="203">
        <f t="shared" si="37"/>
        <v>24383.821885333553</v>
      </c>
      <c r="X163" s="460"/>
      <c r="Y163" s="429"/>
      <c r="Z163" s="89"/>
      <c r="AA163" s="126"/>
    </row>
    <row r="164" spans="1:27" s="123" customFormat="1" ht="13.5" customHeight="1" x14ac:dyDescent="0.2">
      <c r="A164" s="125">
        <f>A163+1</f>
        <v>106</v>
      </c>
      <c r="B164" s="330" t="s">
        <v>412</v>
      </c>
      <c r="C164" s="225">
        <v>1975</v>
      </c>
      <c r="D164" s="222"/>
      <c r="E164" s="223" t="s">
        <v>1595</v>
      </c>
      <c r="F164" s="224">
        <v>5</v>
      </c>
      <c r="G164" s="224">
        <v>6</v>
      </c>
      <c r="H164" s="37">
        <v>5138.3</v>
      </c>
      <c r="I164" s="37">
        <v>4387.8</v>
      </c>
      <c r="J164" s="37">
        <v>3583.1</v>
      </c>
      <c r="K164" s="225">
        <v>216</v>
      </c>
      <c r="L164" s="429">
        <f>'раздел 2'!C161</f>
        <v>256421.75</v>
      </c>
      <c r="M164" s="460">
        <v>0</v>
      </c>
      <c r="N164" s="460">
        <v>0</v>
      </c>
      <c r="O164" s="460">
        <v>0</v>
      </c>
      <c r="P164" s="460">
        <f t="shared" si="43"/>
        <v>256421.75</v>
      </c>
      <c r="Q164" s="455">
        <f t="shared" si="44"/>
        <v>49.90400521573283</v>
      </c>
      <c r="R164" s="450">
        <v>24445</v>
      </c>
      <c r="S164" s="81" t="s">
        <v>358</v>
      </c>
      <c r="T164" s="458" t="s">
        <v>181</v>
      </c>
      <c r="U164" s="54">
        <f>L164-'раздел 2'!C161</f>
        <v>0</v>
      </c>
      <c r="V164" s="203">
        <f t="shared" si="36"/>
        <v>0</v>
      </c>
      <c r="W164" s="203">
        <f t="shared" si="37"/>
        <v>24395.095994784268</v>
      </c>
      <c r="X164" s="429"/>
      <c r="Y164" s="429"/>
      <c r="Z164" s="88"/>
      <c r="AA164" s="126"/>
    </row>
    <row r="165" spans="1:27" s="123" customFormat="1" ht="13.5" customHeight="1" x14ac:dyDescent="0.2">
      <c r="A165" s="125">
        <f>A164+1</f>
        <v>107</v>
      </c>
      <c r="B165" s="330" t="s">
        <v>413</v>
      </c>
      <c r="C165" s="225">
        <v>1978</v>
      </c>
      <c r="D165" s="222"/>
      <c r="E165" s="223" t="s">
        <v>1596</v>
      </c>
      <c r="F165" s="224">
        <v>5</v>
      </c>
      <c r="G165" s="224">
        <v>7</v>
      </c>
      <c r="H165" s="37">
        <v>4791.16</v>
      </c>
      <c r="I165" s="37">
        <v>4230.6000000000004</v>
      </c>
      <c r="J165" s="37">
        <v>3656.4</v>
      </c>
      <c r="K165" s="225">
        <v>190</v>
      </c>
      <c r="L165" s="429">
        <f>'раздел 2'!C162</f>
        <v>1286257.1800000002</v>
      </c>
      <c r="M165" s="460">
        <v>0</v>
      </c>
      <c r="N165" s="460">
        <v>0</v>
      </c>
      <c r="O165" s="460">
        <v>0</v>
      </c>
      <c r="P165" s="460">
        <f t="shared" si="43"/>
        <v>1286257.1800000002</v>
      </c>
      <c r="Q165" s="455">
        <f t="shared" si="44"/>
        <v>268.46466826405299</v>
      </c>
      <c r="R165" s="450">
        <v>24445</v>
      </c>
      <c r="S165" s="81" t="s">
        <v>358</v>
      </c>
      <c r="T165" s="458" t="s">
        <v>181</v>
      </c>
      <c r="U165" s="54">
        <f>L165-'раздел 2'!C162</f>
        <v>0</v>
      </c>
      <c r="V165" s="203">
        <f t="shared" si="36"/>
        <v>0</v>
      </c>
      <c r="W165" s="203">
        <f t="shared" si="37"/>
        <v>24176.535331735948</v>
      </c>
      <c r="X165" s="429"/>
      <c r="Y165" s="429"/>
      <c r="Z165" s="88"/>
      <c r="AA165" s="126"/>
    </row>
    <row r="166" spans="1:27" s="123" customFormat="1" ht="13.5" customHeight="1" x14ac:dyDescent="0.2">
      <c r="A166" s="125">
        <f>A165+1</f>
        <v>108</v>
      </c>
      <c r="B166" s="330" t="s">
        <v>414</v>
      </c>
      <c r="C166" s="225">
        <v>1961</v>
      </c>
      <c r="D166" s="222"/>
      <c r="E166" s="223" t="s">
        <v>1596</v>
      </c>
      <c r="F166" s="224">
        <v>4</v>
      </c>
      <c r="G166" s="224">
        <v>4</v>
      </c>
      <c r="H166" s="37">
        <v>2836.18</v>
      </c>
      <c r="I166" s="37">
        <v>2472.6</v>
      </c>
      <c r="J166" s="37">
        <v>2354.9</v>
      </c>
      <c r="K166" s="225">
        <v>111</v>
      </c>
      <c r="L166" s="429">
        <f>'раздел 2'!C163</f>
        <v>573792.97</v>
      </c>
      <c r="M166" s="460">
        <v>0</v>
      </c>
      <c r="N166" s="460">
        <v>0</v>
      </c>
      <c r="O166" s="460">
        <v>0</v>
      </c>
      <c r="P166" s="460">
        <f t="shared" si="43"/>
        <v>573792.97</v>
      </c>
      <c r="Q166" s="455">
        <f t="shared" si="44"/>
        <v>202.31190192441946</v>
      </c>
      <c r="R166" s="450">
        <v>24445</v>
      </c>
      <c r="S166" s="81" t="s">
        <v>358</v>
      </c>
      <c r="T166" s="458" t="s">
        <v>181</v>
      </c>
      <c r="U166" s="54">
        <f>L166-'раздел 2'!C163</f>
        <v>0</v>
      </c>
      <c r="V166" s="203">
        <f t="shared" si="36"/>
        <v>0</v>
      </c>
      <c r="W166" s="203">
        <f t="shared" si="37"/>
        <v>24242.688098075581</v>
      </c>
      <c r="X166" s="429"/>
      <c r="Y166" s="429"/>
      <c r="Z166" s="88"/>
      <c r="AA166" s="126"/>
    </row>
    <row r="167" spans="1:27" ht="15.6" customHeight="1" x14ac:dyDescent="0.2">
      <c r="A167" s="511" t="s">
        <v>17</v>
      </c>
      <c r="B167" s="512"/>
      <c r="C167" s="83" t="s">
        <v>177</v>
      </c>
      <c r="D167" s="460" t="s">
        <v>177</v>
      </c>
      <c r="E167" s="460" t="s">
        <v>177</v>
      </c>
      <c r="F167" s="468" t="s">
        <v>177</v>
      </c>
      <c r="G167" s="468" t="s">
        <v>177</v>
      </c>
      <c r="H167" s="87">
        <f t="shared" ref="H167:P167" si="45">SUM(H161:H166)</f>
        <v>35467.589999999997</v>
      </c>
      <c r="I167" s="87">
        <f t="shared" si="45"/>
        <v>30224.799999999996</v>
      </c>
      <c r="J167" s="87">
        <f t="shared" si="45"/>
        <v>26456.7</v>
      </c>
      <c r="K167" s="82">
        <f t="shared" si="45"/>
        <v>1411</v>
      </c>
      <c r="L167" s="87">
        <f t="shared" si="45"/>
        <v>3783374.91</v>
      </c>
      <c r="M167" s="87">
        <f t="shared" si="45"/>
        <v>0</v>
      </c>
      <c r="N167" s="87">
        <f t="shared" si="45"/>
        <v>0</v>
      </c>
      <c r="O167" s="87">
        <f t="shared" si="45"/>
        <v>0</v>
      </c>
      <c r="P167" s="87">
        <f t="shared" si="45"/>
        <v>3783374.91</v>
      </c>
      <c r="Q167" s="455">
        <f t="shared" si="44"/>
        <v>106.67132754156684</v>
      </c>
      <c r="R167" s="460" t="s">
        <v>177</v>
      </c>
      <c r="S167" s="460" t="s">
        <v>177</v>
      </c>
      <c r="T167" s="460" t="s">
        <v>177</v>
      </c>
      <c r="U167" s="54">
        <f>L167-'раздел 2'!C164</f>
        <v>0</v>
      </c>
      <c r="V167" s="203">
        <f t="shared" si="36"/>
        <v>0</v>
      </c>
      <c r="W167" s="203" t="e">
        <f t="shared" si="37"/>
        <v>#VALUE!</v>
      </c>
    </row>
    <row r="168" spans="1:27" ht="15.6" customHeight="1" x14ac:dyDescent="0.2">
      <c r="A168" s="488" t="s">
        <v>18</v>
      </c>
      <c r="B168" s="491"/>
      <c r="C168" s="152"/>
      <c r="D168" s="448"/>
      <c r="E168" s="448"/>
      <c r="F168" s="448"/>
      <c r="G168" s="448"/>
      <c r="H168" s="448"/>
      <c r="I168" s="448"/>
      <c r="J168" s="448"/>
      <c r="K168" s="152"/>
      <c r="L168" s="472"/>
      <c r="M168" s="448"/>
      <c r="N168" s="448"/>
      <c r="O168" s="448"/>
      <c r="P168" s="448"/>
      <c r="Q168" s="483"/>
      <c r="R168" s="448"/>
      <c r="S168" s="448"/>
      <c r="T168" s="449"/>
      <c r="U168" s="54">
        <f>L168-'раздел 2'!C165</f>
        <v>0</v>
      </c>
      <c r="V168" s="203">
        <f t="shared" si="36"/>
        <v>0</v>
      </c>
      <c r="W168" s="203">
        <f t="shared" si="37"/>
        <v>0</v>
      </c>
    </row>
    <row r="169" spans="1:27" ht="15.6" customHeight="1" x14ac:dyDescent="0.2">
      <c r="A169" s="125">
        <f>A166+1</f>
        <v>109</v>
      </c>
      <c r="B169" s="137" t="s">
        <v>19</v>
      </c>
      <c r="C169" s="331">
        <v>1970</v>
      </c>
      <c r="D169" s="327"/>
      <c r="E169" s="468" t="s">
        <v>174</v>
      </c>
      <c r="F169" s="327">
        <v>2</v>
      </c>
      <c r="G169" s="327">
        <v>2</v>
      </c>
      <c r="H169" s="468">
        <v>543.70000000000005</v>
      </c>
      <c r="I169" s="327">
        <v>485.77</v>
      </c>
      <c r="J169" s="327">
        <v>315.89</v>
      </c>
      <c r="K169" s="331">
        <v>38</v>
      </c>
      <c r="L169" s="429">
        <f>'раздел 2'!C166</f>
        <v>2131651.52</v>
      </c>
      <c r="M169" s="468">
        <v>0</v>
      </c>
      <c r="N169" s="468">
        <v>0</v>
      </c>
      <c r="O169" s="468">
        <v>0</v>
      </c>
      <c r="P169" s="468">
        <f>L169</f>
        <v>2131651.52</v>
      </c>
      <c r="Q169" s="455">
        <f>L169/H169</f>
        <v>3920.639176016185</v>
      </c>
      <c r="R169" s="450">
        <v>24445</v>
      </c>
      <c r="S169" s="327" t="s">
        <v>358</v>
      </c>
      <c r="T169" s="468" t="s">
        <v>181</v>
      </c>
      <c r="U169" s="54">
        <f>L169-'раздел 2'!C166</f>
        <v>0</v>
      </c>
      <c r="V169" s="203">
        <f t="shared" si="36"/>
        <v>0</v>
      </c>
      <c r="W169" s="203">
        <f t="shared" si="37"/>
        <v>20524.360823983814</v>
      </c>
    </row>
    <row r="170" spans="1:27" ht="15.6" customHeight="1" x14ac:dyDescent="0.2">
      <c r="A170" s="327">
        <f>A169+1</f>
        <v>110</v>
      </c>
      <c r="B170" s="137" t="s">
        <v>20</v>
      </c>
      <c r="C170" s="83">
        <v>1978</v>
      </c>
      <c r="D170" s="327"/>
      <c r="E170" s="468" t="s">
        <v>178</v>
      </c>
      <c r="F170" s="327">
        <v>3</v>
      </c>
      <c r="G170" s="327">
        <v>3</v>
      </c>
      <c r="H170" s="327">
        <v>1392.07</v>
      </c>
      <c r="I170" s="327">
        <v>802.6</v>
      </c>
      <c r="J170" s="327">
        <v>1235.99</v>
      </c>
      <c r="K170" s="83">
        <v>69</v>
      </c>
      <c r="L170" s="429">
        <f>'раздел 2'!C167</f>
        <v>4661507.1300000008</v>
      </c>
      <c r="M170" s="468">
        <v>0</v>
      </c>
      <c r="N170" s="468">
        <v>0</v>
      </c>
      <c r="O170" s="468">
        <v>0</v>
      </c>
      <c r="P170" s="468">
        <f>L170</f>
        <v>4661507.1300000008</v>
      </c>
      <c r="Q170" s="455">
        <f>L170/H170</f>
        <v>3348.615464739561</v>
      </c>
      <c r="R170" s="450">
        <v>24445</v>
      </c>
      <c r="S170" s="327" t="s">
        <v>358</v>
      </c>
      <c r="T170" s="468" t="s">
        <v>181</v>
      </c>
      <c r="U170" s="54">
        <f>L170-'раздел 2'!C167</f>
        <v>0</v>
      </c>
      <c r="V170" s="203">
        <f t="shared" si="36"/>
        <v>0</v>
      </c>
      <c r="W170" s="203">
        <f t="shared" si="37"/>
        <v>21096.38453526044</v>
      </c>
    </row>
    <row r="171" spans="1:27" ht="15.6" customHeight="1" x14ac:dyDescent="0.2">
      <c r="A171" s="488" t="s">
        <v>17</v>
      </c>
      <c r="B171" s="489"/>
      <c r="C171" s="83" t="s">
        <v>177</v>
      </c>
      <c r="D171" s="460" t="s">
        <v>177</v>
      </c>
      <c r="E171" s="460" t="s">
        <v>177</v>
      </c>
      <c r="F171" s="468" t="s">
        <v>177</v>
      </c>
      <c r="G171" s="468" t="s">
        <v>177</v>
      </c>
      <c r="H171" s="87">
        <f t="shared" ref="H171:P171" si="46">SUM(H169:H170)</f>
        <v>1935.77</v>
      </c>
      <c r="I171" s="87">
        <f t="shared" si="46"/>
        <v>1288.3699999999999</v>
      </c>
      <c r="J171" s="87">
        <f t="shared" si="46"/>
        <v>1551.88</v>
      </c>
      <c r="K171" s="82">
        <f t="shared" si="46"/>
        <v>107</v>
      </c>
      <c r="L171" s="87">
        <f t="shared" si="46"/>
        <v>6793158.6500000004</v>
      </c>
      <c r="M171" s="87">
        <f t="shared" si="46"/>
        <v>0</v>
      </c>
      <c r="N171" s="87">
        <f t="shared" si="46"/>
        <v>0</v>
      </c>
      <c r="O171" s="87">
        <f t="shared" si="46"/>
        <v>0</v>
      </c>
      <c r="P171" s="87">
        <f t="shared" si="46"/>
        <v>6793158.6500000004</v>
      </c>
      <c r="Q171" s="455">
        <f>L171/H171</f>
        <v>3509.2798472959084</v>
      </c>
      <c r="R171" s="460" t="s">
        <v>177</v>
      </c>
      <c r="S171" s="460" t="s">
        <v>177</v>
      </c>
      <c r="T171" s="460" t="s">
        <v>177</v>
      </c>
      <c r="U171" s="54">
        <f>L171-'раздел 2'!C168</f>
        <v>0</v>
      </c>
      <c r="V171" s="203">
        <f t="shared" si="36"/>
        <v>0</v>
      </c>
      <c r="W171" s="203" t="e">
        <f t="shared" si="37"/>
        <v>#VALUE!</v>
      </c>
    </row>
    <row r="172" spans="1:27" ht="15.6" customHeight="1" x14ac:dyDescent="0.2">
      <c r="A172" s="488" t="s">
        <v>21</v>
      </c>
      <c r="B172" s="489"/>
      <c r="C172" s="565"/>
      <c r="D172" s="566"/>
      <c r="E172" s="566"/>
      <c r="F172" s="566"/>
      <c r="G172" s="566"/>
      <c r="H172" s="566"/>
      <c r="I172" s="566"/>
      <c r="J172" s="566"/>
      <c r="K172" s="566"/>
      <c r="L172" s="566"/>
      <c r="M172" s="566"/>
      <c r="N172" s="566"/>
      <c r="O172" s="566"/>
      <c r="P172" s="566"/>
      <c r="Q172" s="566"/>
      <c r="R172" s="566"/>
      <c r="S172" s="566"/>
      <c r="T172" s="567"/>
      <c r="U172" s="54">
        <f>L172-'раздел 2'!C169</f>
        <v>0</v>
      </c>
      <c r="V172" s="203">
        <f t="shared" si="36"/>
        <v>0</v>
      </c>
      <c r="W172" s="203">
        <f t="shared" si="37"/>
        <v>0</v>
      </c>
    </row>
    <row r="173" spans="1:27" ht="15.6" customHeight="1" x14ac:dyDescent="0.2">
      <c r="A173" s="327">
        <f>A170+1</f>
        <v>111</v>
      </c>
      <c r="B173" s="137" t="s">
        <v>204</v>
      </c>
      <c r="C173" s="331">
        <v>1975</v>
      </c>
      <c r="D173" s="327"/>
      <c r="E173" s="468" t="s">
        <v>174</v>
      </c>
      <c r="F173" s="327">
        <v>2</v>
      </c>
      <c r="G173" s="327">
        <v>2</v>
      </c>
      <c r="H173" s="327">
        <v>724.59</v>
      </c>
      <c r="I173" s="327">
        <v>669.49</v>
      </c>
      <c r="J173" s="327">
        <v>626.39</v>
      </c>
      <c r="K173" s="331">
        <v>31</v>
      </c>
      <c r="L173" s="429">
        <f>'раздел 2'!C170</f>
        <v>12590429.739999998</v>
      </c>
      <c r="M173" s="468">
        <v>0</v>
      </c>
      <c r="N173" s="468">
        <v>0</v>
      </c>
      <c r="O173" s="468">
        <v>0</v>
      </c>
      <c r="P173" s="468">
        <f>L173</f>
        <v>12590429.739999998</v>
      </c>
      <c r="Q173" s="455">
        <f>L173/H173</f>
        <v>17375.936377813658</v>
      </c>
      <c r="R173" s="450">
        <v>24445</v>
      </c>
      <c r="S173" s="327" t="s">
        <v>358</v>
      </c>
      <c r="T173" s="468" t="s">
        <v>181</v>
      </c>
      <c r="U173" s="54">
        <f>L173-'раздел 2'!C170</f>
        <v>0</v>
      </c>
      <c r="V173" s="203">
        <f t="shared" si="36"/>
        <v>0</v>
      </c>
      <c r="W173" s="203">
        <f t="shared" si="37"/>
        <v>7069.0636221863424</v>
      </c>
    </row>
    <row r="174" spans="1:27" ht="15.6" customHeight="1" x14ac:dyDescent="0.2">
      <c r="A174" s="488" t="s">
        <v>17</v>
      </c>
      <c r="B174" s="489"/>
      <c r="C174" s="83" t="s">
        <v>177</v>
      </c>
      <c r="D174" s="468" t="s">
        <v>177</v>
      </c>
      <c r="E174" s="468" t="s">
        <v>177</v>
      </c>
      <c r="F174" s="468" t="s">
        <v>177</v>
      </c>
      <c r="G174" s="468" t="s">
        <v>177</v>
      </c>
      <c r="H174" s="327">
        <f t="shared" ref="H174:Q174" si="47">SUM(H173:H173)</f>
        <v>724.59</v>
      </c>
      <c r="I174" s="327">
        <f t="shared" si="47"/>
        <v>669.49</v>
      </c>
      <c r="J174" s="327">
        <f t="shared" si="47"/>
        <v>626.39</v>
      </c>
      <c r="K174" s="331">
        <f t="shared" si="47"/>
        <v>31</v>
      </c>
      <c r="L174" s="429">
        <f t="shared" si="47"/>
        <v>12590429.739999998</v>
      </c>
      <c r="M174" s="327">
        <f t="shared" si="47"/>
        <v>0</v>
      </c>
      <c r="N174" s="327">
        <f t="shared" si="47"/>
        <v>0</v>
      </c>
      <c r="O174" s="327">
        <f t="shared" si="47"/>
        <v>0</v>
      </c>
      <c r="P174" s="327">
        <f t="shared" si="47"/>
        <v>12590429.739999998</v>
      </c>
      <c r="Q174" s="427">
        <f t="shared" si="47"/>
        <v>17375.936377813658</v>
      </c>
      <c r="R174" s="468" t="s">
        <v>177</v>
      </c>
      <c r="S174" s="327" t="s">
        <v>177</v>
      </c>
      <c r="T174" s="327" t="s">
        <v>177</v>
      </c>
      <c r="U174" s="54">
        <f>L174-'раздел 2'!C171</f>
        <v>0</v>
      </c>
      <c r="V174" s="203">
        <f t="shared" si="36"/>
        <v>0</v>
      </c>
      <c r="W174" s="203" t="e">
        <f t="shared" si="37"/>
        <v>#VALUE!</v>
      </c>
    </row>
    <row r="175" spans="1:27" ht="15.6" customHeight="1" x14ac:dyDescent="0.2">
      <c r="A175" s="488" t="s">
        <v>22</v>
      </c>
      <c r="B175" s="491"/>
      <c r="C175" s="491"/>
      <c r="D175" s="491"/>
      <c r="E175" s="491"/>
      <c r="F175" s="491"/>
      <c r="G175" s="491"/>
      <c r="H175" s="491"/>
      <c r="I175" s="491"/>
      <c r="J175" s="491"/>
      <c r="K175" s="491"/>
      <c r="L175" s="491"/>
      <c r="M175" s="491"/>
      <c r="N175" s="491"/>
      <c r="O175" s="491"/>
      <c r="P175" s="491"/>
      <c r="Q175" s="491"/>
      <c r="R175" s="491"/>
      <c r="S175" s="491"/>
      <c r="T175" s="489"/>
      <c r="U175" s="54">
        <f>L175-'раздел 2'!C172</f>
        <v>0</v>
      </c>
      <c r="V175" s="203">
        <f t="shared" si="36"/>
        <v>0</v>
      </c>
      <c r="W175" s="203">
        <f t="shared" si="37"/>
        <v>0</v>
      </c>
    </row>
    <row r="176" spans="1:27" ht="15.6" customHeight="1" x14ac:dyDescent="0.2">
      <c r="A176" s="327">
        <f>A173+1</f>
        <v>112</v>
      </c>
      <c r="B176" s="140" t="s">
        <v>23</v>
      </c>
      <c r="C176" s="83">
        <v>1963</v>
      </c>
      <c r="D176" s="468"/>
      <c r="E176" s="468" t="s">
        <v>174</v>
      </c>
      <c r="F176" s="468">
        <v>2</v>
      </c>
      <c r="G176" s="468">
        <v>2</v>
      </c>
      <c r="H176" s="468">
        <v>987.3</v>
      </c>
      <c r="I176" s="468">
        <v>624.1</v>
      </c>
      <c r="J176" s="468">
        <v>386.5</v>
      </c>
      <c r="K176" s="83">
        <v>49</v>
      </c>
      <c r="L176" s="460">
        <f>'раздел 2'!C173</f>
        <v>6554868.1400000006</v>
      </c>
      <c r="M176" s="468">
        <v>0</v>
      </c>
      <c r="N176" s="468">
        <v>0</v>
      </c>
      <c r="O176" s="468">
        <v>0</v>
      </c>
      <c r="P176" s="468">
        <f t="shared" ref="P176:P187" si="48">L176</f>
        <v>6554868.1400000006</v>
      </c>
      <c r="Q176" s="455">
        <f t="shared" ref="Q176:Q188" si="49">L176/H176</f>
        <v>6639.1857996556273</v>
      </c>
      <c r="R176" s="450">
        <v>24445</v>
      </c>
      <c r="S176" s="327" t="s">
        <v>358</v>
      </c>
      <c r="T176" s="468" t="s">
        <v>181</v>
      </c>
      <c r="U176" s="54">
        <f>L176-'раздел 2'!C173</f>
        <v>0</v>
      </c>
      <c r="V176" s="203">
        <f t="shared" si="36"/>
        <v>0</v>
      </c>
      <c r="W176" s="203">
        <f t="shared" si="37"/>
        <v>17805.814200344372</v>
      </c>
    </row>
    <row r="177" spans="1:23" ht="15.6" customHeight="1" x14ac:dyDescent="0.2">
      <c r="A177" s="327">
        <f t="shared" ref="A177:A187" si="50">A176+1</f>
        <v>113</v>
      </c>
      <c r="B177" s="140" t="s">
        <v>24</v>
      </c>
      <c r="C177" s="83">
        <v>1963</v>
      </c>
      <c r="D177" s="468"/>
      <c r="E177" s="468" t="s">
        <v>174</v>
      </c>
      <c r="F177" s="468">
        <v>2</v>
      </c>
      <c r="G177" s="468">
        <v>2</v>
      </c>
      <c r="H177" s="468">
        <v>681.3</v>
      </c>
      <c r="I177" s="468">
        <v>627.20000000000005</v>
      </c>
      <c r="J177" s="468">
        <v>583.5</v>
      </c>
      <c r="K177" s="83">
        <v>30</v>
      </c>
      <c r="L177" s="460">
        <f>'раздел 2'!C174</f>
        <v>466247.5</v>
      </c>
      <c r="M177" s="468">
        <v>0</v>
      </c>
      <c r="N177" s="468">
        <v>0</v>
      </c>
      <c r="O177" s="468">
        <v>0</v>
      </c>
      <c r="P177" s="468">
        <f t="shared" si="48"/>
        <v>466247.5</v>
      </c>
      <c r="Q177" s="455">
        <f t="shared" si="49"/>
        <v>684.34977249376198</v>
      </c>
      <c r="R177" s="450">
        <v>24445</v>
      </c>
      <c r="S177" s="327" t="s">
        <v>358</v>
      </c>
      <c r="T177" s="468" t="s">
        <v>181</v>
      </c>
      <c r="U177" s="54">
        <f>L177-'раздел 2'!C174</f>
        <v>0</v>
      </c>
      <c r="V177" s="203">
        <f t="shared" si="36"/>
        <v>0</v>
      </c>
      <c r="W177" s="203">
        <f t="shared" si="37"/>
        <v>23760.650227506238</v>
      </c>
    </row>
    <row r="178" spans="1:23" ht="15.6" customHeight="1" x14ac:dyDescent="0.2">
      <c r="A178" s="327">
        <f t="shared" si="50"/>
        <v>114</v>
      </c>
      <c r="B178" s="137" t="s">
        <v>25</v>
      </c>
      <c r="C178" s="156">
        <v>1964</v>
      </c>
      <c r="D178" s="28"/>
      <c r="E178" s="468" t="s">
        <v>174</v>
      </c>
      <c r="F178" s="28">
        <v>2</v>
      </c>
      <c r="G178" s="2">
        <v>2</v>
      </c>
      <c r="H178" s="2">
        <v>689.57</v>
      </c>
      <c r="I178" s="2">
        <v>635.96</v>
      </c>
      <c r="J178" s="2">
        <v>550.16</v>
      </c>
      <c r="K178" s="32">
        <v>35</v>
      </c>
      <c r="L178" s="460">
        <f>'раздел 2'!C175</f>
        <v>466247.5</v>
      </c>
      <c r="M178" s="468">
        <v>0</v>
      </c>
      <c r="N178" s="468">
        <v>0</v>
      </c>
      <c r="O178" s="468">
        <v>0</v>
      </c>
      <c r="P178" s="468">
        <f t="shared" si="48"/>
        <v>466247.5</v>
      </c>
      <c r="Q178" s="455">
        <f t="shared" si="49"/>
        <v>676.14237858375509</v>
      </c>
      <c r="R178" s="450">
        <v>24445</v>
      </c>
      <c r="S178" s="327" t="s">
        <v>358</v>
      </c>
      <c r="T178" s="468" t="s">
        <v>181</v>
      </c>
      <c r="U178" s="54">
        <f>L178-'раздел 2'!C175</f>
        <v>0</v>
      </c>
      <c r="V178" s="203">
        <f t="shared" si="36"/>
        <v>0</v>
      </c>
      <c r="W178" s="203">
        <f t="shared" si="37"/>
        <v>23768.857621416246</v>
      </c>
    </row>
    <row r="179" spans="1:23" ht="15.6" customHeight="1" x14ac:dyDescent="0.2">
      <c r="A179" s="327">
        <f t="shared" si="50"/>
        <v>115</v>
      </c>
      <c r="B179" s="137" t="s">
        <v>26</v>
      </c>
      <c r="C179" s="32">
        <v>1965</v>
      </c>
      <c r="D179" s="28"/>
      <c r="E179" s="468" t="s">
        <v>174</v>
      </c>
      <c r="F179" s="28">
        <v>2</v>
      </c>
      <c r="G179" s="28">
        <v>2</v>
      </c>
      <c r="H179" s="28">
        <v>699.51</v>
      </c>
      <c r="I179" s="28">
        <v>644.71</v>
      </c>
      <c r="J179" s="28">
        <v>423.01</v>
      </c>
      <c r="K179" s="32">
        <v>32</v>
      </c>
      <c r="L179" s="460">
        <f>'раздел 2'!C176</f>
        <v>466247.5</v>
      </c>
      <c r="M179" s="468">
        <v>0</v>
      </c>
      <c r="N179" s="468">
        <v>0</v>
      </c>
      <c r="O179" s="468">
        <v>0</v>
      </c>
      <c r="P179" s="468">
        <f t="shared" si="48"/>
        <v>466247.5</v>
      </c>
      <c r="Q179" s="455">
        <f t="shared" si="49"/>
        <v>666.53443124472847</v>
      </c>
      <c r="R179" s="450">
        <v>24445</v>
      </c>
      <c r="S179" s="327" t="s">
        <v>358</v>
      </c>
      <c r="T179" s="468" t="s">
        <v>181</v>
      </c>
      <c r="U179" s="54">
        <f>L179-'раздел 2'!C176</f>
        <v>0</v>
      </c>
      <c r="V179" s="203">
        <f t="shared" si="36"/>
        <v>0</v>
      </c>
      <c r="W179" s="203">
        <f t="shared" si="37"/>
        <v>23778.465568755273</v>
      </c>
    </row>
    <row r="180" spans="1:23" ht="15.6" customHeight="1" x14ac:dyDescent="0.2">
      <c r="A180" s="327">
        <f t="shared" si="50"/>
        <v>116</v>
      </c>
      <c r="B180" s="137" t="s">
        <v>27</v>
      </c>
      <c r="C180" s="32">
        <v>1969</v>
      </c>
      <c r="D180" s="28"/>
      <c r="E180" s="468" t="s">
        <v>174</v>
      </c>
      <c r="F180" s="28">
        <v>2</v>
      </c>
      <c r="G180" s="28">
        <v>3</v>
      </c>
      <c r="H180" s="28">
        <v>993.42</v>
      </c>
      <c r="I180" s="28">
        <v>894.62</v>
      </c>
      <c r="J180" s="28">
        <v>522.04</v>
      </c>
      <c r="K180" s="32">
        <v>65</v>
      </c>
      <c r="L180" s="460">
        <f>'раздел 2'!C177</f>
        <v>799970.38</v>
      </c>
      <c r="M180" s="468">
        <v>0</v>
      </c>
      <c r="N180" s="468">
        <v>0</v>
      </c>
      <c r="O180" s="468">
        <v>0</v>
      </c>
      <c r="P180" s="468">
        <f t="shared" si="48"/>
        <v>799970.38</v>
      </c>
      <c r="Q180" s="455">
        <f t="shared" si="49"/>
        <v>805.26905035131165</v>
      </c>
      <c r="R180" s="450">
        <v>24445</v>
      </c>
      <c r="S180" s="327" t="s">
        <v>358</v>
      </c>
      <c r="T180" s="468" t="s">
        <v>181</v>
      </c>
      <c r="U180" s="54">
        <f>L180-'раздел 2'!C177</f>
        <v>0</v>
      </c>
      <c r="V180" s="203">
        <f t="shared" si="36"/>
        <v>0</v>
      </c>
      <c r="W180" s="203">
        <f t="shared" si="37"/>
        <v>23639.730949648689</v>
      </c>
    </row>
    <row r="181" spans="1:23" ht="15.6" customHeight="1" x14ac:dyDescent="0.2">
      <c r="A181" s="327">
        <f t="shared" si="50"/>
        <v>117</v>
      </c>
      <c r="B181" s="137" t="s">
        <v>28</v>
      </c>
      <c r="C181" s="32">
        <v>1970</v>
      </c>
      <c r="D181" s="2"/>
      <c r="E181" s="468" t="s">
        <v>174</v>
      </c>
      <c r="F181" s="28">
        <v>2</v>
      </c>
      <c r="G181" s="28">
        <v>2</v>
      </c>
      <c r="H181" s="2">
        <v>689.3</v>
      </c>
      <c r="I181" s="122">
        <v>625.1</v>
      </c>
      <c r="J181" s="2">
        <v>333.8</v>
      </c>
      <c r="K181" s="156">
        <v>51</v>
      </c>
      <c r="L181" s="460">
        <f>'раздел 2'!C178</f>
        <v>454325.96</v>
      </c>
      <c r="M181" s="468">
        <v>0</v>
      </c>
      <c r="N181" s="468">
        <v>0</v>
      </c>
      <c r="O181" s="468">
        <v>0</v>
      </c>
      <c r="P181" s="468">
        <f t="shared" si="48"/>
        <v>454325.96</v>
      </c>
      <c r="Q181" s="455">
        <f t="shared" si="49"/>
        <v>659.11208472363273</v>
      </c>
      <c r="R181" s="450">
        <v>24445</v>
      </c>
      <c r="S181" s="327" t="s">
        <v>358</v>
      </c>
      <c r="T181" s="468" t="s">
        <v>181</v>
      </c>
      <c r="U181" s="54">
        <f>L181-'раздел 2'!C178</f>
        <v>0</v>
      </c>
      <c r="V181" s="203">
        <f t="shared" si="36"/>
        <v>0</v>
      </c>
      <c r="W181" s="203">
        <f t="shared" si="37"/>
        <v>23785.887915276366</v>
      </c>
    </row>
    <row r="182" spans="1:23" ht="15.6" customHeight="1" x14ac:dyDescent="0.2">
      <c r="A182" s="327">
        <f t="shared" si="50"/>
        <v>118</v>
      </c>
      <c r="B182" s="137" t="s">
        <v>29</v>
      </c>
      <c r="C182" s="32">
        <v>1971</v>
      </c>
      <c r="D182" s="28"/>
      <c r="E182" s="468" t="s">
        <v>174</v>
      </c>
      <c r="F182" s="28">
        <v>2</v>
      </c>
      <c r="G182" s="28">
        <v>2</v>
      </c>
      <c r="H182" s="28">
        <v>794.7</v>
      </c>
      <c r="I182" s="28">
        <v>726.6</v>
      </c>
      <c r="J182" s="28">
        <v>550.6</v>
      </c>
      <c r="K182" s="32">
        <v>38</v>
      </c>
      <c r="L182" s="460">
        <f>'раздел 2'!C179</f>
        <v>469629.38</v>
      </c>
      <c r="M182" s="468">
        <v>0</v>
      </c>
      <c r="N182" s="468">
        <v>0</v>
      </c>
      <c r="O182" s="468">
        <v>0</v>
      </c>
      <c r="P182" s="468">
        <f t="shared" si="48"/>
        <v>469629.38</v>
      </c>
      <c r="Q182" s="455">
        <f t="shared" si="49"/>
        <v>590.95178054611802</v>
      </c>
      <c r="R182" s="450">
        <v>24445</v>
      </c>
      <c r="S182" s="327" t="s">
        <v>358</v>
      </c>
      <c r="T182" s="468" t="s">
        <v>181</v>
      </c>
      <c r="U182" s="54">
        <f>L182-'раздел 2'!C179</f>
        <v>0</v>
      </c>
      <c r="V182" s="203">
        <f t="shared" si="36"/>
        <v>0</v>
      </c>
      <c r="W182" s="203">
        <f t="shared" si="37"/>
        <v>23854.048219453882</v>
      </c>
    </row>
    <row r="183" spans="1:23" ht="15.6" customHeight="1" x14ac:dyDescent="0.2">
      <c r="A183" s="327">
        <f t="shared" si="50"/>
        <v>119</v>
      </c>
      <c r="B183" s="137" t="s">
        <v>30</v>
      </c>
      <c r="C183" s="32">
        <v>1972</v>
      </c>
      <c r="D183" s="28"/>
      <c r="E183" s="468" t="s">
        <v>174</v>
      </c>
      <c r="F183" s="28">
        <v>2</v>
      </c>
      <c r="G183" s="28">
        <v>3</v>
      </c>
      <c r="H183" s="28">
        <v>989.8</v>
      </c>
      <c r="I183" s="28">
        <v>894</v>
      </c>
      <c r="J183" s="28">
        <v>595.29999999999995</v>
      </c>
      <c r="K183" s="32">
        <v>44</v>
      </c>
      <c r="L183" s="460">
        <f>'раздел 2'!C180</f>
        <v>799635.26</v>
      </c>
      <c r="M183" s="468">
        <v>0</v>
      </c>
      <c r="N183" s="468">
        <v>0</v>
      </c>
      <c r="O183" s="468">
        <v>0</v>
      </c>
      <c r="P183" s="468">
        <f t="shared" si="48"/>
        <v>799635.26</v>
      </c>
      <c r="Q183" s="455">
        <f t="shared" si="49"/>
        <v>807.8755910284907</v>
      </c>
      <c r="R183" s="450">
        <v>24445</v>
      </c>
      <c r="S183" s="327" t="s">
        <v>358</v>
      </c>
      <c r="T183" s="468" t="s">
        <v>181</v>
      </c>
      <c r="U183" s="54">
        <f>L183-'раздел 2'!C180</f>
        <v>0</v>
      </c>
      <c r="V183" s="203">
        <f t="shared" si="36"/>
        <v>0</v>
      </c>
      <c r="W183" s="203">
        <f t="shared" si="37"/>
        <v>23637.124408971511</v>
      </c>
    </row>
    <row r="184" spans="1:23" ht="15.6" customHeight="1" x14ac:dyDescent="0.2">
      <c r="A184" s="327">
        <f t="shared" si="50"/>
        <v>120</v>
      </c>
      <c r="B184" s="137" t="s">
        <v>31</v>
      </c>
      <c r="C184" s="83">
        <v>1973</v>
      </c>
      <c r="D184" s="468"/>
      <c r="E184" s="468" t="s">
        <v>174</v>
      </c>
      <c r="F184" s="468">
        <v>2</v>
      </c>
      <c r="G184" s="468">
        <v>2</v>
      </c>
      <c r="H184" s="468">
        <v>1159.8</v>
      </c>
      <c r="I184" s="468">
        <v>733.3</v>
      </c>
      <c r="J184" s="468">
        <v>639.5</v>
      </c>
      <c r="K184" s="83">
        <v>35</v>
      </c>
      <c r="L184" s="460">
        <f>'раздел 2'!C181</f>
        <v>557630.24</v>
      </c>
      <c r="M184" s="468">
        <v>0</v>
      </c>
      <c r="N184" s="468">
        <v>0</v>
      </c>
      <c r="O184" s="468">
        <v>0</v>
      </c>
      <c r="P184" s="468">
        <f t="shared" si="48"/>
        <v>557630.24</v>
      </c>
      <c r="Q184" s="455">
        <f t="shared" si="49"/>
        <v>480.79862045180204</v>
      </c>
      <c r="R184" s="450">
        <v>24445</v>
      </c>
      <c r="S184" s="327" t="s">
        <v>358</v>
      </c>
      <c r="T184" s="468" t="s">
        <v>181</v>
      </c>
      <c r="U184" s="54">
        <f>L184-'раздел 2'!C181</f>
        <v>0</v>
      </c>
      <c r="V184" s="203">
        <f t="shared" si="36"/>
        <v>0</v>
      </c>
      <c r="W184" s="203">
        <f t="shared" si="37"/>
        <v>23964.201379548198</v>
      </c>
    </row>
    <row r="185" spans="1:23" ht="15.6" customHeight="1" x14ac:dyDescent="0.2">
      <c r="A185" s="327">
        <f t="shared" si="50"/>
        <v>121</v>
      </c>
      <c r="B185" s="140" t="s">
        <v>205</v>
      </c>
      <c r="C185" s="83">
        <v>1971</v>
      </c>
      <c r="D185" s="468"/>
      <c r="E185" s="468" t="s">
        <v>174</v>
      </c>
      <c r="F185" s="327">
        <v>2</v>
      </c>
      <c r="G185" s="327">
        <v>2</v>
      </c>
      <c r="H185" s="327">
        <v>711.93</v>
      </c>
      <c r="I185" s="327">
        <v>539.6</v>
      </c>
      <c r="J185" s="327">
        <v>356</v>
      </c>
      <c r="K185" s="331">
        <v>29</v>
      </c>
      <c r="L185" s="460">
        <f>'[1]виды работ'!C220</f>
        <v>435580.38</v>
      </c>
      <c r="M185" s="468">
        <v>0</v>
      </c>
      <c r="N185" s="468">
        <v>0</v>
      </c>
      <c r="O185" s="468">
        <v>0</v>
      </c>
      <c r="P185" s="468">
        <f t="shared" si="48"/>
        <v>435580.38</v>
      </c>
      <c r="Q185" s="455">
        <f t="shared" si="49"/>
        <v>611.83034848931777</v>
      </c>
      <c r="R185" s="450">
        <v>24445</v>
      </c>
      <c r="S185" s="327" t="s">
        <v>358</v>
      </c>
      <c r="T185" s="468" t="s">
        <v>181</v>
      </c>
      <c r="U185" s="54">
        <f>L185-'раздел 2'!C182</f>
        <v>0</v>
      </c>
      <c r="V185" s="203">
        <f t="shared" si="36"/>
        <v>0</v>
      </c>
      <c r="W185" s="203">
        <f t="shared" si="37"/>
        <v>23833.169651510681</v>
      </c>
    </row>
    <row r="186" spans="1:23" ht="15.6" customHeight="1" x14ac:dyDescent="0.2">
      <c r="A186" s="327">
        <f t="shared" si="50"/>
        <v>122</v>
      </c>
      <c r="B186" s="137" t="s">
        <v>206</v>
      </c>
      <c r="C186" s="331">
        <v>1971</v>
      </c>
      <c r="D186" s="327"/>
      <c r="E186" s="468" t="s">
        <v>174</v>
      </c>
      <c r="F186" s="327">
        <v>2</v>
      </c>
      <c r="G186" s="327">
        <v>2</v>
      </c>
      <c r="H186" s="327">
        <v>711.93</v>
      </c>
      <c r="I186" s="327">
        <v>539.6</v>
      </c>
      <c r="J186" s="327">
        <v>363.28000000000003</v>
      </c>
      <c r="K186" s="331">
        <v>28</v>
      </c>
      <c r="L186" s="460">
        <f>'[1]виды работ'!C221</f>
        <v>435580.38</v>
      </c>
      <c r="M186" s="468">
        <v>0</v>
      </c>
      <c r="N186" s="468">
        <v>0</v>
      </c>
      <c r="O186" s="468">
        <v>0</v>
      </c>
      <c r="P186" s="468">
        <f t="shared" si="48"/>
        <v>435580.38</v>
      </c>
      <c r="Q186" s="455">
        <f t="shared" si="49"/>
        <v>611.83034848931777</v>
      </c>
      <c r="R186" s="450">
        <v>24445</v>
      </c>
      <c r="S186" s="327" t="s">
        <v>358</v>
      </c>
      <c r="T186" s="468" t="s">
        <v>181</v>
      </c>
      <c r="U186" s="54">
        <f>L186-'раздел 2'!C183</f>
        <v>0</v>
      </c>
      <c r="V186" s="203">
        <f t="shared" si="36"/>
        <v>0</v>
      </c>
      <c r="W186" s="203">
        <f t="shared" si="37"/>
        <v>23833.169651510681</v>
      </c>
    </row>
    <row r="187" spans="1:23" ht="15.6" customHeight="1" x14ac:dyDescent="0.2">
      <c r="A187" s="327">
        <f t="shared" si="50"/>
        <v>123</v>
      </c>
      <c r="B187" s="137" t="s">
        <v>207</v>
      </c>
      <c r="C187" s="83">
        <v>1971</v>
      </c>
      <c r="D187" s="468"/>
      <c r="E187" s="468" t="s">
        <v>174</v>
      </c>
      <c r="F187" s="468">
        <v>2</v>
      </c>
      <c r="G187" s="468">
        <v>2</v>
      </c>
      <c r="H187" s="327">
        <v>711.93</v>
      </c>
      <c r="I187" s="327">
        <v>539.6</v>
      </c>
      <c r="J187" s="327">
        <v>454.74</v>
      </c>
      <c r="K187" s="331">
        <v>17</v>
      </c>
      <c r="L187" s="460">
        <f>'[1]виды работ'!C222</f>
        <v>435580.38</v>
      </c>
      <c r="M187" s="468">
        <v>0</v>
      </c>
      <c r="N187" s="468">
        <v>0</v>
      </c>
      <c r="O187" s="468">
        <v>0</v>
      </c>
      <c r="P187" s="468">
        <f t="shared" si="48"/>
        <v>435580.38</v>
      </c>
      <c r="Q187" s="455">
        <f t="shared" si="49"/>
        <v>611.83034848931777</v>
      </c>
      <c r="R187" s="450">
        <v>24445</v>
      </c>
      <c r="S187" s="327" t="s">
        <v>358</v>
      </c>
      <c r="T187" s="468" t="s">
        <v>181</v>
      </c>
      <c r="U187" s="54">
        <f>L187-'раздел 2'!C184</f>
        <v>0</v>
      </c>
      <c r="V187" s="203">
        <f t="shared" si="36"/>
        <v>0</v>
      </c>
      <c r="W187" s="203">
        <f t="shared" si="37"/>
        <v>23833.169651510681</v>
      </c>
    </row>
    <row r="188" spans="1:23" ht="15.6" customHeight="1" x14ac:dyDescent="0.2">
      <c r="A188" s="488" t="s">
        <v>17</v>
      </c>
      <c r="B188" s="489"/>
      <c r="C188" s="83" t="s">
        <v>177</v>
      </c>
      <c r="D188" s="468" t="s">
        <v>177</v>
      </c>
      <c r="E188" s="468" t="s">
        <v>177</v>
      </c>
      <c r="F188" s="468" t="s">
        <v>177</v>
      </c>
      <c r="G188" s="468" t="s">
        <v>177</v>
      </c>
      <c r="H188" s="327">
        <f t="shared" ref="H188:P188" si="51">SUM(H176:H187)</f>
        <v>9820.4900000000016</v>
      </c>
      <c r="I188" s="327">
        <f t="shared" si="51"/>
        <v>8024.3900000000012</v>
      </c>
      <c r="J188" s="327">
        <f t="shared" si="51"/>
        <v>5758.4299999999994</v>
      </c>
      <c r="K188" s="331">
        <f t="shared" si="51"/>
        <v>453</v>
      </c>
      <c r="L188" s="429">
        <f t="shared" si="51"/>
        <v>12341543.000000006</v>
      </c>
      <c r="M188" s="327">
        <f t="shared" si="51"/>
        <v>0</v>
      </c>
      <c r="N188" s="327">
        <f t="shared" si="51"/>
        <v>0</v>
      </c>
      <c r="O188" s="327">
        <f t="shared" si="51"/>
        <v>0</v>
      </c>
      <c r="P188" s="327">
        <f t="shared" si="51"/>
        <v>12341543.000000006</v>
      </c>
      <c r="Q188" s="455">
        <f t="shared" si="49"/>
        <v>1256.7135652090683</v>
      </c>
      <c r="R188" s="468" t="s">
        <v>177</v>
      </c>
      <c r="S188" s="468" t="s">
        <v>177</v>
      </c>
      <c r="T188" s="468" t="s">
        <v>177</v>
      </c>
      <c r="U188" s="54">
        <f>L188-'раздел 2'!C185</f>
        <v>0</v>
      </c>
      <c r="V188" s="203">
        <f t="shared" si="36"/>
        <v>0</v>
      </c>
      <c r="W188" s="203" t="e">
        <f t="shared" si="37"/>
        <v>#VALUE!</v>
      </c>
    </row>
    <row r="189" spans="1:23" ht="15.6" customHeight="1" x14ac:dyDescent="0.2">
      <c r="A189" s="488" t="s">
        <v>32</v>
      </c>
      <c r="B189" s="491"/>
      <c r="C189" s="491"/>
      <c r="D189" s="491"/>
      <c r="E189" s="491"/>
      <c r="F189" s="491"/>
      <c r="G189" s="491"/>
      <c r="H189" s="491"/>
      <c r="I189" s="491"/>
      <c r="J189" s="491"/>
      <c r="K189" s="491"/>
      <c r="L189" s="491"/>
      <c r="M189" s="491"/>
      <c r="N189" s="491"/>
      <c r="O189" s="491"/>
      <c r="P189" s="491"/>
      <c r="Q189" s="491"/>
      <c r="R189" s="491"/>
      <c r="S189" s="491"/>
      <c r="T189" s="489"/>
      <c r="U189" s="54">
        <f>L189-'раздел 2'!C186</f>
        <v>0</v>
      </c>
      <c r="V189" s="203">
        <f t="shared" si="36"/>
        <v>0</v>
      </c>
      <c r="W189" s="203">
        <f t="shared" si="37"/>
        <v>0</v>
      </c>
    </row>
    <row r="190" spans="1:23" ht="15.6" customHeight="1" x14ac:dyDescent="0.2">
      <c r="A190" s="327">
        <f>A187+1</f>
        <v>124</v>
      </c>
      <c r="B190" s="49" t="s">
        <v>417</v>
      </c>
      <c r="C190" s="214">
        <v>1917</v>
      </c>
      <c r="D190" s="75"/>
      <c r="E190" s="75" t="s">
        <v>1451</v>
      </c>
      <c r="F190" s="75">
        <v>2</v>
      </c>
      <c r="G190" s="75">
        <v>1</v>
      </c>
      <c r="H190" s="75">
        <v>177.58</v>
      </c>
      <c r="I190" s="75">
        <v>118.22</v>
      </c>
      <c r="J190" s="75">
        <v>70.930000000000007</v>
      </c>
      <c r="K190" s="214">
        <v>16</v>
      </c>
      <c r="L190" s="429">
        <f>'раздел 2'!C187</f>
        <v>371909.44</v>
      </c>
      <c r="M190" s="468">
        <v>0</v>
      </c>
      <c r="N190" s="468">
        <v>0</v>
      </c>
      <c r="O190" s="468">
        <v>0</v>
      </c>
      <c r="P190" s="327">
        <f t="shared" ref="P190:P197" si="52">L190</f>
        <v>371909.44</v>
      </c>
      <c r="Q190" s="455">
        <f t="shared" ref="Q190:Q198" si="53">L190/H190</f>
        <v>2094.3205315913951</v>
      </c>
      <c r="R190" s="450">
        <v>24445</v>
      </c>
      <c r="S190" s="327" t="s">
        <v>358</v>
      </c>
      <c r="T190" s="468" t="s">
        <v>181</v>
      </c>
      <c r="U190" s="54">
        <f>L190-'раздел 2'!C187</f>
        <v>0</v>
      </c>
      <c r="V190" s="203">
        <f t="shared" si="36"/>
        <v>0</v>
      </c>
      <c r="W190" s="203">
        <f t="shared" si="37"/>
        <v>22350.679468408605</v>
      </c>
    </row>
    <row r="191" spans="1:23" ht="15.6" customHeight="1" x14ac:dyDescent="0.2">
      <c r="A191" s="327">
        <f t="shared" ref="A191" si="54">A190+1</f>
        <v>125</v>
      </c>
      <c r="B191" s="49" t="s">
        <v>418</v>
      </c>
      <c r="C191" s="214">
        <v>1917</v>
      </c>
      <c r="D191" s="75"/>
      <c r="E191" s="75" t="s">
        <v>1451</v>
      </c>
      <c r="F191" s="75">
        <v>2</v>
      </c>
      <c r="G191" s="75">
        <v>2</v>
      </c>
      <c r="H191" s="75">
        <v>403.8</v>
      </c>
      <c r="I191" s="75">
        <v>220.7</v>
      </c>
      <c r="J191" s="75">
        <v>298.76</v>
      </c>
      <c r="K191" s="214">
        <v>14</v>
      </c>
      <c r="L191" s="429">
        <f>'раздел 2'!C188</f>
        <v>868501.27</v>
      </c>
      <c r="M191" s="468">
        <v>0</v>
      </c>
      <c r="N191" s="468">
        <v>0</v>
      </c>
      <c r="O191" s="468">
        <v>0</v>
      </c>
      <c r="P191" s="327">
        <f t="shared" si="52"/>
        <v>868501.27</v>
      </c>
      <c r="Q191" s="455">
        <f t="shared" si="53"/>
        <v>2150.8203813769192</v>
      </c>
      <c r="R191" s="450">
        <v>24445</v>
      </c>
      <c r="S191" s="327" t="s">
        <v>358</v>
      </c>
      <c r="T191" s="468" t="s">
        <v>181</v>
      </c>
      <c r="U191" s="54">
        <f>L191-'раздел 2'!C188</f>
        <v>0</v>
      </c>
      <c r="V191" s="203">
        <f t="shared" si="36"/>
        <v>0</v>
      </c>
      <c r="W191" s="203">
        <f t="shared" si="37"/>
        <v>22294.179618623082</v>
      </c>
    </row>
    <row r="192" spans="1:23" ht="15.6" customHeight="1" x14ac:dyDescent="0.2">
      <c r="A192" s="327">
        <f t="shared" ref="A192:A193" si="55">A191+1</f>
        <v>126</v>
      </c>
      <c r="B192" s="49" t="s">
        <v>419</v>
      </c>
      <c r="C192" s="214">
        <v>1947</v>
      </c>
      <c r="D192" s="75"/>
      <c r="E192" s="75" t="s">
        <v>1451</v>
      </c>
      <c r="F192" s="75">
        <v>2</v>
      </c>
      <c r="G192" s="75">
        <v>2</v>
      </c>
      <c r="H192" s="258">
        <v>177.6</v>
      </c>
      <c r="I192" s="75">
        <v>116.6</v>
      </c>
      <c r="J192" s="75">
        <v>69.959999999999994</v>
      </c>
      <c r="K192" s="214">
        <v>12</v>
      </c>
      <c r="L192" s="429">
        <f>'раздел 2'!C189</f>
        <v>822570.29999999993</v>
      </c>
      <c r="M192" s="468">
        <v>0</v>
      </c>
      <c r="N192" s="468">
        <v>0</v>
      </c>
      <c r="O192" s="468">
        <v>0</v>
      </c>
      <c r="P192" s="327">
        <f t="shared" si="52"/>
        <v>822570.29999999993</v>
      </c>
      <c r="Q192" s="455">
        <f t="shared" si="53"/>
        <v>4631.5895270270266</v>
      </c>
      <c r="R192" s="450">
        <v>24445</v>
      </c>
      <c r="S192" s="327" t="s">
        <v>358</v>
      </c>
      <c r="T192" s="468" t="s">
        <v>181</v>
      </c>
      <c r="U192" s="54">
        <f>L192-'раздел 2'!C189</f>
        <v>0</v>
      </c>
      <c r="V192" s="203">
        <f t="shared" si="36"/>
        <v>0</v>
      </c>
      <c r="W192" s="203">
        <f t="shared" si="37"/>
        <v>19813.410472972973</v>
      </c>
    </row>
    <row r="193" spans="1:23" ht="15.6" customHeight="1" x14ac:dyDescent="0.2">
      <c r="A193" s="327">
        <f t="shared" si="55"/>
        <v>127</v>
      </c>
      <c r="B193" s="49" t="s">
        <v>1165</v>
      </c>
      <c r="C193" s="214">
        <v>1961</v>
      </c>
      <c r="D193" s="75"/>
      <c r="E193" s="259" t="s">
        <v>1485</v>
      </c>
      <c r="F193" s="75">
        <v>2</v>
      </c>
      <c r="G193" s="75">
        <v>2</v>
      </c>
      <c r="H193" s="75">
        <v>316</v>
      </c>
      <c r="I193" s="75">
        <v>316</v>
      </c>
      <c r="J193" s="75">
        <v>198.3</v>
      </c>
      <c r="K193" s="214">
        <v>17</v>
      </c>
      <c r="L193" s="429">
        <f>'раздел 2'!C190</f>
        <v>184210.9</v>
      </c>
      <c r="M193" s="468">
        <v>0</v>
      </c>
      <c r="N193" s="468">
        <v>0</v>
      </c>
      <c r="O193" s="468">
        <v>0</v>
      </c>
      <c r="P193" s="327">
        <f t="shared" si="52"/>
        <v>184210.9</v>
      </c>
      <c r="Q193" s="455">
        <f t="shared" si="53"/>
        <v>582.94588607594937</v>
      </c>
      <c r="R193" s="450">
        <v>24445</v>
      </c>
      <c r="S193" s="327" t="s">
        <v>358</v>
      </c>
      <c r="T193" s="468" t="s">
        <v>181</v>
      </c>
      <c r="U193" s="54">
        <f>L193-'раздел 2'!C190</f>
        <v>0</v>
      </c>
      <c r="V193" s="203">
        <f t="shared" si="36"/>
        <v>0</v>
      </c>
      <c r="W193" s="203">
        <f t="shared" si="37"/>
        <v>23862.054113924052</v>
      </c>
    </row>
    <row r="194" spans="1:23" ht="15.6" customHeight="1" x14ac:dyDescent="0.2">
      <c r="A194" s="122">
        <f t="shared" ref="A194:A197" si="56">A193+1</f>
        <v>128</v>
      </c>
      <c r="B194" s="140" t="s">
        <v>209</v>
      </c>
      <c r="C194" s="83" t="s">
        <v>180</v>
      </c>
      <c r="D194" s="468"/>
      <c r="E194" s="468" t="s">
        <v>187</v>
      </c>
      <c r="F194" s="468">
        <v>2</v>
      </c>
      <c r="G194" s="468">
        <v>1</v>
      </c>
      <c r="H194" s="327">
        <v>326.98</v>
      </c>
      <c r="I194" s="327">
        <v>326.98</v>
      </c>
      <c r="J194" s="327">
        <v>88.06</v>
      </c>
      <c r="K194" s="331">
        <v>18</v>
      </c>
      <c r="L194" s="429">
        <f>'раздел 2'!C191</f>
        <v>1938500.4600000002</v>
      </c>
      <c r="M194" s="468">
        <v>0</v>
      </c>
      <c r="N194" s="468">
        <v>0</v>
      </c>
      <c r="O194" s="468">
        <v>0</v>
      </c>
      <c r="P194" s="327">
        <f t="shared" si="52"/>
        <v>1938500.4600000002</v>
      </c>
      <c r="Q194" s="455">
        <f t="shared" si="53"/>
        <v>5928.4985626032176</v>
      </c>
      <c r="R194" s="450">
        <v>24445</v>
      </c>
      <c r="S194" s="327" t="s">
        <v>358</v>
      </c>
      <c r="T194" s="468" t="s">
        <v>181</v>
      </c>
      <c r="U194" s="54">
        <f>L194-'раздел 2'!C191</f>
        <v>0</v>
      </c>
      <c r="V194" s="203">
        <f t="shared" si="36"/>
        <v>0</v>
      </c>
      <c r="W194" s="203">
        <f t="shared" si="37"/>
        <v>18516.501437396782</v>
      </c>
    </row>
    <row r="195" spans="1:23" ht="15.6" customHeight="1" x14ac:dyDescent="0.2">
      <c r="A195" s="122">
        <f t="shared" si="56"/>
        <v>129</v>
      </c>
      <c r="B195" s="140" t="s">
        <v>210</v>
      </c>
      <c r="C195" s="83" t="s">
        <v>180</v>
      </c>
      <c r="D195" s="468"/>
      <c r="E195" s="468" t="s">
        <v>187</v>
      </c>
      <c r="F195" s="468">
        <v>2</v>
      </c>
      <c r="G195" s="468">
        <v>2</v>
      </c>
      <c r="H195" s="468">
        <v>139.91999999999999</v>
      </c>
      <c r="I195" s="468">
        <v>139.91999999999999</v>
      </c>
      <c r="J195" s="468">
        <v>202.2</v>
      </c>
      <c r="K195" s="83">
        <v>18</v>
      </c>
      <c r="L195" s="429">
        <f>'раздел 2'!C192</f>
        <v>1103113.5599999998</v>
      </c>
      <c r="M195" s="468">
        <v>0</v>
      </c>
      <c r="N195" s="468">
        <v>0</v>
      </c>
      <c r="O195" s="468">
        <v>0</v>
      </c>
      <c r="P195" s="327">
        <f t="shared" si="52"/>
        <v>1103113.5599999998</v>
      </c>
      <c r="Q195" s="455">
        <f t="shared" si="53"/>
        <v>7883.8876500857623</v>
      </c>
      <c r="R195" s="450">
        <v>24445</v>
      </c>
      <c r="S195" s="327" t="s">
        <v>358</v>
      </c>
      <c r="T195" s="468" t="s">
        <v>181</v>
      </c>
      <c r="U195" s="54">
        <f>L195-'раздел 2'!C192</f>
        <v>0</v>
      </c>
      <c r="V195" s="203">
        <f t="shared" si="36"/>
        <v>0</v>
      </c>
      <c r="W195" s="203">
        <f t="shared" si="37"/>
        <v>16561.112349914238</v>
      </c>
    </row>
    <row r="196" spans="1:23" ht="15.6" customHeight="1" x14ac:dyDescent="0.2">
      <c r="A196" s="122">
        <f t="shared" si="56"/>
        <v>130</v>
      </c>
      <c r="B196" s="140" t="s">
        <v>211</v>
      </c>
      <c r="C196" s="83" t="s">
        <v>1486</v>
      </c>
      <c r="D196" s="468"/>
      <c r="E196" s="468" t="s">
        <v>187</v>
      </c>
      <c r="F196" s="327">
        <v>2</v>
      </c>
      <c r="G196" s="327">
        <v>1</v>
      </c>
      <c r="H196" s="327">
        <v>301.64</v>
      </c>
      <c r="I196" s="327">
        <v>301.64</v>
      </c>
      <c r="J196" s="327">
        <v>183.93</v>
      </c>
      <c r="K196" s="331">
        <v>11</v>
      </c>
      <c r="L196" s="429">
        <f>'раздел 2'!C193</f>
        <v>1575021.52</v>
      </c>
      <c r="M196" s="468">
        <v>0</v>
      </c>
      <c r="N196" s="468">
        <v>0</v>
      </c>
      <c r="O196" s="468">
        <v>0</v>
      </c>
      <c r="P196" s="327">
        <f t="shared" si="52"/>
        <v>1575021.52</v>
      </c>
      <c r="Q196" s="455">
        <f t="shared" si="53"/>
        <v>5221.527383636123</v>
      </c>
      <c r="R196" s="450">
        <v>24445</v>
      </c>
      <c r="S196" s="327" t="s">
        <v>358</v>
      </c>
      <c r="T196" s="468" t="s">
        <v>181</v>
      </c>
      <c r="U196" s="54">
        <f>L196-'раздел 2'!C193</f>
        <v>0</v>
      </c>
      <c r="V196" s="203">
        <f t="shared" si="36"/>
        <v>0</v>
      </c>
      <c r="W196" s="203">
        <f t="shared" si="37"/>
        <v>19223.472616363877</v>
      </c>
    </row>
    <row r="197" spans="1:23" ht="15.6" customHeight="1" x14ac:dyDescent="0.2">
      <c r="A197" s="122">
        <f t="shared" si="56"/>
        <v>131</v>
      </c>
      <c r="B197" s="137" t="s">
        <v>208</v>
      </c>
      <c r="C197" s="83">
        <v>1917</v>
      </c>
      <c r="D197" s="327"/>
      <c r="E197" s="468" t="s">
        <v>187</v>
      </c>
      <c r="F197" s="327">
        <v>2</v>
      </c>
      <c r="G197" s="327">
        <v>1</v>
      </c>
      <c r="H197" s="122">
        <v>160.6</v>
      </c>
      <c r="I197" s="122">
        <v>160.6</v>
      </c>
      <c r="J197" s="122">
        <v>91.88</v>
      </c>
      <c r="K197" s="83">
        <v>12</v>
      </c>
      <c r="L197" s="429">
        <f>'раздел 2'!C194</f>
        <v>948862.92999999993</v>
      </c>
      <c r="M197" s="468">
        <v>0</v>
      </c>
      <c r="N197" s="468">
        <v>0</v>
      </c>
      <c r="O197" s="468">
        <v>0</v>
      </c>
      <c r="P197" s="327">
        <f t="shared" si="52"/>
        <v>948862.92999999993</v>
      </c>
      <c r="Q197" s="455">
        <f t="shared" si="53"/>
        <v>5908.2374221668742</v>
      </c>
      <c r="R197" s="450">
        <v>24445</v>
      </c>
      <c r="S197" s="327" t="s">
        <v>358</v>
      </c>
      <c r="T197" s="468" t="s">
        <v>181</v>
      </c>
      <c r="U197" s="54">
        <f>L197-'раздел 2'!C194</f>
        <v>0</v>
      </c>
      <c r="V197" s="203">
        <f t="shared" si="36"/>
        <v>0</v>
      </c>
      <c r="W197" s="203">
        <f t="shared" si="37"/>
        <v>18536.762577833128</v>
      </c>
    </row>
    <row r="198" spans="1:23" ht="15.6" customHeight="1" x14ac:dyDescent="0.2">
      <c r="A198" s="488" t="s">
        <v>17</v>
      </c>
      <c r="B198" s="489"/>
      <c r="C198" s="83" t="s">
        <v>177</v>
      </c>
      <c r="D198" s="468" t="s">
        <v>177</v>
      </c>
      <c r="E198" s="468" t="s">
        <v>177</v>
      </c>
      <c r="F198" s="468" t="s">
        <v>177</v>
      </c>
      <c r="G198" s="468" t="s">
        <v>177</v>
      </c>
      <c r="H198" s="327">
        <f t="shared" ref="H198:P198" si="57">SUM(H190:H197)</f>
        <v>2004.12</v>
      </c>
      <c r="I198" s="327">
        <f t="shared" si="57"/>
        <v>1700.6599999999999</v>
      </c>
      <c r="J198" s="327">
        <f t="shared" si="57"/>
        <v>1204.02</v>
      </c>
      <c r="K198" s="331">
        <f t="shared" si="57"/>
        <v>118</v>
      </c>
      <c r="L198" s="429">
        <f t="shared" si="57"/>
        <v>7812690.379999999</v>
      </c>
      <c r="M198" s="327">
        <f t="shared" si="57"/>
        <v>0</v>
      </c>
      <c r="N198" s="327">
        <f t="shared" si="57"/>
        <v>0</v>
      </c>
      <c r="O198" s="327">
        <f t="shared" si="57"/>
        <v>0</v>
      </c>
      <c r="P198" s="327">
        <f t="shared" si="57"/>
        <v>7812690.379999999</v>
      </c>
      <c r="Q198" s="455">
        <f t="shared" si="53"/>
        <v>3898.3146617966986</v>
      </c>
      <c r="R198" s="468" t="s">
        <v>177</v>
      </c>
      <c r="S198" s="468" t="s">
        <v>177</v>
      </c>
      <c r="T198" s="468" t="s">
        <v>177</v>
      </c>
      <c r="U198" s="54">
        <f>L198-'раздел 2'!C195</f>
        <v>0</v>
      </c>
      <c r="V198" s="203">
        <f t="shared" si="36"/>
        <v>0</v>
      </c>
      <c r="W198" s="203" t="e">
        <f t="shared" si="37"/>
        <v>#VALUE!</v>
      </c>
    </row>
    <row r="199" spans="1:23" ht="15.6" customHeight="1" x14ac:dyDescent="0.2">
      <c r="A199" s="488" t="s">
        <v>420</v>
      </c>
      <c r="B199" s="489"/>
      <c r="C199" s="331"/>
      <c r="D199" s="327"/>
      <c r="E199" s="327"/>
      <c r="F199" s="327"/>
      <c r="G199" s="327"/>
      <c r="H199" s="327"/>
      <c r="I199" s="327"/>
      <c r="J199" s="327"/>
      <c r="K199" s="331"/>
      <c r="L199" s="429"/>
      <c r="M199" s="327"/>
      <c r="N199" s="327"/>
      <c r="O199" s="327"/>
      <c r="P199" s="327"/>
      <c r="Q199" s="427"/>
      <c r="R199" s="327"/>
      <c r="S199" s="327"/>
      <c r="T199" s="327"/>
      <c r="U199" s="54">
        <f>L199-'раздел 2'!C196</f>
        <v>0</v>
      </c>
      <c r="V199" s="203">
        <f t="shared" si="36"/>
        <v>0</v>
      </c>
      <c r="W199" s="203">
        <f t="shared" si="37"/>
        <v>0</v>
      </c>
    </row>
    <row r="200" spans="1:23" ht="15.6" customHeight="1" x14ac:dyDescent="0.2">
      <c r="A200" s="327">
        <f>A197+1</f>
        <v>132</v>
      </c>
      <c r="B200" s="140" t="s">
        <v>421</v>
      </c>
      <c r="C200" s="83">
        <v>1977</v>
      </c>
      <c r="D200" s="327"/>
      <c r="E200" s="468" t="s">
        <v>416</v>
      </c>
      <c r="F200" s="327">
        <v>2</v>
      </c>
      <c r="G200" s="327">
        <v>2</v>
      </c>
      <c r="H200" s="327">
        <v>474</v>
      </c>
      <c r="I200" s="327">
        <v>474</v>
      </c>
      <c r="J200" s="327">
        <v>294.76</v>
      </c>
      <c r="K200" s="83">
        <v>22</v>
      </c>
      <c r="L200" s="460">
        <f>'[1]виды работ'!C238</f>
        <v>314688.66000000003</v>
      </c>
      <c r="M200" s="468">
        <v>0</v>
      </c>
      <c r="N200" s="468">
        <v>0</v>
      </c>
      <c r="O200" s="468">
        <v>0</v>
      </c>
      <c r="P200" s="468">
        <f>L200</f>
        <v>314688.66000000003</v>
      </c>
      <c r="Q200" s="455">
        <f>L200/H200</f>
        <v>663.90012658227852</v>
      </c>
      <c r="R200" s="450">
        <v>24445</v>
      </c>
      <c r="S200" s="327" t="s">
        <v>358</v>
      </c>
      <c r="T200" s="450" t="s">
        <v>1668</v>
      </c>
      <c r="U200" s="54">
        <f>L200-'раздел 2'!C197</f>
        <v>0</v>
      </c>
      <c r="V200" s="203">
        <f t="shared" si="36"/>
        <v>0</v>
      </c>
      <c r="W200" s="203">
        <f t="shared" si="37"/>
        <v>23781.099873417723</v>
      </c>
    </row>
    <row r="201" spans="1:23" ht="15.6" customHeight="1" x14ac:dyDescent="0.2">
      <c r="A201" s="27">
        <f>A200+1</f>
        <v>133</v>
      </c>
      <c r="B201" s="140" t="s">
        <v>422</v>
      </c>
      <c r="C201" s="83">
        <v>1977</v>
      </c>
      <c r="D201" s="327"/>
      <c r="E201" s="468" t="s">
        <v>416</v>
      </c>
      <c r="F201" s="327">
        <v>2</v>
      </c>
      <c r="G201" s="327">
        <v>2</v>
      </c>
      <c r="H201" s="327">
        <v>472.52</v>
      </c>
      <c r="I201" s="327">
        <v>472.52</v>
      </c>
      <c r="J201" s="327">
        <v>294.48</v>
      </c>
      <c r="K201" s="83">
        <v>18</v>
      </c>
      <c r="L201" s="460">
        <f>'[1]виды работ'!C239</f>
        <v>313839.69</v>
      </c>
      <c r="M201" s="468">
        <v>0</v>
      </c>
      <c r="N201" s="468">
        <v>0</v>
      </c>
      <c r="O201" s="468">
        <v>0</v>
      </c>
      <c r="P201" s="468">
        <f>L201</f>
        <v>313839.69</v>
      </c>
      <c r="Q201" s="455">
        <f>L201/H201</f>
        <v>664.18287056632528</v>
      </c>
      <c r="R201" s="450">
        <v>24445</v>
      </c>
      <c r="S201" s="327" t="s">
        <v>358</v>
      </c>
      <c r="T201" s="450" t="s">
        <v>1668</v>
      </c>
      <c r="U201" s="54">
        <f>L201-'раздел 2'!C198</f>
        <v>0</v>
      </c>
      <c r="V201" s="203">
        <f t="shared" si="36"/>
        <v>0</v>
      </c>
      <c r="W201" s="203">
        <f t="shared" si="37"/>
        <v>23780.817129433675</v>
      </c>
    </row>
    <row r="202" spans="1:23" ht="15.6" customHeight="1" x14ac:dyDescent="0.2">
      <c r="A202" s="488" t="s">
        <v>17</v>
      </c>
      <c r="B202" s="489"/>
      <c r="C202" s="83" t="s">
        <v>177</v>
      </c>
      <c r="D202" s="468" t="s">
        <v>177</v>
      </c>
      <c r="E202" s="468" t="s">
        <v>177</v>
      </c>
      <c r="F202" s="468" t="s">
        <v>177</v>
      </c>
      <c r="G202" s="468" t="s">
        <v>177</v>
      </c>
      <c r="H202" s="327">
        <f t="shared" ref="H202:P202" si="58">SUM(H200:H201)</f>
        <v>946.52</v>
      </c>
      <c r="I202" s="327">
        <f t="shared" si="58"/>
        <v>946.52</v>
      </c>
      <c r="J202" s="327">
        <f t="shared" si="58"/>
        <v>589.24</v>
      </c>
      <c r="K202" s="331">
        <f t="shared" si="58"/>
        <v>40</v>
      </c>
      <c r="L202" s="429">
        <f t="shared" si="58"/>
        <v>628528.35000000009</v>
      </c>
      <c r="M202" s="327">
        <f t="shared" si="58"/>
        <v>0</v>
      </c>
      <c r="N202" s="327">
        <f t="shared" si="58"/>
        <v>0</v>
      </c>
      <c r="O202" s="327">
        <f t="shared" si="58"/>
        <v>0</v>
      </c>
      <c r="P202" s="327">
        <f t="shared" si="58"/>
        <v>628528.35000000009</v>
      </c>
      <c r="Q202" s="455">
        <f>L202/H202</f>
        <v>664.04127752186969</v>
      </c>
      <c r="R202" s="468" t="s">
        <v>177</v>
      </c>
      <c r="S202" s="468" t="s">
        <v>177</v>
      </c>
      <c r="T202" s="468" t="s">
        <v>177</v>
      </c>
      <c r="U202" s="54">
        <f>L202-'раздел 2'!C199</f>
        <v>0</v>
      </c>
      <c r="V202" s="203">
        <f t="shared" si="36"/>
        <v>0</v>
      </c>
      <c r="W202" s="203" t="e">
        <f t="shared" si="37"/>
        <v>#VALUE!</v>
      </c>
    </row>
    <row r="203" spans="1:23" ht="15.6" customHeight="1" x14ac:dyDescent="0.2">
      <c r="A203" s="499" t="s">
        <v>1088</v>
      </c>
      <c r="B203" s="500"/>
      <c r="C203" s="157"/>
      <c r="D203" s="476"/>
      <c r="E203" s="476"/>
      <c r="F203" s="476"/>
      <c r="G203" s="476"/>
      <c r="H203" s="27"/>
      <c r="I203" s="27"/>
      <c r="J203" s="27"/>
      <c r="K203" s="149"/>
      <c r="L203" s="124"/>
      <c r="M203" s="27"/>
      <c r="N203" s="27"/>
      <c r="O203" s="27"/>
      <c r="P203" s="27"/>
      <c r="Q203" s="469"/>
      <c r="R203" s="476"/>
      <c r="S203" s="27"/>
      <c r="T203" s="27"/>
      <c r="U203" s="54">
        <f>L203-'раздел 2'!C200</f>
        <v>0</v>
      </c>
      <c r="V203" s="203">
        <f t="shared" si="36"/>
        <v>0</v>
      </c>
      <c r="W203" s="203">
        <f t="shared" si="37"/>
        <v>0</v>
      </c>
    </row>
    <row r="204" spans="1:23" ht="15.6" customHeight="1" x14ac:dyDescent="0.2">
      <c r="A204" s="327">
        <f>A201+1</f>
        <v>134</v>
      </c>
      <c r="B204" s="140" t="s">
        <v>423</v>
      </c>
      <c r="C204" s="260">
        <v>1978</v>
      </c>
      <c r="D204" s="186"/>
      <c r="E204" s="186" t="s">
        <v>174</v>
      </c>
      <c r="F204" s="186">
        <v>2</v>
      </c>
      <c r="G204" s="186">
        <v>4</v>
      </c>
      <c r="H204" s="186">
        <v>1029.29</v>
      </c>
      <c r="I204" s="186" t="s">
        <v>1487</v>
      </c>
      <c r="J204" s="186" t="s">
        <v>1488</v>
      </c>
      <c r="K204" s="260">
        <v>22</v>
      </c>
      <c r="L204" s="429">
        <f>'раздел 2'!C201</f>
        <v>518142.42000000004</v>
      </c>
      <c r="M204" s="468">
        <v>0</v>
      </c>
      <c r="N204" s="468">
        <v>0</v>
      </c>
      <c r="O204" s="468">
        <v>0</v>
      </c>
      <c r="P204" s="327">
        <f>L204</f>
        <v>518142.42000000004</v>
      </c>
      <c r="Q204" s="455">
        <f>L204/H204</f>
        <v>503.39789563679824</v>
      </c>
      <c r="R204" s="450">
        <v>24445</v>
      </c>
      <c r="S204" s="327" t="s">
        <v>358</v>
      </c>
      <c r="T204" s="468" t="s">
        <v>181</v>
      </c>
      <c r="U204" s="54">
        <f>L204-'раздел 2'!C201</f>
        <v>0</v>
      </c>
      <c r="V204" s="203">
        <f t="shared" si="36"/>
        <v>0</v>
      </c>
      <c r="W204" s="203">
        <f t="shared" si="37"/>
        <v>23941.602104363203</v>
      </c>
    </row>
    <row r="205" spans="1:23" ht="15.6" customHeight="1" x14ac:dyDescent="0.2">
      <c r="A205" s="488" t="s">
        <v>17</v>
      </c>
      <c r="B205" s="489"/>
      <c r="C205" s="260"/>
      <c r="D205" s="186"/>
      <c r="E205" s="186"/>
      <c r="F205" s="186"/>
      <c r="G205" s="186"/>
      <c r="H205" s="186">
        <f t="shared" ref="H205:Q205" si="59">H204</f>
        <v>1029.29</v>
      </c>
      <c r="I205" s="186" t="str">
        <f t="shared" si="59"/>
        <v>742.93</v>
      </c>
      <c r="J205" s="186" t="str">
        <f t="shared" si="59"/>
        <v>428.68</v>
      </c>
      <c r="K205" s="229">
        <f t="shared" si="59"/>
        <v>22</v>
      </c>
      <c r="L205" s="261">
        <f t="shared" si="59"/>
        <v>518142.42000000004</v>
      </c>
      <c r="M205" s="186">
        <f t="shared" si="59"/>
        <v>0</v>
      </c>
      <c r="N205" s="186">
        <f t="shared" si="59"/>
        <v>0</v>
      </c>
      <c r="O205" s="186">
        <f t="shared" si="59"/>
        <v>0</v>
      </c>
      <c r="P205" s="186">
        <f t="shared" si="59"/>
        <v>518142.42000000004</v>
      </c>
      <c r="Q205" s="262">
        <f t="shared" si="59"/>
        <v>503.39789563679824</v>
      </c>
      <c r="R205" s="468" t="s">
        <v>177</v>
      </c>
      <c r="S205" s="468" t="s">
        <v>177</v>
      </c>
      <c r="T205" s="468" t="s">
        <v>177</v>
      </c>
      <c r="U205" s="54">
        <f>L205-'раздел 2'!C202</f>
        <v>0</v>
      </c>
      <c r="V205" s="203">
        <f t="shared" ref="V205:V265" si="60">L205-P205</f>
        <v>0</v>
      </c>
      <c r="W205" s="203" t="e">
        <f t="shared" ref="W205:W265" si="61">R205-Q205</f>
        <v>#VALUE!</v>
      </c>
    </row>
    <row r="206" spans="1:23" ht="15.6" customHeight="1" x14ac:dyDescent="0.2">
      <c r="A206" s="488" t="s">
        <v>425</v>
      </c>
      <c r="B206" s="489"/>
      <c r="C206" s="158"/>
      <c r="D206" s="477"/>
      <c r="E206" s="477"/>
      <c r="F206" s="477"/>
      <c r="G206" s="477"/>
      <c r="H206" s="30"/>
      <c r="I206" s="30"/>
      <c r="J206" s="30"/>
      <c r="K206" s="163"/>
      <c r="L206" s="128"/>
      <c r="M206" s="30"/>
      <c r="N206" s="30"/>
      <c r="O206" s="30"/>
      <c r="P206" s="30"/>
      <c r="Q206" s="470"/>
      <c r="R206" s="30"/>
      <c r="S206" s="30"/>
      <c r="T206" s="477"/>
      <c r="U206" s="54">
        <f>L206-'раздел 2'!C203</f>
        <v>0</v>
      </c>
      <c r="V206" s="203">
        <f t="shared" si="60"/>
        <v>0</v>
      </c>
      <c r="W206" s="203">
        <f t="shared" si="61"/>
        <v>0</v>
      </c>
    </row>
    <row r="207" spans="1:23" ht="15.6" customHeight="1" x14ac:dyDescent="0.2">
      <c r="A207" s="327">
        <f>A204+1</f>
        <v>135</v>
      </c>
      <c r="B207" s="137" t="s">
        <v>426</v>
      </c>
      <c r="C207" s="83">
        <v>1982</v>
      </c>
      <c r="D207" s="468" t="s">
        <v>1594</v>
      </c>
      <c r="E207" s="468" t="s">
        <v>1595</v>
      </c>
      <c r="F207" s="327">
        <v>4</v>
      </c>
      <c r="G207" s="327">
        <v>1</v>
      </c>
      <c r="H207" s="429">
        <v>1005.6</v>
      </c>
      <c r="I207" s="327">
        <v>851.4</v>
      </c>
      <c r="J207" s="327">
        <v>762.2</v>
      </c>
      <c r="K207" s="331">
        <v>44</v>
      </c>
      <c r="L207" s="429">
        <f>'раздел 2'!C204</f>
        <v>207793.29</v>
      </c>
      <c r="M207" s="327"/>
      <c r="N207" s="327"/>
      <c r="O207" s="327"/>
      <c r="P207" s="327">
        <f>L207</f>
        <v>207793.29</v>
      </c>
      <c r="Q207" s="455">
        <f>L207/H207</f>
        <v>206.63612768496421</v>
      </c>
      <c r="R207" s="450">
        <v>24445</v>
      </c>
      <c r="S207" s="327" t="s">
        <v>358</v>
      </c>
      <c r="T207" s="327"/>
      <c r="U207" s="54">
        <f>L207-'раздел 2'!C204</f>
        <v>0</v>
      </c>
      <c r="V207" s="203">
        <f t="shared" si="60"/>
        <v>0</v>
      </c>
      <c r="W207" s="203">
        <f t="shared" si="61"/>
        <v>24238.363872315036</v>
      </c>
    </row>
    <row r="208" spans="1:23" ht="15.6" customHeight="1" x14ac:dyDescent="0.2">
      <c r="A208" s="488" t="s">
        <v>17</v>
      </c>
      <c r="B208" s="489"/>
      <c r="C208" s="83"/>
      <c r="D208" s="468"/>
      <c r="E208" s="468"/>
      <c r="F208" s="327"/>
      <c r="G208" s="327"/>
      <c r="H208" s="429">
        <f t="shared" ref="H208:Q208" si="62">H207</f>
        <v>1005.6</v>
      </c>
      <c r="I208" s="429">
        <f t="shared" si="62"/>
        <v>851.4</v>
      </c>
      <c r="J208" s="429">
        <f t="shared" si="62"/>
        <v>762.2</v>
      </c>
      <c r="K208" s="331">
        <f t="shared" si="62"/>
        <v>44</v>
      </c>
      <c r="L208" s="429">
        <f t="shared" si="62"/>
        <v>207793.29</v>
      </c>
      <c r="M208" s="429">
        <f t="shared" si="62"/>
        <v>0</v>
      </c>
      <c r="N208" s="429">
        <f t="shared" si="62"/>
        <v>0</v>
      </c>
      <c r="O208" s="429">
        <f t="shared" si="62"/>
        <v>0</v>
      </c>
      <c r="P208" s="429">
        <f t="shared" si="62"/>
        <v>207793.29</v>
      </c>
      <c r="Q208" s="429">
        <f t="shared" si="62"/>
        <v>206.63612768496421</v>
      </c>
      <c r="R208" s="468" t="s">
        <v>177</v>
      </c>
      <c r="S208" s="468" t="s">
        <v>177</v>
      </c>
      <c r="T208" s="468" t="s">
        <v>177</v>
      </c>
      <c r="U208" s="54">
        <f>L208-'раздел 2'!C205</f>
        <v>0</v>
      </c>
      <c r="V208" s="203">
        <f t="shared" si="60"/>
        <v>0</v>
      </c>
      <c r="W208" s="203" t="e">
        <f t="shared" si="61"/>
        <v>#VALUE!</v>
      </c>
    </row>
    <row r="209" spans="1:23" ht="15.6" customHeight="1" x14ac:dyDescent="0.2">
      <c r="A209" s="488" t="s">
        <v>33</v>
      </c>
      <c r="B209" s="491"/>
      <c r="C209" s="491"/>
      <c r="D209" s="491"/>
      <c r="E209" s="491"/>
      <c r="F209" s="491"/>
      <c r="G209" s="491"/>
      <c r="H209" s="491"/>
      <c r="I209" s="491"/>
      <c r="J209" s="491"/>
      <c r="K209" s="491"/>
      <c r="L209" s="491"/>
      <c r="M209" s="491"/>
      <c r="N209" s="491"/>
      <c r="O209" s="491"/>
      <c r="P209" s="491"/>
      <c r="Q209" s="491"/>
      <c r="R209" s="491"/>
      <c r="S209" s="491"/>
      <c r="T209" s="489"/>
      <c r="U209" s="54">
        <f>L209-'раздел 2'!C206</f>
        <v>0</v>
      </c>
      <c r="V209" s="203">
        <f t="shared" si="60"/>
        <v>0</v>
      </c>
      <c r="W209" s="203">
        <f t="shared" si="61"/>
        <v>0</v>
      </c>
    </row>
    <row r="210" spans="1:23" ht="15.6" customHeight="1" x14ac:dyDescent="0.2">
      <c r="A210" s="327">
        <f>A207+1</f>
        <v>136</v>
      </c>
      <c r="B210" s="140" t="s">
        <v>34</v>
      </c>
      <c r="C210" s="83">
        <v>1973</v>
      </c>
      <c r="D210" s="468"/>
      <c r="E210" s="468" t="s">
        <v>174</v>
      </c>
      <c r="F210" s="327">
        <v>2</v>
      </c>
      <c r="G210" s="327">
        <v>2</v>
      </c>
      <c r="H210" s="327">
        <v>715.33</v>
      </c>
      <c r="I210" s="327">
        <v>715.33</v>
      </c>
      <c r="J210" s="327">
        <v>608.55999999999995</v>
      </c>
      <c r="K210" s="331">
        <v>41</v>
      </c>
      <c r="L210" s="429">
        <f>'раздел 2'!C207</f>
        <v>2709809.2199999997</v>
      </c>
      <c r="M210" s="468">
        <v>0</v>
      </c>
      <c r="N210" s="468">
        <v>0</v>
      </c>
      <c r="O210" s="468">
        <v>0</v>
      </c>
      <c r="P210" s="327">
        <f t="shared" ref="P210:P215" si="63">L210</f>
        <v>2709809.2199999997</v>
      </c>
      <c r="Q210" s="455">
        <f t="shared" ref="Q210:Q217" si="64">L210/H210</f>
        <v>3788.1945675422526</v>
      </c>
      <c r="R210" s="450">
        <v>24445</v>
      </c>
      <c r="S210" s="327" t="s">
        <v>358</v>
      </c>
      <c r="T210" s="468" t="s">
        <v>181</v>
      </c>
      <c r="U210" s="54">
        <f>L210-'раздел 2'!C207</f>
        <v>0</v>
      </c>
      <c r="V210" s="203">
        <f t="shared" si="60"/>
        <v>0</v>
      </c>
      <c r="W210" s="203">
        <f t="shared" si="61"/>
        <v>20656.805432457746</v>
      </c>
    </row>
    <row r="211" spans="1:23" ht="22.5" customHeight="1" x14ac:dyDescent="0.2">
      <c r="A211" s="327">
        <f>A210+1</f>
        <v>137</v>
      </c>
      <c r="B211" s="451" t="s">
        <v>427</v>
      </c>
      <c r="C211" s="331">
        <v>1966</v>
      </c>
      <c r="D211" s="458" t="s">
        <v>1597</v>
      </c>
      <c r="E211" s="458" t="s">
        <v>174</v>
      </c>
      <c r="F211" s="327">
        <v>2</v>
      </c>
      <c r="G211" s="327">
        <v>2</v>
      </c>
      <c r="H211" s="450">
        <v>438.4</v>
      </c>
      <c r="I211" s="450">
        <v>381.9</v>
      </c>
      <c r="J211" s="450">
        <v>284.8</v>
      </c>
      <c r="K211" s="331">
        <v>23</v>
      </c>
      <c r="L211" s="429">
        <f>'раздел 2'!C208</f>
        <v>93726.2</v>
      </c>
      <c r="M211" s="468">
        <v>0</v>
      </c>
      <c r="N211" s="468">
        <v>0</v>
      </c>
      <c r="O211" s="468">
        <v>0</v>
      </c>
      <c r="P211" s="327">
        <f t="shared" si="63"/>
        <v>93726.2</v>
      </c>
      <c r="Q211" s="455">
        <f t="shared" si="64"/>
        <v>213.79151459854015</v>
      </c>
      <c r="R211" s="450">
        <v>24445</v>
      </c>
      <c r="S211" s="327" t="s">
        <v>358</v>
      </c>
      <c r="T211" s="468" t="s">
        <v>181</v>
      </c>
      <c r="U211" s="54">
        <f>L211-'раздел 2'!C208</f>
        <v>0</v>
      </c>
      <c r="V211" s="203">
        <f t="shared" si="60"/>
        <v>0</v>
      </c>
      <c r="W211" s="203">
        <f t="shared" si="61"/>
        <v>24231.208485401461</v>
      </c>
    </row>
    <row r="212" spans="1:23" ht="15.6" customHeight="1" x14ac:dyDescent="0.2">
      <c r="A212" s="327">
        <f>A211+1</f>
        <v>138</v>
      </c>
      <c r="B212" s="137" t="s">
        <v>428</v>
      </c>
      <c r="C212" s="83">
        <v>1972</v>
      </c>
      <c r="D212" s="450" t="s">
        <v>177</v>
      </c>
      <c r="E212" s="458" t="s">
        <v>174</v>
      </c>
      <c r="F212" s="327">
        <v>2</v>
      </c>
      <c r="G212" s="327">
        <v>2</v>
      </c>
      <c r="H212" s="429">
        <v>783.45</v>
      </c>
      <c r="I212" s="429">
        <v>719.15</v>
      </c>
      <c r="J212" s="429">
        <v>594.75</v>
      </c>
      <c r="K212" s="83">
        <v>29</v>
      </c>
      <c r="L212" s="429">
        <f>'раздел 2'!C209</f>
        <v>316772.78999999998</v>
      </c>
      <c r="M212" s="468">
        <v>0</v>
      </c>
      <c r="N212" s="468">
        <v>0</v>
      </c>
      <c r="O212" s="468">
        <v>0</v>
      </c>
      <c r="P212" s="327">
        <f t="shared" si="63"/>
        <v>316772.78999999998</v>
      </c>
      <c r="Q212" s="455">
        <f t="shared" si="64"/>
        <v>404.33057629714716</v>
      </c>
      <c r="R212" s="450">
        <v>24445</v>
      </c>
      <c r="S212" s="327" t="s">
        <v>358</v>
      </c>
      <c r="T212" s="468" t="s">
        <v>181</v>
      </c>
      <c r="U212" s="54">
        <f>L212-'раздел 2'!C209</f>
        <v>0</v>
      </c>
      <c r="V212" s="203">
        <f t="shared" si="60"/>
        <v>0</v>
      </c>
      <c r="W212" s="203">
        <f t="shared" si="61"/>
        <v>24040.669423702853</v>
      </c>
    </row>
    <row r="213" spans="1:23" ht="27" customHeight="1" x14ac:dyDescent="0.2">
      <c r="A213" s="327">
        <f>A212+1</f>
        <v>139</v>
      </c>
      <c r="B213" s="137" t="s">
        <v>429</v>
      </c>
      <c r="C213" s="83">
        <v>1973</v>
      </c>
      <c r="D213" s="458" t="s">
        <v>1598</v>
      </c>
      <c r="E213" s="458" t="s">
        <v>174</v>
      </c>
      <c r="F213" s="327">
        <v>2</v>
      </c>
      <c r="G213" s="327">
        <v>2</v>
      </c>
      <c r="H213" s="429">
        <v>798.94</v>
      </c>
      <c r="I213" s="429">
        <v>733.44</v>
      </c>
      <c r="J213" s="429">
        <v>733.44</v>
      </c>
      <c r="K213" s="83">
        <v>38</v>
      </c>
      <c r="L213" s="429">
        <f>'раздел 2'!C210</f>
        <v>317512.43</v>
      </c>
      <c r="M213" s="468">
        <v>0</v>
      </c>
      <c r="N213" s="468">
        <v>0</v>
      </c>
      <c r="O213" s="468">
        <v>0</v>
      </c>
      <c r="P213" s="327">
        <f t="shared" si="63"/>
        <v>317512.43</v>
      </c>
      <c r="Q213" s="455">
        <f t="shared" si="64"/>
        <v>397.4171151776103</v>
      </c>
      <c r="R213" s="450">
        <v>24445</v>
      </c>
      <c r="S213" s="327" t="s">
        <v>358</v>
      </c>
      <c r="T213" s="468" t="s">
        <v>181</v>
      </c>
      <c r="U213" s="54">
        <f>L213-'раздел 2'!C210</f>
        <v>0</v>
      </c>
      <c r="V213" s="203">
        <f t="shared" si="60"/>
        <v>0</v>
      </c>
      <c r="W213" s="203">
        <f t="shared" si="61"/>
        <v>24047.58288482239</v>
      </c>
    </row>
    <row r="214" spans="1:23" ht="15.6" customHeight="1" x14ac:dyDescent="0.2">
      <c r="A214" s="327">
        <f>A213+1</f>
        <v>140</v>
      </c>
      <c r="B214" s="140" t="s">
        <v>430</v>
      </c>
      <c r="C214" s="83">
        <v>1974</v>
      </c>
      <c r="D214" s="450" t="s">
        <v>177</v>
      </c>
      <c r="E214" s="458" t="s">
        <v>174</v>
      </c>
      <c r="F214" s="327">
        <v>2</v>
      </c>
      <c r="G214" s="327">
        <v>2</v>
      </c>
      <c r="H214" s="429">
        <v>799.81</v>
      </c>
      <c r="I214" s="429">
        <v>735.71</v>
      </c>
      <c r="J214" s="429">
        <v>594.64</v>
      </c>
      <c r="K214" s="83">
        <v>49</v>
      </c>
      <c r="L214" s="429">
        <f>'раздел 2'!C211</f>
        <v>673605.73</v>
      </c>
      <c r="M214" s="468">
        <v>0</v>
      </c>
      <c r="N214" s="468">
        <v>0</v>
      </c>
      <c r="O214" s="468">
        <v>0</v>
      </c>
      <c r="P214" s="327">
        <f t="shared" si="63"/>
        <v>673605.73</v>
      </c>
      <c r="Q214" s="455">
        <f t="shared" si="64"/>
        <v>842.20718670684289</v>
      </c>
      <c r="R214" s="450">
        <v>24445</v>
      </c>
      <c r="S214" s="327" t="s">
        <v>358</v>
      </c>
      <c r="T214" s="468" t="s">
        <v>181</v>
      </c>
      <c r="U214" s="54">
        <f>L214-'раздел 2'!C211</f>
        <v>0</v>
      </c>
      <c r="V214" s="203">
        <f t="shared" si="60"/>
        <v>0</v>
      </c>
      <c r="W214" s="203">
        <f t="shared" si="61"/>
        <v>23602.792813293156</v>
      </c>
    </row>
    <row r="215" spans="1:23" ht="15.6" customHeight="1" x14ac:dyDescent="0.2">
      <c r="A215" s="327">
        <f>A214+1</f>
        <v>141</v>
      </c>
      <c r="B215" s="140" t="s">
        <v>35</v>
      </c>
      <c r="C215" s="83">
        <v>1982</v>
      </c>
      <c r="D215" s="468" t="s">
        <v>177</v>
      </c>
      <c r="E215" s="468" t="s">
        <v>178</v>
      </c>
      <c r="F215" s="468">
        <v>5</v>
      </c>
      <c r="G215" s="468">
        <v>4</v>
      </c>
      <c r="H215" s="327">
        <v>3037.8</v>
      </c>
      <c r="I215" s="327">
        <v>3037.8</v>
      </c>
      <c r="J215" s="327">
        <v>2843.79</v>
      </c>
      <c r="K215" s="331">
        <v>142</v>
      </c>
      <c r="L215" s="429">
        <f>'раздел 2'!C212</f>
        <v>22547456</v>
      </c>
      <c r="M215" s="468">
        <v>0</v>
      </c>
      <c r="N215" s="468">
        <v>0</v>
      </c>
      <c r="O215" s="468">
        <v>0</v>
      </c>
      <c r="P215" s="468">
        <f t="shared" si="63"/>
        <v>22547456</v>
      </c>
      <c r="Q215" s="455">
        <f t="shared" si="64"/>
        <v>7422.2977154519713</v>
      </c>
      <c r="R215" s="450">
        <v>24445</v>
      </c>
      <c r="S215" s="327" t="s">
        <v>358</v>
      </c>
      <c r="T215" s="468" t="s">
        <v>181</v>
      </c>
      <c r="U215" s="54">
        <f>L215-'раздел 2'!C212</f>
        <v>0</v>
      </c>
      <c r="V215" s="203">
        <f t="shared" si="60"/>
        <v>0</v>
      </c>
      <c r="W215" s="203">
        <f t="shared" si="61"/>
        <v>17022.702284548028</v>
      </c>
    </row>
    <row r="216" spans="1:23" ht="15.6" customHeight="1" x14ac:dyDescent="0.2">
      <c r="A216" s="488" t="s">
        <v>17</v>
      </c>
      <c r="B216" s="489"/>
      <c r="C216" s="83"/>
      <c r="D216" s="468"/>
      <c r="E216" s="468"/>
      <c r="F216" s="468"/>
      <c r="G216" s="468"/>
      <c r="H216" s="327">
        <f t="shared" ref="H216:P216" si="65">SUM(H210:H215)</f>
        <v>6573.73</v>
      </c>
      <c r="I216" s="327">
        <f t="shared" si="65"/>
        <v>6323.33</v>
      </c>
      <c r="J216" s="327">
        <f t="shared" si="65"/>
        <v>5659.98</v>
      </c>
      <c r="K216" s="331">
        <f t="shared" si="65"/>
        <v>322</v>
      </c>
      <c r="L216" s="429">
        <f t="shared" si="65"/>
        <v>26658882.370000001</v>
      </c>
      <c r="M216" s="327">
        <f t="shared" si="65"/>
        <v>0</v>
      </c>
      <c r="N216" s="327">
        <f t="shared" si="65"/>
        <v>0</v>
      </c>
      <c r="O216" s="327">
        <f t="shared" si="65"/>
        <v>0</v>
      </c>
      <c r="P216" s="327">
        <f t="shared" si="65"/>
        <v>26658882.370000001</v>
      </c>
      <c r="Q216" s="455">
        <f t="shared" si="64"/>
        <v>4055.3661878416065</v>
      </c>
      <c r="R216" s="468" t="s">
        <v>177</v>
      </c>
      <c r="S216" s="468" t="s">
        <v>177</v>
      </c>
      <c r="T216" s="468" t="s">
        <v>177</v>
      </c>
      <c r="U216" s="54">
        <f>L216-'раздел 2'!C213</f>
        <v>0</v>
      </c>
      <c r="V216" s="203">
        <f t="shared" si="60"/>
        <v>0</v>
      </c>
      <c r="W216" s="203" t="e">
        <f t="shared" si="61"/>
        <v>#VALUE!</v>
      </c>
    </row>
    <row r="217" spans="1:23" ht="15.6" customHeight="1" x14ac:dyDescent="0.2">
      <c r="A217" s="497" t="s">
        <v>36</v>
      </c>
      <c r="B217" s="498"/>
      <c r="C217" s="147"/>
      <c r="D217" s="29"/>
      <c r="E217" s="29"/>
      <c r="F217" s="29"/>
      <c r="G217" s="29"/>
      <c r="H217" s="179">
        <f>H216+H205+H202+H198+H188+H174+H171+H167+H159</f>
        <v>70793.8</v>
      </c>
      <c r="I217" s="463">
        <f>I202+I198+I188+I174+I171+I167+I159+I207</f>
        <v>55997.329999999994</v>
      </c>
      <c r="J217" s="463">
        <f>+J202+J198+J188+J174+J171+J167+J159+J207</f>
        <v>43963.66</v>
      </c>
      <c r="K217" s="153">
        <f t="shared" ref="K217:P217" si="66">K216+K205+K202+K198+K188+K174+K171+K167+K159+K207</f>
        <v>3121</v>
      </c>
      <c r="L217" s="463">
        <f t="shared" si="66"/>
        <v>112951231.72000001</v>
      </c>
      <c r="M217" s="463">
        <f t="shared" si="66"/>
        <v>0</v>
      </c>
      <c r="N217" s="463">
        <f t="shared" si="66"/>
        <v>0</v>
      </c>
      <c r="O217" s="463">
        <f t="shared" si="66"/>
        <v>0</v>
      </c>
      <c r="P217" s="463">
        <f t="shared" si="66"/>
        <v>112951231.72000001</v>
      </c>
      <c r="Q217" s="455">
        <f t="shared" si="64"/>
        <v>1595.4960988109131</v>
      </c>
      <c r="R217" s="468" t="s">
        <v>177</v>
      </c>
      <c r="S217" s="468" t="s">
        <v>177</v>
      </c>
      <c r="T217" s="468" t="s">
        <v>177</v>
      </c>
      <c r="U217" s="56">
        <f>L217-'раздел 2'!C214</f>
        <v>0</v>
      </c>
      <c r="V217" s="203">
        <f t="shared" si="60"/>
        <v>0</v>
      </c>
      <c r="W217" s="203" t="e">
        <f t="shared" si="61"/>
        <v>#VALUE!</v>
      </c>
    </row>
    <row r="218" spans="1:23" ht="15.6" customHeight="1" x14ac:dyDescent="0.2">
      <c r="A218" s="492" t="s">
        <v>106</v>
      </c>
      <c r="B218" s="493"/>
      <c r="C218" s="493"/>
      <c r="D218" s="493"/>
      <c r="E218" s="493"/>
      <c r="F218" s="493"/>
      <c r="G218" s="493"/>
      <c r="H218" s="493"/>
      <c r="I218" s="493"/>
      <c r="J218" s="493"/>
      <c r="K218" s="493"/>
      <c r="L218" s="493"/>
      <c r="M218" s="493"/>
      <c r="N218" s="493"/>
      <c r="O218" s="493"/>
      <c r="P218" s="493"/>
      <c r="Q218" s="493"/>
      <c r="R218" s="493"/>
      <c r="S218" s="493"/>
      <c r="T218" s="494"/>
      <c r="U218" s="56">
        <f>L218-'раздел 2'!C215</f>
        <v>0</v>
      </c>
      <c r="V218" s="203">
        <f t="shared" si="60"/>
        <v>0</v>
      </c>
      <c r="W218" s="203">
        <f t="shared" si="61"/>
        <v>0</v>
      </c>
    </row>
    <row r="219" spans="1:23" ht="15.6" customHeight="1" x14ac:dyDescent="0.2">
      <c r="A219" s="488" t="s">
        <v>431</v>
      </c>
      <c r="B219" s="489"/>
      <c r="C219" s="83"/>
      <c r="D219" s="455"/>
      <c r="E219" s="458"/>
      <c r="F219" s="468"/>
      <c r="G219" s="468"/>
      <c r="H219" s="460"/>
      <c r="I219" s="429"/>
      <c r="J219" s="429"/>
      <c r="K219" s="331"/>
      <c r="L219" s="429"/>
      <c r="M219" s="460"/>
      <c r="N219" s="460"/>
      <c r="O219" s="460"/>
      <c r="P219" s="460"/>
      <c r="Q219" s="455"/>
      <c r="R219" s="429"/>
      <c r="S219" s="81"/>
      <c r="T219" s="458"/>
      <c r="U219" s="54">
        <f>L219-'раздел 2'!C216</f>
        <v>0</v>
      </c>
      <c r="V219" s="203">
        <f t="shared" si="60"/>
        <v>0</v>
      </c>
      <c r="W219" s="203">
        <f t="shared" si="61"/>
        <v>0</v>
      </c>
    </row>
    <row r="220" spans="1:23" ht="15.6" customHeight="1" x14ac:dyDescent="0.2">
      <c r="A220" s="327">
        <f>A215+1</f>
        <v>142</v>
      </c>
      <c r="B220" s="467" t="s">
        <v>432</v>
      </c>
      <c r="C220" s="263">
        <v>1990</v>
      </c>
      <c r="D220" s="264"/>
      <c r="E220" s="265" t="s">
        <v>416</v>
      </c>
      <c r="F220" s="266">
        <v>13</v>
      </c>
      <c r="G220" s="266">
        <v>1</v>
      </c>
      <c r="H220" s="264">
        <v>2905</v>
      </c>
      <c r="I220" s="264">
        <v>1717.1</v>
      </c>
      <c r="J220" s="264">
        <v>1363.18</v>
      </c>
      <c r="K220" s="263" t="s">
        <v>1489</v>
      </c>
      <c r="L220" s="429">
        <f>'раздел 2'!C217</f>
        <v>7670154</v>
      </c>
      <c r="M220" s="460">
        <v>0</v>
      </c>
      <c r="N220" s="460">
        <v>0</v>
      </c>
      <c r="O220" s="460">
        <v>0</v>
      </c>
      <c r="P220" s="460">
        <f t="shared" ref="P220:P226" si="67">L220</f>
        <v>7670154</v>
      </c>
      <c r="Q220" s="455">
        <f t="shared" ref="Q220:Q227" si="68">L220/H220</f>
        <v>2640.3283993115319</v>
      </c>
      <c r="R220" s="450">
        <v>24445</v>
      </c>
      <c r="S220" s="81" t="s">
        <v>358</v>
      </c>
      <c r="T220" s="458" t="s">
        <v>181</v>
      </c>
      <c r="U220" s="54">
        <f>L220-'раздел 2'!C217</f>
        <v>0</v>
      </c>
      <c r="V220" s="203">
        <f t="shared" si="60"/>
        <v>0</v>
      </c>
      <c r="W220" s="203">
        <f t="shared" si="61"/>
        <v>21804.671600688467</v>
      </c>
    </row>
    <row r="221" spans="1:23" ht="15.6" customHeight="1" x14ac:dyDescent="0.2">
      <c r="A221" s="327">
        <f>A220+1</f>
        <v>143</v>
      </c>
      <c r="B221" s="467" t="s">
        <v>433</v>
      </c>
      <c r="C221" s="263">
        <v>1982</v>
      </c>
      <c r="D221" s="264"/>
      <c r="E221" s="265" t="s">
        <v>416</v>
      </c>
      <c r="F221" s="266">
        <v>7</v>
      </c>
      <c r="G221" s="266">
        <v>4</v>
      </c>
      <c r="H221" s="264">
        <v>7905</v>
      </c>
      <c r="I221" s="226">
        <v>4619.5</v>
      </c>
      <c r="J221" s="226">
        <v>4300.1000000000004</v>
      </c>
      <c r="K221" s="263" t="s">
        <v>1490</v>
      </c>
      <c r="L221" s="429">
        <f>'раздел 2'!C218</f>
        <v>11854308</v>
      </c>
      <c r="M221" s="460">
        <v>0</v>
      </c>
      <c r="N221" s="460">
        <v>0</v>
      </c>
      <c r="O221" s="460">
        <v>0</v>
      </c>
      <c r="P221" s="460">
        <f t="shared" si="67"/>
        <v>11854308</v>
      </c>
      <c r="Q221" s="455">
        <f t="shared" si="68"/>
        <v>1499.5962049335863</v>
      </c>
      <c r="R221" s="450">
        <v>24445</v>
      </c>
      <c r="S221" s="81" t="s">
        <v>358</v>
      </c>
      <c r="T221" s="458" t="s">
        <v>181</v>
      </c>
      <c r="U221" s="54">
        <f>L221-'раздел 2'!C218</f>
        <v>0</v>
      </c>
      <c r="V221" s="203">
        <f t="shared" si="60"/>
        <v>0</v>
      </c>
      <c r="W221" s="203">
        <f t="shared" si="61"/>
        <v>22945.403795066413</v>
      </c>
    </row>
    <row r="222" spans="1:23" ht="15.6" customHeight="1" x14ac:dyDescent="0.2">
      <c r="A222" s="327">
        <f t="shared" ref="A222:A226" si="69">A221+1</f>
        <v>144</v>
      </c>
      <c r="B222" s="464" t="s">
        <v>434</v>
      </c>
      <c r="C222" s="214">
        <v>1960</v>
      </c>
      <c r="D222" s="226"/>
      <c r="E222" s="267" t="s">
        <v>416</v>
      </c>
      <c r="F222" s="75">
        <v>2</v>
      </c>
      <c r="G222" s="75">
        <v>2</v>
      </c>
      <c r="H222" s="75">
        <v>873.6</v>
      </c>
      <c r="I222" s="75">
        <v>578.9</v>
      </c>
      <c r="J222" s="75">
        <v>578.9</v>
      </c>
      <c r="K222" s="214">
        <v>32</v>
      </c>
      <c r="L222" s="429">
        <f>'раздел 2'!C219</f>
        <v>609209.30999999994</v>
      </c>
      <c r="M222" s="460">
        <v>0</v>
      </c>
      <c r="N222" s="429">
        <f>SUM(N221:N221)</f>
        <v>0</v>
      </c>
      <c r="O222" s="429">
        <f>SUM(O221:O221)</f>
        <v>0</v>
      </c>
      <c r="P222" s="460">
        <f t="shared" si="67"/>
        <v>609209.30999999994</v>
      </c>
      <c r="Q222" s="455">
        <f t="shared" si="68"/>
        <v>697.35497939560435</v>
      </c>
      <c r="R222" s="450">
        <v>24445</v>
      </c>
      <c r="S222" s="81" t="s">
        <v>358</v>
      </c>
      <c r="T222" s="458" t="s">
        <v>181</v>
      </c>
      <c r="U222" s="54">
        <f>L222-'раздел 2'!C219</f>
        <v>0</v>
      </c>
      <c r="V222" s="203">
        <f t="shared" si="60"/>
        <v>0</v>
      </c>
      <c r="W222" s="203">
        <f t="shared" si="61"/>
        <v>23747.645020604396</v>
      </c>
    </row>
    <row r="223" spans="1:23" ht="15.6" customHeight="1" x14ac:dyDescent="0.2">
      <c r="A223" s="327">
        <f t="shared" si="69"/>
        <v>145</v>
      </c>
      <c r="B223" s="464" t="s">
        <v>435</v>
      </c>
      <c r="C223" s="214">
        <v>1959</v>
      </c>
      <c r="D223" s="226"/>
      <c r="E223" s="267" t="s">
        <v>416</v>
      </c>
      <c r="F223" s="75">
        <v>2</v>
      </c>
      <c r="G223" s="75">
        <v>3</v>
      </c>
      <c r="H223" s="75">
        <v>1396.9</v>
      </c>
      <c r="I223" s="75">
        <v>892.4</v>
      </c>
      <c r="J223" s="75">
        <v>892.4</v>
      </c>
      <c r="K223" s="214">
        <v>51</v>
      </c>
      <c r="L223" s="429">
        <f>'раздел 2'!C220</f>
        <v>645926.35</v>
      </c>
      <c r="M223" s="460">
        <v>0</v>
      </c>
      <c r="N223" s="429">
        <f>SUM(N221:N222)</f>
        <v>0</v>
      </c>
      <c r="O223" s="429">
        <f>SUM(O221:O222)</f>
        <v>0</v>
      </c>
      <c r="P223" s="460">
        <f t="shared" si="67"/>
        <v>645926.35</v>
      </c>
      <c r="Q223" s="455">
        <f t="shared" si="68"/>
        <v>462.39984966712001</v>
      </c>
      <c r="R223" s="450">
        <v>24445</v>
      </c>
      <c r="S223" s="81" t="s">
        <v>358</v>
      </c>
      <c r="T223" s="458" t="s">
        <v>181</v>
      </c>
      <c r="U223" s="54">
        <f>L223-'раздел 2'!C220</f>
        <v>0</v>
      </c>
      <c r="V223" s="203">
        <f t="shared" si="60"/>
        <v>0</v>
      </c>
      <c r="W223" s="203">
        <f t="shared" si="61"/>
        <v>23982.600150332881</v>
      </c>
    </row>
    <row r="224" spans="1:23" ht="15.6" customHeight="1" x14ac:dyDescent="0.2">
      <c r="A224" s="327">
        <f t="shared" si="69"/>
        <v>146</v>
      </c>
      <c r="B224" s="467" t="s">
        <v>436</v>
      </c>
      <c r="C224" s="214">
        <v>1958</v>
      </c>
      <c r="D224" s="226"/>
      <c r="E224" s="267" t="s">
        <v>416</v>
      </c>
      <c r="F224" s="75">
        <v>2</v>
      </c>
      <c r="G224" s="75">
        <v>2</v>
      </c>
      <c r="H224" s="75">
        <v>875.5</v>
      </c>
      <c r="I224" s="75">
        <v>551.32000000000005</v>
      </c>
      <c r="J224" s="75">
        <v>513.72</v>
      </c>
      <c r="K224" s="214">
        <v>35</v>
      </c>
      <c r="L224" s="429">
        <f>'раздел 2'!C221</f>
        <v>575024.16</v>
      </c>
      <c r="M224" s="460">
        <v>0</v>
      </c>
      <c r="N224" s="429">
        <f>SUM(N222:N223)</f>
        <v>0</v>
      </c>
      <c r="O224" s="429">
        <f>SUM(O222:O223)</f>
        <v>0</v>
      </c>
      <c r="P224" s="460">
        <f t="shared" si="67"/>
        <v>575024.16</v>
      </c>
      <c r="Q224" s="455">
        <f t="shared" si="68"/>
        <v>656.79515705311258</v>
      </c>
      <c r="R224" s="450">
        <v>24445</v>
      </c>
      <c r="S224" s="81" t="s">
        <v>358</v>
      </c>
      <c r="T224" s="458" t="s">
        <v>181</v>
      </c>
      <c r="U224" s="54">
        <f>L224-'раздел 2'!C221</f>
        <v>0</v>
      </c>
      <c r="V224" s="203">
        <f t="shared" si="60"/>
        <v>0</v>
      </c>
      <c r="W224" s="203">
        <f t="shared" si="61"/>
        <v>23788.204842946889</v>
      </c>
    </row>
    <row r="225" spans="1:23" ht="15.6" customHeight="1" x14ac:dyDescent="0.2">
      <c r="A225" s="327">
        <f t="shared" si="69"/>
        <v>147</v>
      </c>
      <c r="B225" s="467" t="s">
        <v>437</v>
      </c>
      <c r="C225" s="214">
        <v>1957</v>
      </c>
      <c r="D225" s="226"/>
      <c r="E225" s="267" t="s">
        <v>416</v>
      </c>
      <c r="F225" s="75">
        <v>2</v>
      </c>
      <c r="G225" s="75">
        <v>3</v>
      </c>
      <c r="H225" s="75">
        <v>1433.77</v>
      </c>
      <c r="I225" s="75">
        <v>877.3</v>
      </c>
      <c r="J225" s="75">
        <v>804.7</v>
      </c>
      <c r="K225" s="214">
        <v>65</v>
      </c>
      <c r="L225" s="429">
        <f>'раздел 2'!C222</f>
        <v>4646193.8099999996</v>
      </c>
      <c r="M225" s="460">
        <v>0</v>
      </c>
      <c r="N225" s="429">
        <f>SUM(N222:N224)</f>
        <v>0</v>
      </c>
      <c r="O225" s="429">
        <f>SUM(O222:O224)</f>
        <v>0</v>
      </c>
      <c r="P225" s="460">
        <f t="shared" si="67"/>
        <v>4646193.8099999996</v>
      </c>
      <c r="Q225" s="455">
        <f t="shared" si="68"/>
        <v>3240.5433298227745</v>
      </c>
      <c r="R225" s="450">
        <v>24445</v>
      </c>
      <c r="S225" s="81" t="s">
        <v>358</v>
      </c>
      <c r="T225" s="458" t="s">
        <v>181</v>
      </c>
      <c r="U225" s="54">
        <f>L225-'раздел 2'!C222</f>
        <v>0</v>
      </c>
      <c r="V225" s="203">
        <f t="shared" si="60"/>
        <v>0</v>
      </c>
      <c r="W225" s="203">
        <f t="shared" si="61"/>
        <v>21204.456670177227</v>
      </c>
    </row>
    <row r="226" spans="1:23" ht="15.6" customHeight="1" x14ac:dyDescent="0.2">
      <c r="A226" s="327">
        <f t="shared" si="69"/>
        <v>148</v>
      </c>
      <c r="B226" s="467" t="s">
        <v>438</v>
      </c>
      <c r="C226" s="214">
        <v>1958</v>
      </c>
      <c r="D226" s="226"/>
      <c r="E226" s="267" t="s">
        <v>416</v>
      </c>
      <c r="F226" s="75">
        <v>2</v>
      </c>
      <c r="G226" s="75">
        <v>2</v>
      </c>
      <c r="H226" s="75">
        <v>896.58</v>
      </c>
      <c r="I226" s="75">
        <v>561.80999999999995</v>
      </c>
      <c r="J226" s="75">
        <v>527.16</v>
      </c>
      <c r="K226" s="214">
        <v>27</v>
      </c>
      <c r="L226" s="429">
        <f>'раздел 2'!C223</f>
        <v>575024.16</v>
      </c>
      <c r="M226" s="460">
        <v>0</v>
      </c>
      <c r="N226" s="429">
        <f>SUM(N223:N225)</f>
        <v>0</v>
      </c>
      <c r="O226" s="429">
        <f>SUM(O223:O225)</f>
        <v>0</v>
      </c>
      <c r="P226" s="460">
        <f t="shared" si="67"/>
        <v>575024.16</v>
      </c>
      <c r="Q226" s="455">
        <f t="shared" si="68"/>
        <v>641.35287425550428</v>
      </c>
      <c r="R226" s="450">
        <v>24445</v>
      </c>
      <c r="S226" s="81" t="s">
        <v>358</v>
      </c>
      <c r="T226" s="458" t="s">
        <v>181</v>
      </c>
      <c r="U226" s="54">
        <f>L226-'раздел 2'!C223</f>
        <v>0</v>
      </c>
      <c r="V226" s="203">
        <f t="shared" si="60"/>
        <v>0</v>
      </c>
      <c r="W226" s="203">
        <f t="shared" si="61"/>
        <v>23803.647125744497</v>
      </c>
    </row>
    <row r="227" spans="1:23" ht="15.6" customHeight="1" x14ac:dyDescent="0.2">
      <c r="A227" s="495" t="s">
        <v>17</v>
      </c>
      <c r="B227" s="495"/>
      <c r="C227" s="82"/>
      <c r="D227" s="450"/>
      <c r="E227" s="458"/>
      <c r="F227" s="327"/>
      <c r="G227" s="327"/>
      <c r="H227" s="429">
        <f t="shared" ref="H227:P227" si="70">SUM(H220:H226)</f>
        <v>16286.35</v>
      </c>
      <c r="I227" s="429">
        <f t="shared" si="70"/>
        <v>9798.3299999999981</v>
      </c>
      <c r="J227" s="429">
        <f t="shared" si="70"/>
        <v>8980.16</v>
      </c>
      <c r="K227" s="331">
        <f t="shared" si="70"/>
        <v>210</v>
      </c>
      <c r="L227" s="429">
        <f t="shared" si="70"/>
        <v>26575839.789999999</v>
      </c>
      <c r="M227" s="429">
        <f t="shared" si="70"/>
        <v>0</v>
      </c>
      <c r="N227" s="429">
        <f t="shared" si="70"/>
        <v>0</v>
      </c>
      <c r="O227" s="429">
        <f t="shared" si="70"/>
        <v>0</v>
      </c>
      <c r="P227" s="429">
        <f t="shared" si="70"/>
        <v>26575839.789999999</v>
      </c>
      <c r="Q227" s="455">
        <f t="shared" si="68"/>
        <v>1631.786114752538</v>
      </c>
      <c r="R227" s="468" t="s">
        <v>177</v>
      </c>
      <c r="S227" s="468" t="s">
        <v>177</v>
      </c>
      <c r="T227" s="468" t="s">
        <v>177</v>
      </c>
      <c r="U227" s="54">
        <f>L227-'раздел 2'!C224</f>
        <v>0</v>
      </c>
      <c r="V227" s="203">
        <f t="shared" si="60"/>
        <v>0</v>
      </c>
      <c r="W227" s="203" t="e">
        <f t="shared" si="61"/>
        <v>#VALUE!</v>
      </c>
    </row>
    <row r="228" spans="1:23" ht="15.6" customHeight="1" x14ac:dyDescent="0.2">
      <c r="A228" s="495" t="s">
        <v>439</v>
      </c>
      <c r="B228" s="495"/>
      <c r="C228" s="82"/>
      <c r="D228" s="450"/>
      <c r="E228" s="458"/>
      <c r="F228" s="327"/>
      <c r="G228" s="327"/>
      <c r="H228" s="429"/>
      <c r="I228" s="429"/>
      <c r="J228" s="429"/>
      <c r="K228" s="82"/>
      <c r="L228" s="460"/>
      <c r="M228" s="460"/>
      <c r="N228" s="460"/>
      <c r="O228" s="460"/>
      <c r="P228" s="460"/>
      <c r="Q228" s="455"/>
      <c r="R228" s="429"/>
      <c r="S228" s="81"/>
      <c r="T228" s="458"/>
      <c r="U228" s="54">
        <f>L228-'раздел 2'!C225</f>
        <v>0</v>
      </c>
      <c r="V228" s="203">
        <f t="shared" si="60"/>
        <v>0</v>
      </c>
      <c r="W228" s="203">
        <f t="shared" si="61"/>
        <v>0</v>
      </c>
    </row>
    <row r="229" spans="1:23" ht="15.6" customHeight="1" x14ac:dyDescent="0.2">
      <c r="A229" s="327">
        <f>A226+1</f>
        <v>149</v>
      </c>
      <c r="B229" s="464" t="s">
        <v>441</v>
      </c>
      <c r="C229" s="229">
        <v>1977</v>
      </c>
      <c r="D229" s="455"/>
      <c r="E229" s="268" t="s">
        <v>1491</v>
      </c>
      <c r="F229" s="186">
        <v>5</v>
      </c>
      <c r="G229" s="186">
        <v>3</v>
      </c>
      <c r="H229" s="228">
        <v>3114.4</v>
      </c>
      <c r="I229" s="268">
        <v>2878</v>
      </c>
      <c r="J229" s="268">
        <v>2674.7</v>
      </c>
      <c r="K229" s="260">
        <v>60</v>
      </c>
      <c r="L229" s="429">
        <f>'раздел 2'!C226</f>
        <v>1935933.2599999998</v>
      </c>
      <c r="M229" s="460">
        <v>0</v>
      </c>
      <c r="N229" s="460">
        <v>0</v>
      </c>
      <c r="O229" s="460">
        <v>0</v>
      </c>
      <c r="P229" s="460">
        <f>L229</f>
        <v>1935933.2599999998</v>
      </c>
      <c r="Q229" s="455">
        <f>L229/H229</f>
        <v>621.60713460056502</v>
      </c>
      <c r="R229" s="450">
        <v>24445</v>
      </c>
      <c r="S229" s="81" t="s">
        <v>358</v>
      </c>
      <c r="T229" s="458" t="s">
        <v>181</v>
      </c>
      <c r="U229" s="54">
        <f>L229-'раздел 2'!C226</f>
        <v>0</v>
      </c>
      <c r="V229" s="203">
        <f t="shared" si="60"/>
        <v>0</v>
      </c>
      <c r="W229" s="203">
        <f t="shared" si="61"/>
        <v>23823.392865399434</v>
      </c>
    </row>
    <row r="230" spans="1:23" ht="15.6" customHeight="1" x14ac:dyDescent="0.2">
      <c r="A230" s="327">
        <f>A229+1</f>
        <v>150</v>
      </c>
      <c r="B230" s="464" t="s">
        <v>442</v>
      </c>
      <c r="C230" s="229">
        <v>1977</v>
      </c>
      <c r="D230" s="458"/>
      <c r="E230" s="268" t="s">
        <v>1491</v>
      </c>
      <c r="F230" s="186">
        <v>5</v>
      </c>
      <c r="G230" s="186">
        <v>4</v>
      </c>
      <c r="H230" s="228">
        <v>4364.8999999999996</v>
      </c>
      <c r="I230" s="268">
        <v>3747.3</v>
      </c>
      <c r="J230" s="268">
        <v>3479.2</v>
      </c>
      <c r="K230" s="260">
        <v>85</v>
      </c>
      <c r="L230" s="429">
        <f>'раздел 2'!C227</f>
        <v>2263870.13</v>
      </c>
      <c r="M230" s="460">
        <v>0</v>
      </c>
      <c r="N230" s="460">
        <v>0</v>
      </c>
      <c r="O230" s="460">
        <v>0</v>
      </c>
      <c r="P230" s="460">
        <f>L230</f>
        <v>2263870.13</v>
      </c>
      <c r="Q230" s="455">
        <f>L230/H230</f>
        <v>518.65337808426307</v>
      </c>
      <c r="R230" s="450">
        <v>24445</v>
      </c>
      <c r="S230" s="81" t="s">
        <v>358</v>
      </c>
      <c r="T230" s="458" t="s">
        <v>181</v>
      </c>
      <c r="U230" s="54">
        <f>L230-'раздел 2'!C227</f>
        <v>0</v>
      </c>
      <c r="V230" s="203">
        <f t="shared" si="60"/>
        <v>0</v>
      </c>
      <c r="W230" s="203">
        <f t="shared" si="61"/>
        <v>23926.346621915738</v>
      </c>
    </row>
    <row r="231" spans="1:23" ht="15.6" customHeight="1" x14ac:dyDescent="0.2">
      <c r="A231" s="327">
        <f>A230+1</f>
        <v>151</v>
      </c>
      <c r="B231" s="464" t="s">
        <v>440</v>
      </c>
      <c r="C231" s="229">
        <v>1977</v>
      </c>
      <c r="D231" s="458"/>
      <c r="E231" s="268" t="s">
        <v>1491</v>
      </c>
      <c r="F231" s="186">
        <v>5</v>
      </c>
      <c r="G231" s="186">
        <v>4</v>
      </c>
      <c r="H231" s="228">
        <v>4029.9</v>
      </c>
      <c r="I231" s="268">
        <v>3724.8</v>
      </c>
      <c r="J231" s="268">
        <v>3388.3</v>
      </c>
      <c r="K231" s="260">
        <v>82</v>
      </c>
      <c r="L231" s="429">
        <f>'раздел 2'!C228</f>
        <v>2263955.84</v>
      </c>
      <c r="M231" s="460">
        <v>0</v>
      </c>
      <c r="N231" s="460">
        <v>0</v>
      </c>
      <c r="O231" s="460">
        <v>0</v>
      </c>
      <c r="P231" s="460">
        <f>L231</f>
        <v>2263955.84</v>
      </c>
      <c r="Q231" s="455">
        <f>L231/H231</f>
        <v>561.78958286806119</v>
      </c>
      <c r="R231" s="450">
        <v>24445</v>
      </c>
      <c r="S231" s="81" t="s">
        <v>358</v>
      </c>
      <c r="T231" s="458" t="s">
        <v>181</v>
      </c>
      <c r="U231" s="54">
        <f>L231-'раздел 2'!C228</f>
        <v>0</v>
      </c>
      <c r="V231" s="203">
        <f t="shared" si="60"/>
        <v>0</v>
      </c>
      <c r="W231" s="203">
        <f t="shared" si="61"/>
        <v>23883.210417131937</v>
      </c>
    </row>
    <row r="232" spans="1:23" ht="15.6" customHeight="1" x14ac:dyDescent="0.2">
      <c r="A232" s="495" t="s">
        <v>17</v>
      </c>
      <c r="B232" s="495"/>
      <c r="C232" s="83"/>
      <c r="D232" s="458"/>
      <c r="E232" s="458"/>
      <c r="F232" s="468"/>
      <c r="G232" s="468"/>
      <c r="H232" s="458">
        <f t="shared" ref="H232:P232" si="71">SUM(H229:H231)</f>
        <v>11509.199999999999</v>
      </c>
      <c r="I232" s="458">
        <f t="shared" si="71"/>
        <v>10350.1</v>
      </c>
      <c r="J232" s="458">
        <f t="shared" si="71"/>
        <v>9542.2000000000007</v>
      </c>
      <c r="K232" s="83">
        <f t="shared" si="71"/>
        <v>227</v>
      </c>
      <c r="L232" s="460">
        <f t="shared" si="71"/>
        <v>6463759.2299999995</v>
      </c>
      <c r="M232" s="458">
        <f t="shared" si="71"/>
        <v>0</v>
      </c>
      <c r="N232" s="458">
        <f t="shared" si="71"/>
        <v>0</v>
      </c>
      <c r="O232" s="458">
        <f t="shared" si="71"/>
        <v>0</v>
      </c>
      <c r="P232" s="458">
        <f t="shared" si="71"/>
        <v>6463759.2299999995</v>
      </c>
      <c r="Q232" s="455">
        <f>L232/H232</f>
        <v>561.616726618705</v>
      </c>
      <c r="R232" s="468" t="s">
        <v>177</v>
      </c>
      <c r="S232" s="468" t="s">
        <v>177</v>
      </c>
      <c r="T232" s="468" t="s">
        <v>177</v>
      </c>
      <c r="U232" s="54">
        <f>L232-'раздел 2'!C229</f>
        <v>0</v>
      </c>
      <c r="V232" s="203">
        <f t="shared" si="60"/>
        <v>0</v>
      </c>
      <c r="W232" s="203" t="e">
        <f t="shared" si="61"/>
        <v>#VALUE!</v>
      </c>
    </row>
    <row r="233" spans="1:23" ht="15.6" customHeight="1" x14ac:dyDescent="0.2">
      <c r="A233" s="495" t="s">
        <v>107</v>
      </c>
      <c r="B233" s="495"/>
      <c r="C233" s="83"/>
      <c r="D233" s="455"/>
      <c r="E233" s="455"/>
      <c r="F233" s="468"/>
      <c r="G233" s="468"/>
      <c r="H233" s="460"/>
      <c r="I233" s="460"/>
      <c r="J233" s="460"/>
      <c r="K233" s="83"/>
      <c r="L233" s="460"/>
      <c r="M233" s="460"/>
      <c r="N233" s="460"/>
      <c r="O233" s="460"/>
      <c r="P233" s="460"/>
      <c r="Q233" s="455"/>
      <c r="R233" s="92"/>
      <c r="S233" s="81"/>
      <c r="T233" s="81"/>
      <c r="U233" s="54">
        <f>L233-'раздел 2'!C230</f>
        <v>0</v>
      </c>
      <c r="V233" s="203">
        <f t="shared" si="60"/>
        <v>0</v>
      </c>
      <c r="W233" s="203">
        <f t="shared" si="61"/>
        <v>0</v>
      </c>
    </row>
    <row r="234" spans="1:23" ht="15.6" customHeight="1" x14ac:dyDescent="0.2">
      <c r="A234" s="327">
        <f>A231+1</f>
        <v>152</v>
      </c>
      <c r="B234" s="464" t="s">
        <v>212</v>
      </c>
      <c r="C234" s="83">
        <v>1973</v>
      </c>
      <c r="D234" s="458"/>
      <c r="E234" s="458" t="s">
        <v>174</v>
      </c>
      <c r="F234" s="468">
        <v>5</v>
      </c>
      <c r="G234" s="468">
        <v>6</v>
      </c>
      <c r="H234" s="458">
        <v>5040.6000000000004</v>
      </c>
      <c r="I234" s="458">
        <v>4606.8</v>
      </c>
      <c r="J234" s="458">
        <v>3703.1</v>
      </c>
      <c r="K234" s="83">
        <v>209</v>
      </c>
      <c r="L234" s="429">
        <f>'раздел 2'!C231</f>
        <v>16174537.360000001</v>
      </c>
      <c r="M234" s="460">
        <v>0</v>
      </c>
      <c r="N234" s="429">
        <f>SUM(N232:N233)</f>
        <v>0</v>
      </c>
      <c r="O234" s="429">
        <f t="shared" ref="O234:O253" si="72">SUM(O233:O233)</f>
        <v>0</v>
      </c>
      <c r="P234" s="460">
        <f t="shared" ref="P234:P253" si="73">L234</f>
        <v>16174537.360000001</v>
      </c>
      <c r="Q234" s="455">
        <f t="shared" ref="Q234:Q254" si="74">L234/H234</f>
        <v>3208.8515970320996</v>
      </c>
      <c r="R234" s="450">
        <v>24445</v>
      </c>
      <c r="S234" s="81" t="s">
        <v>358</v>
      </c>
      <c r="T234" s="458" t="s">
        <v>181</v>
      </c>
      <c r="U234" s="54">
        <f>L234-'раздел 2'!C231</f>
        <v>0</v>
      </c>
      <c r="V234" s="203">
        <f t="shared" si="60"/>
        <v>0</v>
      </c>
      <c r="W234" s="203">
        <f t="shared" si="61"/>
        <v>21236.148402967901</v>
      </c>
    </row>
    <row r="235" spans="1:23" ht="15.6" customHeight="1" x14ac:dyDescent="0.2">
      <c r="A235" s="468">
        <f t="shared" ref="A235:A253" si="75">A234+1</f>
        <v>153</v>
      </c>
      <c r="B235" s="330" t="s">
        <v>213</v>
      </c>
      <c r="C235" s="83">
        <v>1958</v>
      </c>
      <c r="D235" s="458"/>
      <c r="E235" s="458" t="s">
        <v>174</v>
      </c>
      <c r="F235" s="468">
        <v>3</v>
      </c>
      <c r="G235" s="468">
        <v>5</v>
      </c>
      <c r="H235" s="460">
        <v>2372.61</v>
      </c>
      <c r="I235" s="460">
        <v>2124.61</v>
      </c>
      <c r="J235" s="460">
        <v>1320.67</v>
      </c>
      <c r="K235" s="83">
        <v>110</v>
      </c>
      <c r="L235" s="429">
        <f>'раздел 2'!C232</f>
        <v>10352175.4</v>
      </c>
      <c r="M235" s="460">
        <v>0</v>
      </c>
      <c r="N235" s="429">
        <f>SUM(N232:N234)</f>
        <v>0</v>
      </c>
      <c r="O235" s="429">
        <f t="shared" si="72"/>
        <v>0</v>
      </c>
      <c r="P235" s="460">
        <f t="shared" si="73"/>
        <v>10352175.4</v>
      </c>
      <c r="Q235" s="455">
        <f t="shared" si="74"/>
        <v>4363.2014532519042</v>
      </c>
      <c r="R235" s="450">
        <v>24445</v>
      </c>
      <c r="S235" s="81" t="s">
        <v>358</v>
      </c>
      <c r="T235" s="458" t="s">
        <v>181</v>
      </c>
      <c r="U235" s="54">
        <f>L235-'раздел 2'!C232</f>
        <v>0</v>
      </c>
      <c r="V235" s="203">
        <f t="shared" si="60"/>
        <v>0</v>
      </c>
      <c r="W235" s="203">
        <f t="shared" si="61"/>
        <v>20081.798546748098</v>
      </c>
    </row>
    <row r="236" spans="1:23" ht="15.6" customHeight="1" x14ac:dyDescent="0.2">
      <c r="A236" s="468">
        <f t="shared" si="75"/>
        <v>154</v>
      </c>
      <c r="B236" s="330" t="s">
        <v>214</v>
      </c>
      <c r="C236" s="83">
        <v>1968</v>
      </c>
      <c r="D236" s="458"/>
      <c r="E236" s="458" t="s">
        <v>174</v>
      </c>
      <c r="F236" s="468">
        <v>5</v>
      </c>
      <c r="G236" s="468">
        <v>6</v>
      </c>
      <c r="H236" s="429">
        <v>5001.05</v>
      </c>
      <c r="I236" s="429">
        <v>4642.7</v>
      </c>
      <c r="J236" s="429">
        <v>3775.25</v>
      </c>
      <c r="K236" s="331">
        <v>197</v>
      </c>
      <c r="L236" s="429">
        <f>'раздел 2'!C233</f>
        <v>13488488.870000001</v>
      </c>
      <c r="M236" s="460">
        <v>0</v>
      </c>
      <c r="N236" s="429">
        <f>SUM(N232:N235)</f>
        <v>0</v>
      </c>
      <c r="O236" s="429">
        <f t="shared" si="72"/>
        <v>0</v>
      </c>
      <c r="P236" s="460">
        <f t="shared" si="73"/>
        <v>13488488.870000001</v>
      </c>
      <c r="Q236" s="455">
        <f t="shared" si="74"/>
        <v>2697.1313764109536</v>
      </c>
      <c r="R236" s="450">
        <v>24445</v>
      </c>
      <c r="S236" s="81" t="s">
        <v>358</v>
      </c>
      <c r="T236" s="458" t="s">
        <v>181</v>
      </c>
      <c r="U236" s="54">
        <f>L236-'раздел 2'!C233</f>
        <v>0</v>
      </c>
      <c r="V236" s="203">
        <f t="shared" si="60"/>
        <v>0</v>
      </c>
      <c r="W236" s="203">
        <f t="shared" si="61"/>
        <v>21747.868623589045</v>
      </c>
    </row>
    <row r="237" spans="1:23" ht="15.6" customHeight="1" x14ac:dyDescent="0.2">
      <c r="A237" s="468">
        <f t="shared" si="75"/>
        <v>155</v>
      </c>
      <c r="B237" s="330" t="s">
        <v>215</v>
      </c>
      <c r="C237" s="83">
        <v>1939</v>
      </c>
      <c r="D237" s="458"/>
      <c r="E237" s="458" t="s">
        <v>174</v>
      </c>
      <c r="F237" s="468">
        <v>3</v>
      </c>
      <c r="G237" s="468">
        <v>3</v>
      </c>
      <c r="H237" s="460">
        <v>1943</v>
      </c>
      <c r="I237" s="460">
        <v>1319.6</v>
      </c>
      <c r="J237" s="460">
        <v>1149.78</v>
      </c>
      <c r="K237" s="83">
        <v>50</v>
      </c>
      <c r="L237" s="429">
        <f>'раздел 2'!C234</f>
        <v>14521481.199999999</v>
      </c>
      <c r="M237" s="460">
        <v>0</v>
      </c>
      <c r="N237" s="429">
        <f>SUM(N233:N236)</f>
        <v>0</v>
      </c>
      <c r="O237" s="429">
        <f t="shared" si="72"/>
        <v>0</v>
      </c>
      <c r="P237" s="460">
        <f t="shared" si="73"/>
        <v>14521481.199999999</v>
      </c>
      <c r="Q237" s="455">
        <f t="shared" si="74"/>
        <v>7473.7422542460108</v>
      </c>
      <c r="R237" s="450">
        <v>24445</v>
      </c>
      <c r="S237" s="81" t="s">
        <v>358</v>
      </c>
      <c r="T237" s="458" t="s">
        <v>181</v>
      </c>
      <c r="U237" s="54">
        <f>L237-'раздел 2'!C234</f>
        <v>0</v>
      </c>
      <c r="V237" s="203">
        <f t="shared" si="60"/>
        <v>0</v>
      </c>
      <c r="W237" s="203">
        <f t="shared" si="61"/>
        <v>16971.257745753988</v>
      </c>
    </row>
    <row r="238" spans="1:23" ht="15.6" customHeight="1" x14ac:dyDescent="0.2">
      <c r="A238" s="468">
        <f t="shared" si="75"/>
        <v>156</v>
      </c>
      <c r="B238" s="77" t="s">
        <v>1492</v>
      </c>
      <c r="C238" s="159">
        <v>1964</v>
      </c>
      <c r="D238" s="66">
        <v>2011</v>
      </c>
      <c r="E238" s="66" t="s">
        <v>416</v>
      </c>
      <c r="F238" s="180">
        <v>2</v>
      </c>
      <c r="G238" s="180">
        <v>3</v>
      </c>
      <c r="H238" s="71">
        <v>520.9</v>
      </c>
      <c r="I238" s="71">
        <v>475.9</v>
      </c>
      <c r="J238" s="71">
        <v>344.7</v>
      </c>
      <c r="K238" s="160">
        <v>14</v>
      </c>
      <c r="L238" s="429">
        <f>'раздел 2'!C235</f>
        <v>415539.45</v>
      </c>
      <c r="M238" s="460">
        <v>0</v>
      </c>
      <c r="N238" s="429">
        <f>SUM(N234:N237)</f>
        <v>0</v>
      </c>
      <c r="O238" s="429">
        <f t="shared" si="72"/>
        <v>0</v>
      </c>
      <c r="P238" s="460">
        <f t="shared" si="73"/>
        <v>415539.45</v>
      </c>
      <c r="Q238" s="455">
        <f t="shared" si="74"/>
        <v>797.73363409483591</v>
      </c>
      <c r="R238" s="450">
        <v>24445</v>
      </c>
      <c r="S238" s="81" t="s">
        <v>358</v>
      </c>
      <c r="T238" s="458" t="s">
        <v>181</v>
      </c>
      <c r="U238" s="54">
        <f>L238-'раздел 2'!C235</f>
        <v>0</v>
      </c>
      <c r="V238" s="203">
        <f t="shared" si="60"/>
        <v>0</v>
      </c>
      <c r="W238" s="203">
        <f t="shared" si="61"/>
        <v>23647.266365905165</v>
      </c>
    </row>
    <row r="239" spans="1:23" ht="15.6" customHeight="1" x14ac:dyDescent="0.2">
      <c r="A239" s="468">
        <f t="shared" si="75"/>
        <v>157</v>
      </c>
      <c r="B239" s="76" t="s">
        <v>1493</v>
      </c>
      <c r="C239" s="160">
        <v>1964</v>
      </c>
      <c r="D239" s="73">
        <v>2011</v>
      </c>
      <c r="E239" s="73" t="s">
        <v>416</v>
      </c>
      <c r="F239" s="180">
        <v>2</v>
      </c>
      <c r="G239" s="180">
        <v>2</v>
      </c>
      <c r="H239" s="71">
        <v>550.14</v>
      </c>
      <c r="I239" s="71">
        <v>525.44000000000005</v>
      </c>
      <c r="J239" s="71">
        <v>423.64</v>
      </c>
      <c r="K239" s="160">
        <v>16</v>
      </c>
      <c r="L239" s="429">
        <f>'раздел 2'!C236</f>
        <v>427099.63</v>
      </c>
      <c r="M239" s="460">
        <v>0</v>
      </c>
      <c r="N239" s="429">
        <f>SUM(N235:N238)</f>
        <v>0</v>
      </c>
      <c r="O239" s="429">
        <f t="shared" si="72"/>
        <v>0</v>
      </c>
      <c r="P239" s="460">
        <f t="shared" si="73"/>
        <v>427099.63</v>
      </c>
      <c r="Q239" s="455">
        <f t="shared" si="74"/>
        <v>776.34716617588253</v>
      </c>
      <c r="R239" s="450">
        <v>24445</v>
      </c>
      <c r="S239" s="81" t="s">
        <v>358</v>
      </c>
      <c r="T239" s="458" t="s">
        <v>181</v>
      </c>
      <c r="U239" s="54">
        <f>L239-'раздел 2'!C236</f>
        <v>0</v>
      </c>
      <c r="V239" s="203">
        <f t="shared" si="60"/>
        <v>0</v>
      </c>
      <c r="W239" s="203">
        <f t="shared" si="61"/>
        <v>23668.652833824119</v>
      </c>
    </row>
    <row r="240" spans="1:23" ht="15.6" customHeight="1" x14ac:dyDescent="0.2">
      <c r="A240" s="468">
        <f t="shared" si="75"/>
        <v>158</v>
      </c>
      <c r="B240" s="76" t="s">
        <v>1303</v>
      </c>
      <c r="C240" s="160">
        <v>1975</v>
      </c>
      <c r="D240" s="73">
        <v>2014</v>
      </c>
      <c r="E240" s="73" t="s">
        <v>178</v>
      </c>
      <c r="F240" s="180">
        <v>5</v>
      </c>
      <c r="G240" s="180">
        <v>6</v>
      </c>
      <c r="H240" s="71">
        <v>5615.6</v>
      </c>
      <c r="I240" s="71">
        <v>5001.2</v>
      </c>
      <c r="J240" s="71">
        <v>3734.06</v>
      </c>
      <c r="K240" s="160">
        <v>126</v>
      </c>
      <c r="L240" s="429">
        <f>'раздел 2'!C237</f>
        <v>2253696.29</v>
      </c>
      <c r="M240" s="460">
        <v>0</v>
      </c>
      <c r="N240" s="429">
        <f>SUM(N238:N239)</f>
        <v>0</v>
      </c>
      <c r="O240" s="429">
        <f t="shared" si="72"/>
        <v>0</v>
      </c>
      <c r="P240" s="460">
        <f t="shared" si="73"/>
        <v>2253696.29</v>
      </c>
      <c r="Q240" s="455">
        <f t="shared" si="74"/>
        <v>401.32778153714651</v>
      </c>
      <c r="R240" s="450">
        <v>24445</v>
      </c>
      <c r="S240" s="81" t="s">
        <v>358</v>
      </c>
      <c r="T240" s="458" t="s">
        <v>181</v>
      </c>
      <c r="U240" s="54">
        <f>L240-'раздел 2'!C237</f>
        <v>0</v>
      </c>
      <c r="V240" s="203">
        <f t="shared" si="60"/>
        <v>0</v>
      </c>
      <c r="W240" s="203">
        <f t="shared" si="61"/>
        <v>24043.672218462852</v>
      </c>
    </row>
    <row r="241" spans="1:23" ht="15.6" customHeight="1" x14ac:dyDescent="0.2">
      <c r="A241" s="468">
        <f t="shared" si="75"/>
        <v>159</v>
      </c>
      <c r="B241" s="76" t="s">
        <v>1304</v>
      </c>
      <c r="C241" s="160">
        <v>1978</v>
      </c>
      <c r="D241" s="73">
        <v>2014</v>
      </c>
      <c r="E241" s="73" t="s">
        <v>178</v>
      </c>
      <c r="F241" s="180">
        <v>5</v>
      </c>
      <c r="G241" s="180">
        <v>4</v>
      </c>
      <c r="H241" s="73">
        <v>3013.2</v>
      </c>
      <c r="I241" s="71">
        <v>2730.2</v>
      </c>
      <c r="J241" s="71">
        <v>2348.8000000000002</v>
      </c>
      <c r="K241" s="160">
        <v>117</v>
      </c>
      <c r="L241" s="429">
        <f>'раздел 2'!C238</f>
        <v>1016016.53</v>
      </c>
      <c r="M241" s="460">
        <v>0</v>
      </c>
      <c r="N241" s="429">
        <f>SUM(N239:N240)</f>
        <v>0</v>
      </c>
      <c r="O241" s="429">
        <f t="shared" si="72"/>
        <v>0</v>
      </c>
      <c r="P241" s="460">
        <f t="shared" si="73"/>
        <v>1016016.53</v>
      </c>
      <c r="Q241" s="455">
        <f t="shared" si="74"/>
        <v>337.18854705960445</v>
      </c>
      <c r="R241" s="450">
        <v>24445</v>
      </c>
      <c r="S241" s="81" t="s">
        <v>358</v>
      </c>
      <c r="T241" s="458" t="s">
        <v>181</v>
      </c>
      <c r="U241" s="54">
        <f>L241-'раздел 2'!C238</f>
        <v>0</v>
      </c>
      <c r="V241" s="203">
        <f t="shared" si="60"/>
        <v>0</v>
      </c>
      <c r="W241" s="203">
        <f t="shared" si="61"/>
        <v>24107.811452940394</v>
      </c>
    </row>
    <row r="242" spans="1:23" ht="15.6" customHeight="1" x14ac:dyDescent="0.2">
      <c r="A242" s="468">
        <f t="shared" si="75"/>
        <v>160</v>
      </c>
      <c r="B242" s="76" t="s">
        <v>1494</v>
      </c>
      <c r="C242" s="160">
        <v>1979</v>
      </c>
      <c r="D242" s="73"/>
      <c r="E242" s="73" t="s">
        <v>178</v>
      </c>
      <c r="F242" s="180">
        <v>5</v>
      </c>
      <c r="G242" s="180">
        <v>4</v>
      </c>
      <c r="H242" s="71">
        <v>2997.9</v>
      </c>
      <c r="I242" s="71">
        <v>2701.9</v>
      </c>
      <c r="J242" s="71">
        <v>2210.9</v>
      </c>
      <c r="K242" s="160">
        <v>89</v>
      </c>
      <c r="L242" s="429">
        <f>'раздел 2'!C239</f>
        <v>1304665.8199999998</v>
      </c>
      <c r="M242" s="460">
        <v>0</v>
      </c>
      <c r="N242" s="429">
        <f>SUM(N240:N241)</f>
        <v>0</v>
      </c>
      <c r="O242" s="429">
        <f t="shared" si="72"/>
        <v>0</v>
      </c>
      <c r="P242" s="460">
        <f t="shared" si="73"/>
        <v>1304665.8199999998</v>
      </c>
      <c r="Q242" s="455">
        <f t="shared" si="74"/>
        <v>435.19324193602182</v>
      </c>
      <c r="R242" s="450">
        <v>24445</v>
      </c>
      <c r="S242" s="81" t="s">
        <v>358</v>
      </c>
      <c r="T242" s="458" t="s">
        <v>181</v>
      </c>
      <c r="U242" s="54">
        <f>L242-'раздел 2'!C239</f>
        <v>0</v>
      </c>
      <c r="V242" s="203">
        <f t="shared" si="60"/>
        <v>0</v>
      </c>
      <c r="W242" s="203">
        <f t="shared" si="61"/>
        <v>24009.80675806398</v>
      </c>
    </row>
    <row r="243" spans="1:23" ht="15.6" customHeight="1" x14ac:dyDescent="0.2">
      <c r="A243" s="468">
        <f t="shared" si="75"/>
        <v>161</v>
      </c>
      <c r="B243" s="76" t="s">
        <v>1306</v>
      </c>
      <c r="C243" s="160">
        <v>1979</v>
      </c>
      <c r="D243" s="73">
        <v>2012</v>
      </c>
      <c r="E243" s="73" t="s">
        <v>178</v>
      </c>
      <c r="F243" s="180">
        <v>5</v>
      </c>
      <c r="G243" s="180">
        <v>8</v>
      </c>
      <c r="H243" s="71">
        <v>6392.8</v>
      </c>
      <c r="I243" s="71">
        <v>5824.8</v>
      </c>
      <c r="J243" s="71">
        <v>4830.3</v>
      </c>
      <c r="K243" s="160">
        <v>238</v>
      </c>
      <c r="L243" s="429">
        <f>'раздел 2'!C240</f>
        <v>2205702.7999999998</v>
      </c>
      <c r="M243" s="460">
        <v>0</v>
      </c>
      <c r="N243" s="429">
        <f>SUM(N240:N242)</f>
        <v>0</v>
      </c>
      <c r="O243" s="429">
        <f t="shared" si="72"/>
        <v>0</v>
      </c>
      <c r="P243" s="460">
        <f t="shared" si="73"/>
        <v>2205702.7999999998</v>
      </c>
      <c r="Q243" s="455">
        <f t="shared" si="74"/>
        <v>345.0292203729195</v>
      </c>
      <c r="R243" s="450">
        <v>24445</v>
      </c>
      <c r="S243" s="81" t="s">
        <v>358</v>
      </c>
      <c r="T243" s="458" t="s">
        <v>181</v>
      </c>
      <c r="U243" s="54">
        <f>L243-'раздел 2'!C240</f>
        <v>0</v>
      </c>
      <c r="V243" s="203">
        <f t="shared" si="60"/>
        <v>0</v>
      </c>
      <c r="W243" s="203">
        <f t="shared" si="61"/>
        <v>24099.970779627081</v>
      </c>
    </row>
    <row r="244" spans="1:23" ht="15.6" customHeight="1" x14ac:dyDescent="0.2">
      <c r="A244" s="468">
        <f t="shared" si="75"/>
        <v>162</v>
      </c>
      <c r="B244" s="76" t="s">
        <v>1307</v>
      </c>
      <c r="C244" s="160">
        <v>1978</v>
      </c>
      <c r="D244" s="73">
        <v>2013</v>
      </c>
      <c r="E244" s="73" t="s">
        <v>178</v>
      </c>
      <c r="F244" s="180">
        <v>5</v>
      </c>
      <c r="G244" s="180">
        <v>8</v>
      </c>
      <c r="H244" s="71">
        <v>7230.6</v>
      </c>
      <c r="I244" s="71">
        <v>6498.6</v>
      </c>
      <c r="J244" s="71">
        <v>5430.8</v>
      </c>
      <c r="K244" s="160">
        <v>202</v>
      </c>
      <c r="L244" s="429">
        <f>'раздел 2'!C241</f>
        <v>2319533.5299999998</v>
      </c>
      <c r="M244" s="460">
        <v>0</v>
      </c>
      <c r="N244" s="429">
        <f>SUM(N240:N243)</f>
        <v>0</v>
      </c>
      <c r="O244" s="429">
        <f t="shared" si="72"/>
        <v>0</v>
      </c>
      <c r="P244" s="460">
        <f t="shared" si="73"/>
        <v>2319533.5299999998</v>
      </c>
      <c r="Q244" s="455">
        <f t="shared" si="74"/>
        <v>320.79405996736091</v>
      </c>
      <c r="R244" s="450">
        <v>24445</v>
      </c>
      <c r="S244" s="81" t="s">
        <v>358</v>
      </c>
      <c r="T244" s="458" t="s">
        <v>181</v>
      </c>
      <c r="U244" s="54">
        <f>L244-'раздел 2'!C241</f>
        <v>0</v>
      </c>
      <c r="V244" s="203">
        <f t="shared" si="60"/>
        <v>0</v>
      </c>
      <c r="W244" s="203">
        <f t="shared" si="61"/>
        <v>24124.20594003264</v>
      </c>
    </row>
    <row r="245" spans="1:23" ht="15.6" customHeight="1" x14ac:dyDescent="0.2">
      <c r="A245" s="468">
        <f t="shared" si="75"/>
        <v>163</v>
      </c>
      <c r="B245" s="76" t="s">
        <v>1308</v>
      </c>
      <c r="C245" s="160">
        <v>1964</v>
      </c>
      <c r="D245" s="73">
        <v>2016</v>
      </c>
      <c r="E245" s="73" t="s">
        <v>174</v>
      </c>
      <c r="F245" s="180">
        <v>4</v>
      </c>
      <c r="G245" s="180">
        <v>2</v>
      </c>
      <c r="H245" s="71">
        <v>1335.72</v>
      </c>
      <c r="I245" s="71">
        <v>1240.72</v>
      </c>
      <c r="J245" s="71">
        <v>1159.8800000000001</v>
      </c>
      <c r="K245" s="160">
        <v>48</v>
      </c>
      <c r="L245" s="429">
        <f>'раздел 2'!C242</f>
        <v>69340.740000000005</v>
      </c>
      <c r="M245" s="460">
        <v>0</v>
      </c>
      <c r="N245" s="429">
        <f>SUM(N244:N244)</f>
        <v>0</v>
      </c>
      <c r="O245" s="429">
        <f t="shared" si="72"/>
        <v>0</v>
      </c>
      <c r="P245" s="460">
        <f t="shared" si="73"/>
        <v>69340.740000000005</v>
      </c>
      <c r="Q245" s="455">
        <f t="shared" si="74"/>
        <v>51.91263138981224</v>
      </c>
      <c r="R245" s="450">
        <v>24445</v>
      </c>
      <c r="S245" s="81" t="s">
        <v>358</v>
      </c>
      <c r="T245" s="458" t="s">
        <v>181</v>
      </c>
      <c r="U245" s="54">
        <f>L245-'раздел 2'!C242</f>
        <v>0</v>
      </c>
      <c r="V245" s="203">
        <f t="shared" si="60"/>
        <v>0</v>
      </c>
      <c r="W245" s="203">
        <f t="shared" si="61"/>
        <v>24393.087368610188</v>
      </c>
    </row>
    <row r="246" spans="1:23" ht="15.6" customHeight="1" x14ac:dyDescent="0.2">
      <c r="A246" s="468">
        <f t="shared" si="75"/>
        <v>164</v>
      </c>
      <c r="B246" s="76" t="s">
        <v>1309</v>
      </c>
      <c r="C246" s="160">
        <v>1963</v>
      </c>
      <c r="D246" s="73"/>
      <c r="E246" s="73" t="s">
        <v>174</v>
      </c>
      <c r="F246" s="180">
        <v>5</v>
      </c>
      <c r="G246" s="180">
        <v>4</v>
      </c>
      <c r="H246" s="71">
        <v>3328.16</v>
      </c>
      <c r="I246" s="71">
        <v>2939.66</v>
      </c>
      <c r="J246" s="71">
        <v>2615.65</v>
      </c>
      <c r="K246" s="160">
        <v>114</v>
      </c>
      <c r="L246" s="429">
        <f>'раздел 2'!C243</f>
        <v>1484880.7200000002</v>
      </c>
      <c r="M246" s="460">
        <v>0</v>
      </c>
      <c r="N246" s="429">
        <f>SUM(N245:N245)</f>
        <v>0</v>
      </c>
      <c r="O246" s="429">
        <f t="shared" si="72"/>
        <v>0</v>
      </c>
      <c r="P246" s="460">
        <f t="shared" si="73"/>
        <v>1484880.7200000002</v>
      </c>
      <c r="Q246" s="455">
        <f t="shared" si="74"/>
        <v>446.15665112254226</v>
      </c>
      <c r="R246" s="450">
        <v>24445</v>
      </c>
      <c r="S246" s="81" t="s">
        <v>358</v>
      </c>
      <c r="T246" s="458" t="s">
        <v>181</v>
      </c>
      <c r="U246" s="54">
        <f>L246-'раздел 2'!C243</f>
        <v>0</v>
      </c>
      <c r="V246" s="203">
        <f t="shared" si="60"/>
        <v>0</v>
      </c>
      <c r="W246" s="203">
        <f t="shared" si="61"/>
        <v>23998.843348877457</v>
      </c>
    </row>
    <row r="247" spans="1:23" ht="15.6" customHeight="1" x14ac:dyDescent="0.2">
      <c r="A247" s="468">
        <f t="shared" si="75"/>
        <v>165</v>
      </c>
      <c r="B247" s="76" t="s">
        <v>1310</v>
      </c>
      <c r="C247" s="160">
        <v>1968</v>
      </c>
      <c r="D247" s="73">
        <v>2008</v>
      </c>
      <c r="E247" s="73" t="s">
        <v>174</v>
      </c>
      <c r="F247" s="180">
        <v>5</v>
      </c>
      <c r="G247" s="180">
        <v>5</v>
      </c>
      <c r="H247" s="71">
        <v>3774.09</v>
      </c>
      <c r="I247" s="71">
        <v>3466.09</v>
      </c>
      <c r="J247" s="71">
        <v>3311.89</v>
      </c>
      <c r="K247" s="160">
        <v>143</v>
      </c>
      <c r="L247" s="429">
        <f>'раздел 2'!C244</f>
        <v>1874437.7</v>
      </c>
      <c r="M247" s="460">
        <v>0</v>
      </c>
      <c r="N247" s="429">
        <f>SUM(N245:N246)</f>
        <v>0</v>
      </c>
      <c r="O247" s="429">
        <f t="shared" si="72"/>
        <v>0</v>
      </c>
      <c r="P247" s="460">
        <f t="shared" si="73"/>
        <v>1874437.7</v>
      </c>
      <c r="Q247" s="455">
        <f t="shared" si="74"/>
        <v>496.65951262423522</v>
      </c>
      <c r="R247" s="450">
        <v>24445</v>
      </c>
      <c r="S247" s="81" t="s">
        <v>358</v>
      </c>
      <c r="T247" s="458" t="s">
        <v>181</v>
      </c>
      <c r="U247" s="54">
        <f>L247-'раздел 2'!C244</f>
        <v>0</v>
      </c>
      <c r="V247" s="203">
        <f t="shared" si="60"/>
        <v>0</v>
      </c>
      <c r="W247" s="203">
        <f t="shared" si="61"/>
        <v>23948.340487375764</v>
      </c>
    </row>
    <row r="248" spans="1:23" ht="15.6" customHeight="1" x14ac:dyDescent="0.2">
      <c r="A248" s="468">
        <f t="shared" si="75"/>
        <v>166</v>
      </c>
      <c r="B248" s="76" t="s">
        <v>1311</v>
      </c>
      <c r="C248" s="160">
        <v>1972</v>
      </c>
      <c r="D248" s="73">
        <v>2013</v>
      </c>
      <c r="E248" s="73" t="s">
        <v>416</v>
      </c>
      <c r="F248" s="180">
        <v>5</v>
      </c>
      <c r="G248" s="180">
        <v>6</v>
      </c>
      <c r="H248" s="71">
        <v>4986.8</v>
      </c>
      <c r="I248" s="71">
        <v>4550</v>
      </c>
      <c r="J248" s="71">
        <v>3683.3</v>
      </c>
      <c r="K248" s="160">
        <v>137</v>
      </c>
      <c r="L248" s="429">
        <f>'раздел 2'!C245</f>
        <v>2260212.87</v>
      </c>
      <c r="M248" s="460">
        <v>0</v>
      </c>
      <c r="N248" s="429">
        <f>SUM(N245:N247)</f>
        <v>0</v>
      </c>
      <c r="O248" s="429">
        <f t="shared" si="72"/>
        <v>0</v>
      </c>
      <c r="P248" s="460">
        <f t="shared" si="73"/>
        <v>2260212.87</v>
      </c>
      <c r="Q248" s="455">
        <f t="shared" si="74"/>
        <v>453.23912529076762</v>
      </c>
      <c r="R248" s="450">
        <v>24445</v>
      </c>
      <c r="S248" s="81" t="s">
        <v>358</v>
      </c>
      <c r="T248" s="458" t="s">
        <v>181</v>
      </c>
      <c r="U248" s="54">
        <f>L248-'раздел 2'!C245</f>
        <v>0</v>
      </c>
      <c r="V248" s="203">
        <f t="shared" si="60"/>
        <v>0</v>
      </c>
      <c r="W248" s="203">
        <f t="shared" si="61"/>
        <v>23991.760874709231</v>
      </c>
    </row>
    <row r="249" spans="1:23" ht="15.6" customHeight="1" x14ac:dyDescent="0.2">
      <c r="A249" s="468">
        <f t="shared" si="75"/>
        <v>167</v>
      </c>
      <c r="B249" s="76" t="s">
        <v>1495</v>
      </c>
      <c r="C249" s="160">
        <v>2000</v>
      </c>
      <c r="D249" s="73"/>
      <c r="E249" s="73" t="s">
        <v>178</v>
      </c>
      <c r="F249" s="180">
        <v>5</v>
      </c>
      <c r="G249" s="180">
        <v>2</v>
      </c>
      <c r="H249" s="71">
        <v>3712.72</v>
      </c>
      <c r="I249" s="71">
        <v>3149.72</v>
      </c>
      <c r="J249" s="71">
        <v>3149.56</v>
      </c>
      <c r="K249" s="160">
        <v>151</v>
      </c>
      <c r="L249" s="429">
        <f>'раздел 2'!C246</f>
        <v>1431869.48</v>
      </c>
      <c r="M249" s="460">
        <v>0</v>
      </c>
      <c r="N249" s="429">
        <f>SUM(N245:N248)</f>
        <v>0</v>
      </c>
      <c r="O249" s="429">
        <f t="shared" si="72"/>
        <v>0</v>
      </c>
      <c r="P249" s="460">
        <f t="shared" si="73"/>
        <v>1431869.48</v>
      </c>
      <c r="Q249" s="455">
        <f t="shared" si="74"/>
        <v>385.66589454631645</v>
      </c>
      <c r="R249" s="450">
        <v>24445</v>
      </c>
      <c r="S249" s="81" t="s">
        <v>358</v>
      </c>
      <c r="T249" s="458" t="s">
        <v>181</v>
      </c>
      <c r="U249" s="54">
        <f>L249-'раздел 2'!C246</f>
        <v>0</v>
      </c>
      <c r="V249" s="203">
        <f t="shared" si="60"/>
        <v>0</v>
      </c>
      <c r="W249" s="203">
        <f t="shared" si="61"/>
        <v>24059.334105453683</v>
      </c>
    </row>
    <row r="250" spans="1:23" ht="15.6" customHeight="1" x14ac:dyDescent="0.2">
      <c r="A250" s="468">
        <f t="shared" si="75"/>
        <v>168</v>
      </c>
      <c r="B250" s="76" t="s">
        <v>1312</v>
      </c>
      <c r="C250" s="160">
        <v>1983</v>
      </c>
      <c r="D250" s="73">
        <v>2012</v>
      </c>
      <c r="E250" s="73" t="s">
        <v>178</v>
      </c>
      <c r="F250" s="180">
        <v>5</v>
      </c>
      <c r="G250" s="180">
        <v>8</v>
      </c>
      <c r="H250" s="71">
        <v>7338.18</v>
      </c>
      <c r="I250" s="71">
        <v>6474.58</v>
      </c>
      <c r="J250" s="71">
        <v>5442.78</v>
      </c>
      <c r="K250" s="160">
        <v>231</v>
      </c>
      <c r="L250" s="429">
        <f>'раздел 2'!C247</f>
        <v>160419.04999999999</v>
      </c>
      <c r="M250" s="460">
        <v>0</v>
      </c>
      <c r="N250" s="429">
        <f>SUM(N247:N249)</f>
        <v>0</v>
      </c>
      <c r="O250" s="429">
        <f t="shared" si="72"/>
        <v>0</v>
      </c>
      <c r="P250" s="460">
        <f t="shared" si="73"/>
        <v>160419.04999999999</v>
      </c>
      <c r="Q250" s="455">
        <f t="shared" si="74"/>
        <v>21.860876947690024</v>
      </c>
      <c r="R250" s="450">
        <v>24445</v>
      </c>
      <c r="S250" s="81" t="s">
        <v>358</v>
      </c>
      <c r="T250" s="458" t="s">
        <v>181</v>
      </c>
      <c r="U250" s="54">
        <f>L250-'раздел 2'!C247</f>
        <v>0</v>
      </c>
      <c r="V250" s="203">
        <f t="shared" si="60"/>
        <v>0</v>
      </c>
      <c r="W250" s="203">
        <f t="shared" si="61"/>
        <v>24423.139123052311</v>
      </c>
    </row>
    <row r="251" spans="1:23" ht="15.6" customHeight="1" x14ac:dyDescent="0.2">
      <c r="A251" s="468">
        <f t="shared" si="75"/>
        <v>169</v>
      </c>
      <c r="B251" s="76" t="s">
        <v>1313</v>
      </c>
      <c r="C251" s="160">
        <v>1962</v>
      </c>
      <c r="D251" s="73">
        <v>2008</v>
      </c>
      <c r="E251" s="73" t="s">
        <v>174</v>
      </c>
      <c r="F251" s="180">
        <v>5</v>
      </c>
      <c r="G251" s="180">
        <v>4</v>
      </c>
      <c r="H251" s="71">
        <v>2880.78</v>
      </c>
      <c r="I251" s="71">
        <v>2635.78</v>
      </c>
      <c r="J251" s="71">
        <v>2177.7199999999998</v>
      </c>
      <c r="K251" s="160">
        <v>87</v>
      </c>
      <c r="L251" s="429">
        <f>'раздел 2'!C248</f>
        <v>1464226.68</v>
      </c>
      <c r="M251" s="460">
        <v>0</v>
      </c>
      <c r="N251" s="429">
        <f>SUM(N248:N250)</f>
        <v>0</v>
      </c>
      <c r="O251" s="429">
        <f t="shared" si="72"/>
        <v>0</v>
      </c>
      <c r="P251" s="460">
        <f t="shared" si="73"/>
        <v>1464226.68</v>
      </c>
      <c r="Q251" s="455">
        <f t="shared" si="74"/>
        <v>508.27438402099426</v>
      </c>
      <c r="R251" s="450">
        <v>24445</v>
      </c>
      <c r="S251" s="81" t="s">
        <v>358</v>
      </c>
      <c r="T251" s="458" t="s">
        <v>181</v>
      </c>
      <c r="U251" s="54">
        <f>L251-'раздел 2'!C248</f>
        <v>0</v>
      </c>
      <c r="V251" s="203">
        <f t="shared" si="60"/>
        <v>0</v>
      </c>
      <c r="W251" s="203">
        <f t="shared" si="61"/>
        <v>23936.725615979005</v>
      </c>
    </row>
    <row r="252" spans="1:23" ht="15.6" customHeight="1" x14ac:dyDescent="0.2">
      <c r="A252" s="468">
        <f t="shared" si="75"/>
        <v>170</v>
      </c>
      <c r="B252" s="76" t="s">
        <v>1314</v>
      </c>
      <c r="C252" s="160">
        <v>1970</v>
      </c>
      <c r="D252" s="73">
        <v>2010</v>
      </c>
      <c r="E252" s="73" t="s">
        <v>174</v>
      </c>
      <c r="F252" s="180">
        <v>5</v>
      </c>
      <c r="G252" s="180">
        <v>4</v>
      </c>
      <c r="H252" s="71">
        <v>3695.3</v>
      </c>
      <c r="I252" s="71">
        <v>3396.01</v>
      </c>
      <c r="J252" s="71">
        <v>2940.1</v>
      </c>
      <c r="K252" s="160">
        <v>131</v>
      </c>
      <c r="L252" s="429">
        <f>'раздел 2'!C249</f>
        <v>1655267.8599999999</v>
      </c>
      <c r="M252" s="460">
        <v>0</v>
      </c>
      <c r="N252" s="429">
        <f>SUM(N249:N251)</f>
        <v>0</v>
      </c>
      <c r="O252" s="429">
        <f t="shared" si="72"/>
        <v>0</v>
      </c>
      <c r="P252" s="460">
        <f t="shared" si="73"/>
        <v>1655267.8599999999</v>
      </c>
      <c r="Q252" s="455">
        <f t="shared" si="74"/>
        <v>447.93869509917999</v>
      </c>
      <c r="R252" s="450">
        <v>24445</v>
      </c>
      <c r="S252" s="81" t="s">
        <v>358</v>
      </c>
      <c r="T252" s="458" t="s">
        <v>181</v>
      </c>
      <c r="U252" s="54">
        <f>L252-'раздел 2'!C249</f>
        <v>0</v>
      </c>
      <c r="V252" s="203">
        <f t="shared" si="60"/>
        <v>0</v>
      </c>
      <c r="W252" s="203">
        <f t="shared" si="61"/>
        <v>23997.061304900821</v>
      </c>
    </row>
    <row r="253" spans="1:23" ht="15.6" customHeight="1" x14ac:dyDescent="0.2">
      <c r="A253" s="468">
        <f t="shared" si="75"/>
        <v>171</v>
      </c>
      <c r="B253" s="76" t="s">
        <v>1315</v>
      </c>
      <c r="C253" s="160">
        <v>1971</v>
      </c>
      <c r="D253" s="73">
        <v>2009</v>
      </c>
      <c r="E253" s="73" t="s">
        <v>174</v>
      </c>
      <c r="F253" s="180">
        <v>5</v>
      </c>
      <c r="G253" s="180">
        <v>4</v>
      </c>
      <c r="H253" s="71">
        <v>3765.7</v>
      </c>
      <c r="I253" s="71">
        <v>3463.3</v>
      </c>
      <c r="J253" s="71">
        <v>2879.4</v>
      </c>
      <c r="K253" s="160">
        <v>106</v>
      </c>
      <c r="L253" s="429">
        <f>'раздел 2'!C250</f>
        <v>1658750.23</v>
      </c>
      <c r="M253" s="460">
        <v>0</v>
      </c>
      <c r="N253" s="429">
        <f>SUM(N250:N252)</f>
        <v>0</v>
      </c>
      <c r="O253" s="429">
        <f t="shared" si="72"/>
        <v>0</v>
      </c>
      <c r="P253" s="460">
        <f t="shared" si="73"/>
        <v>1658750.23</v>
      </c>
      <c r="Q253" s="455">
        <f t="shared" si="74"/>
        <v>440.48921316089974</v>
      </c>
      <c r="R253" s="450">
        <v>24445</v>
      </c>
      <c r="S253" s="81" t="s">
        <v>358</v>
      </c>
      <c r="T253" s="458" t="s">
        <v>181</v>
      </c>
      <c r="U253" s="54">
        <f>L253-'раздел 2'!C250</f>
        <v>0</v>
      </c>
      <c r="V253" s="203">
        <f t="shared" si="60"/>
        <v>0</v>
      </c>
      <c r="W253" s="203">
        <f t="shared" si="61"/>
        <v>24004.510786839099</v>
      </c>
    </row>
    <row r="254" spans="1:23" ht="15.6" customHeight="1" x14ac:dyDescent="0.2">
      <c r="A254" s="495" t="s">
        <v>17</v>
      </c>
      <c r="B254" s="495"/>
      <c r="C254" s="83"/>
      <c r="D254" s="460"/>
      <c r="E254" s="460"/>
      <c r="F254" s="468"/>
      <c r="G254" s="468"/>
      <c r="H254" s="460">
        <f t="shared" ref="H254:P254" si="76">SUM(H234:H253)</f>
        <v>75495.850000000006</v>
      </c>
      <c r="I254" s="460">
        <f t="shared" si="76"/>
        <v>67767.61</v>
      </c>
      <c r="J254" s="460">
        <f t="shared" si="76"/>
        <v>56632.28</v>
      </c>
      <c r="K254" s="83">
        <f t="shared" si="76"/>
        <v>2516</v>
      </c>
      <c r="L254" s="460">
        <f t="shared" si="76"/>
        <v>76538342.210000023</v>
      </c>
      <c r="M254" s="460">
        <f t="shared" si="76"/>
        <v>0</v>
      </c>
      <c r="N254" s="460">
        <f t="shared" si="76"/>
        <v>0</v>
      </c>
      <c r="O254" s="460">
        <f t="shared" si="76"/>
        <v>0</v>
      </c>
      <c r="P254" s="460">
        <f t="shared" si="76"/>
        <v>76538342.210000023</v>
      </c>
      <c r="Q254" s="455">
        <f t="shared" si="74"/>
        <v>1013.8086028569785</v>
      </c>
      <c r="R254" s="468" t="s">
        <v>177</v>
      </c>
      <c r="S254" s="468" t="s">
        <v>177</v>
      </c>
      <c r="T254" s="468" t="s">
        <v>177</v>
      </c>
      <c r="U254" s="54">
        <f>L254-'раздел 2'!C251</f>
        <v>0</v>
      </c>
      <c r="V254" s="203">
        <f t="shared" si="60"/>
        <v>0</v>
      </c>
      <c r="W254" s="203" t="e">
        <f t="shared" si="61"/>
        <v>#VALUE!</v>
      </c>
    </row>
    <row r="255" spans="1:23" ht="15.6" customHeight="1" x14ac:dyDescent="0.2">
      <c r="A255" s="495" t="s">
        <v>446</v>
      </c>
      <c r="B255" s="495"/>
      <c r="C255" s="83"/>
      <c r="D255" s="460"/>
      <c r="E255" s="460"/>
      <c r="F255" s="327"/>
      <c r="G255" s="327"/>
      <c r="H255" s="450"/>
      <c r="I255" s="450"/>
      <c r="J255" s="450"/>
      <c r="K255" s="331"/>
      <c r="L255" s="429"/>
      <c r="M255" s="450"/>
      <c r="N255" s="450"/>
      <c r="O255" s="450"/>
      <c r="P255" s="450"/>
      <c r="Q255" s="427"/>
      <c r="R255" s="450"/>
      <c r="S255" s="450"/>
      <c r="T255" s="450"/>
      <c r="U255" s="54">
        <f>L255-'раздел 2'!C252</f>
        <v>0</v>
      </c>
      <c r="V255" s="203">
        <f t="shared" si="60"/>
        <v>0</v>
      </c>
      <c r="W255" s="203">
        <f t="shared" si="61"/>
        <v>0</v>
      </c>
    </row>
    <row r="256" spans="1:23" ht="15.6" customHeight="1" x14ac:dyDescent="0.2">
      <c r="A256" s="468">
        <f>A253+1</f>
        <v>172</v>
      </c>
      <c r="B256" s="132" t="s">
        <v>444</v>
      </c>
      <c r="C256" s="83">
        <v>1984</v>
      </c>
      <c r="D256" s="458"/>
      <c r="E256" s="458" t="s">
        <v>1453</v>
      </c>
      <c r="F256" s="468">
        <v>5</v>
      </c>
      <c r="G256" s="468">
        <v>3</v>
      </c>
      <c r="H256" s="458">
        <v>3631.7</v>
      </c>
      <c r="I256" s="458">
        <v>3290.7</v>
      </c>
      <c r="J256" s="458">
        <v>2911.9</v>
      </c>
      <c r="K256" s="83">
        <v>222</v>
      </c>
      <c r="L256" s="429">
        <f>'раздел 2'!C253</f>
        <v>1173914.22</v>
      </c>
      <c r="M256" s="460">
        <v>0</v>
      </c>
      <c r="N256" s="429">
        <f>SUM(N253:N255)</f>
        <v>0</v>
      </c>
      <c r="O256" s="429">
        <f>SUM(O255:O255)</f>
        <v>0</v>
      </c>
      <c r="P256" s="460">
        <f>L256</f>
        <v>1173914.22</v>
      </c>
      <c r="Q256" s="455">
        <f>L256/H256</f>
        <v>323.24096704022912</v>
      </c>
      <c r="R256" s="450">
        <v>24445</v>
      </c>
      <c r="S256" s="81" t="s">
        <v>358</v>
      </c>
      <c r="T256" s="458" t="s">
        <v>181</v>
      </c>
      <c r="U256" s="54">
        <f>L256-'раздел 2'!C253</f>
        <v>0</v>
      </c>
      <c r="V256" s="203">
        <f t="shared" si="60"/>
        <v>0</v>
      </c>
      <c r="W256" s="203">
        <f t="shared" si="61"/>
        <v>24121.75903295977</v>
      </c>
    </row>
    <row r="257" spans="1:23" ht="15.6" customHeight="1" x14ac:dyDescent="0.2">
      <c r="A257" s="468">
        <f>A256+1</f>
        <v>173</v>
      </c>
      <c r="B257" s="132" t="s">
        <v>445</v>
      </c>
      <c r="C257" s="83">
        <v>1994</v>
      </c>
      <c r="D257" s="458"/>
      <c r="E257" s="458" t="s">
        <v>1453</v>
      </c>
      <c r="F257" s="468">
        <v>5</v>
      </c>
      <c r="G257" s="468">
        <v>6</v>
      </c>
      <c r="H257" s="458">
        <v>8352.6</v>
      </c>
      <c r="I257" s="458">
        <v>7302.6</v>
      </c>
      <c r="J257" s="458">
        <v>6909.7</v>
      </c>
      <c r="K257" s="83">
        <v>341</v>
      </c>
      <c r="L257" s="429">
        <f>'раздел 2'!C254</f>
        <v>2426929.56</v>
      </c>
      <c r="M257" s="460">
        <v>0</v>
      </c>
      <c r="N257" s="429">
        <f>SUM(N254:N256)</f>
        <v>0</v>
      </c>
      <c r="O257" s="429">
        <f>SUM(O256:O256)</f>
        <v>0</v>
      </c>
      <c r="P257" s="460">
        <f>L257</f>
        <v>2426929.56</v>
      </c>
      <c r="Q257" s="455">
        <f>L257/H257</f>
        <v>290.55977300481288</v>
      </c>
      <c r="R257" s="450">
        <v>24445</v>
      </c>
      <c r="S257" s="81" t="s">
        <v>358</v>
      </c>
      <c r="T257" s="458" t="s">
        <v>181</v>
      </c>
      <c r="U257" s="54">
        <f>L257-'раздел 2'!C254</f>
        <v>0</v>
      </c>
      <c r="V257" s="203">
        <f t="shared" si="60"/>
        <v>0</v>
      </c>
      <c r="W257" s="203">
        <f t="shared" si="61"/>
        <v>24154.440226995186</v>
      </c>
    </row>
    <row r="258" spans="1:23" ht="15.6" customHeight="1" x14ac:dyDescent="0.2">
      <c r="A258" s="495" t="s">
        <v>17</v>
      </c>
      <c r="B258" s="495"/>
      <c r="C258" s="83" t="s">
        <v>177</v>
      </c>
      <c r="D258" s="455" t="s">
        <v>177</v>
      </c>
      <c r="E258" s="455" t="s">
        <v>177</v>
      </c>
      <c r="F258" s="468" t="s">
        <v>177</v>
      </c>
      <c r="G258" s="468" t="s">
        <v>177</v>
      </c>
      <c r="H258" s="429">
        <f t="shared" ref="H258:Q258" si="77">SUM(H256:H257)</f>
        <v>11984.3</v>
      </c>
      <c r="I258" s="429">
        <f t="shared" si="77"/>
        <v>10593.3</v>
      </c>
      <c r="J258" s="429">
        <f t="shared" si="77"/>
        <v>9821.6</v>
      </c>
      <c r="K258" s="331">
        <f t="shared" si="77"/>
        <v>563</v>
      </c>
      <c r="L258" s="429">
        <f t="shared" si="77"/>
        <v>3600843.7800000003</v>
      </c>
      <c r="M258" s="429">
        <f t="shared" si="77"/>
        <v>0</v>
      </c>
      <c r="N258" s="429">
        <f t="shared" si="77"/>
        <v>0</v>
      </c>
      <c r="O258" s="429">
        <f t="shared" si="77"/>
        <v>0</v>
      </c>
      <c r="P258" s="429">
        <f t="shared" si="77"/>
        <v>3600843.7800000003</v>
      </c>
      <c r="Q258" s="427">
        <f t="shared" si="77"/>
        <v>613.80074004504195</v>
      </c>
      <c r="R258" s="92" t="s">
        <v>177</v>
      </c>
      <c r="S258" s="81" t="s">
        <v>177</v>
      </c>
      <c r="T258" s="81" t="s">
        <v>177</v>
      </c>
      <c r="U258" s="54">
        <f>L258-'раздел 2'!C255</f>
        <v>0</v>
      </c>
      <c r="V258" s="203">
        <f t="shared" si="60"/>
        <v>0</v>
      </c>
      <c r="W258" s="203" t="e">
        <f t="shared" si="61"/>
        <v>#VALUE!</v>
      </c>
    </row>
    <row r="259" spans="1:23" ht="15.6" customHeight="1" x14ac:dyDescent="0.2">
      <c r="A259" s="496" t="s">
        <v>108</v>
      </c>
      <c r="B259" s="496"/>
      <c r="C259" s="83"/>
      <c r="D259" s="458"/>
      <c r="E259" s="458"/>
      <c r="F259" s="518"/>
      <c r="G259" s="518"/>
      <c r="H259" s="518"/>
      <c r="I259" s="518"/>
      <c r="J259" s="518"/>
      <c r="K259" s="518"/>
      <c r="L259" s="518"/>
      <c r="M259" s="518"/>
      <c r="N259" s="518"/>
      <c r="O259" s="518"/>
      <c r="P259" s="518"/>
      <c r="Q259" s="518"/>
      <c r="R259" s="518"/>
      <c r="S259" s="518"/>
      <c r="T259" s="518"/>
      <c r="U259" s="54">
        <f>L259-'раздел 2'!C256</f>
        <v>0</v>
      </c>
      <c r="V259" s="203">
        <f t="shared" si="60"/>
        <v>0</v>
      </c>
      <c r="W259" s="203">
        <f t="shared" si="61"/>
        <v>0</v>
      </c>
    </row>
    <row r="260" spans="1:23" ht="15.6" customHeight="1" x14ac:dyDescent="0.2">
      <c r="A260" s="468">
        <f>A257+1</f>
        <v>174</v>
      </c>
      <c r="B260" s="330" t="s">
        <v>216</v>
      </c>
      <c r="C260" s="161">
        <v>1938</v>
      </c>
      <c r="D260" s="101"/>
      <c r="E260" s="129" t="s">
        <v>174</v>
      </c>
      <c r="F260" s="181">
        <v>4</v>
      </c>
      <c r="G260" s="181">
        <v>3</v>
      </c>
      <c r="H260" s="79">
        <v>2357.1</v>
      </c>
      <c r="I260" s="101">
        <v>2077.5</v>
      </c>
      <c r="J260" s="101">
        <v>1812.5</v>
      </c>
      <c r="K260" s="161">
        <v>108</v>
      </c>
      <c r="L260" s="429">
        <f>'раздел 2'!C257</f>
        <v>17452821.039999999</v>
      </c>
      <c r="M260" s="460">
        <v>0</v>
      </c>
      <c r="N260" s="460">
        <v>0</v>
      </c>
      <c r="O260" s="460">
        <v>0</v>
      </c>
      <c r="P260" s="460">
        <f t="shared" ref="P260:P276" si="78">L260</f>
        <v>17452821.039999999</v>
      </c>
      <c r="Q260" s="455">
        <f t="shared" ref="Q260:Q277" si="79">L260/H260</f>
        <v>7404.3617326375634</v>
      </c>
      <c r="R260" s="450">
        <v>24445</v>
      </c>
      <c r="S260" s="81" t="s">
        <v>358</v>
      </c>
      <c r="T260" s="458" t="s">
        <v>181</v>
      </c>
      <c r="U260" s="54">
        <f>L260-'раздел 2'!C257</f>
        <v>0</v>
      </c>
      <c r="V260" s="203">
        <f t="shared" si="60"/>
        <v>0</v>
      </c>
      <c r="W260" s="203">
        <f t="shared" si="61"/>
        <v>17040.638267362436</v>
      </c>
    </row>
    <row r="261" spans="1:23" ht="15.6" customHeight="1" x14ac:dyDescent="0.2">
      <c r="A261" s="468">
        <f t="shared" ref="A261:A276" si="80">A260+1</f>
        <v>175</v>
      </c>
      <c r="B261" s="330" t="s">
        <v>217</v>
      </c>
      <c r="C261" s="154">
        <v>1936</v>
      </c>
      <c r="D261" s="102"/>
      <c r="E261" s="102" t="s">
        <v>174</v>
      </c>
      <c r="F261" s="100">
        <v>4</v>
      </c>
      <c r="G261" s="100">
        <v>3</v>
      </c>
      <c r="H261" s="87">
        <v>2452.6</v>
      </c>
      <c r="I261" s="87">
        <v>2094.6</v>
      </c>
      <c r="J261" s="87">
        <v>1697.6</v>
      </c>
      <c r="K261" s="82">
        <v>102</v>
      </c>
      <c r="L261" s="429">
        <f>'раздел 2'!C258</f>
        <v>17603454.449999999</v>
      </c>
      <c r="M261" s="460">
        <v>0</v>
      </c>
      <c r="N261" s="460">
        <v>0</v>
      </c>
      <c r="O261" s="460">
        <v>0</v>
      </c>
      <c r="P261" s="460">
        <f t="shared" si="78"/>
        <v>17603454.449999999</v>
      </c>
      <c r="Q261" s="455">
        <f t="shared" si="79"/>
        <v>7177.4665457065967</v>
      </c>
      <c r="R261" s="450">
        <v>24445</v>
      </c>
      <c r="S261" s="81" t="s">
        <v>358</v>
      </c>
      <c r="T261" s="458" t="s">
        <v>181</v>
      </c>
      <c r="U261" s="54">
        <f>L261-'раздел 2'!C258</f>
        <v>0</v>
      </c>
      <c r="V261" s="203">
        <f t="shared" si="60"/>
        <v>0</v>
      </c>
      <c r="W261" s="203">
        <f t="shared" si="61"/>
        <v>17267.533454293403</v>
      </c>
    </row>
    <row r="262" spans="1:23" ht="15.6" customHeight="1" x14ac:dyDescent="0.2">
      <c r="A262" s="468">
        <f t="shared" si="80"/>
        <v>176</v>
      </c>
      <c r="B262" s="465" t="s">
        <v>218</v>
      </c>
      <c r="C262" s="154">
        <v>1936</v>
      </c>
      <c r="D262" s="102"/>
      <c r="E262" s="102" t="s">
        <v>174</v>
      </c>
      <c r="F262" s="100">
        <v>4</v>
      </c>
      <c r="G262" s="100">
        <v>3</v>
      </c>
      <c r="H262" s="87">
        <v>2510.6</v>
      </c>
      <c r="I262" s="87">
        <v>1951.9</v>
      </c>
      <c r="J262" s="87">
        <v>1362.3</v>
      </c>
      <c r="K262" s="82">
        <v>109</v>
      </c>
      <c r="L262" s="429">
        <f>'раздел 2'!C259</f>
        <v>6529421.4399999995</v>
      </c>
      <c r="M262" s="460">
        <v>0</v>
      </c>
      <c r="N262" s="460">
        <v>0</v>
      </c>
      <c r="O262" s="460">
        <v>0</v>
      </c>
      <c r="P262" s="460">
        <f t="shared" si="78"/>
        <v>6529421.4399999995</v>
      </c>
      <c r="Q262" s="455">
        <f t="shared" si="79"/>
        <v>2600.7414323269336</v>
      </c>
      <c r="R262" s="450">
        <v>24445</v>
      </c>
      <c r="S262" s="81" t="s">
        <v>358</v>
      </c>
      <c r="T262" s="458" t="s">
        <v>181</v>
      </c>
      <c r="U262" s="54">
        <f>L262-'раздел 2'!C259</f>
        <v>0</v>
      </c>
      <c r="V262" s="203">
        <f t="shared" si="60"/>
        <v>0</v>
      </c>
      <c r="W262" s="203">
        <f t="shared" si="61"/>
        <v>21844.258567673067</v>
      </c>
    </row>
    <row r="263" spans="1:23" ht="15.6" customHeight="1" x14ac:dyDescent="0.2">
      <c r="A263" s="468">
        <f t="shared" si="80"/>
        <v>177</v>
      </c>
      <c r="B263" s="464" t="s">
        <v>219</v>
      </c>
      <c r="C263" s="154">
        <v>1978</v>
      </c>
      <c r="D263" s="129"/>
      <c r="E263" s="129" t="s">
        <v>178</v>
      </c>
      <c r="F263" s="100">
        <v>5</v>
      </c>
      <c r="G263" s="100">
        <v>5</v>
      </c>
      <c r="H263" s="129">
        <v>4120.2</v>
      </c>
      <c r="I263" s="129">
        <v>3440.8</v>
      </c>
      <c r="J263" s="129">
        <v>3154.6</v>
      </c>
      <c r="K263" s="154">
        <v>190</v>
      </c>
      <c r="L263" s="429">
        <f>'раздел 2'!C260</f>
        <v>6692639.04</v>
      </c>
      <c r="M263" s="460">
        <v>0</v>
      </c>
      <c r="N263" s="460">
        <v>0</v>
      </c>
      <c r="O263" s="460">
        <v>0</v>
      </c>
      <c r="P263" s="460">
        <f t="shared" si="78"/>
        <v>6692639.04</v>
      </c>
      <c r="Q263" s="455">
        <f t="shared" si="79"/>
        <v>1624.3480996068154</v>
      </c>
      <c r="R263" s="450">
        <v>24445</v>
      </c>
      <c r="S263" s="81" t="s">
        <v>358</v>
      </c>
      <c r="T263" s="458" t="s">
        <v>181</v>
      </c>
      <c r="U263" s="54">
        <f>L263-'раздел 2'!C260</f>
        <v>0</v>
      </c>
      <c r="V263" s="203">
        <f t="shared" si="60"/>
        <v>0</v>
      </c>
      <c r="W263" s="203">
        <f t="shared" si="61"/>
        <v>22820.651900393186</v>
      </c>
    </row>
    <row r="264" spans="1:23" ht="15.6" customHeight="1" x14ac:dyDescent="0.2">
      <c r="A264" s="468">
        <f t="shared" si="80"/>
        <v>178</v>
      </c>
      <c r="B264" s="464" t="s">
        <v>447</v>
      </c>
      <c r="C264" s="159">
        <v>1956</v>
      </c>
      <c r="D264" s="66"/>
      <c r="E264" s="66" t="s">
        <v>416</v>
      </c>
      <c r="F264" s="182">
        <v>2</v>
      </c>
      <c r="G264" s="182">
        <v>1</v>
      </c>
      <c r="H264" s="80">
        <v>495.95</v>
      </c>
      <c r="I264" s="80">
        <v>478.1</v>
      </c>
      <c r="J264" s="80">
        <v>478.1</v>
      </c>
      <c r="K264" s="159">
        <v>21</v>
      </c>
      <c r="L264" s="429">
        <f>'раздел 2'!C261</f>
        <v>279341.05</v>
      </c>
      <c r="M264" s="460">
        <v>0</v>
      </c>
      <c r="N264" s="460">
        <v>0</v>
      </c>
      <c r="O264" s="460">
        <v>0</v>
      </c>
      <c r="P264" s="460">
        <f t="shared" si="78"/>
        <v>279341.05</v>
      </c>
      <c r="Q264" s="455">
        <f t="shared" si="79"/>
        <v>563.24437947373724</v>
      </c>
      <c r="R264" s="450">
        <v>24445</v>
      </c>
      <c r="S264" s="81" t="s">
        <v>358</v>
      </c>
      <c r="T264" s="458" t="s">
        <v>181</v>
      </c>
      <c r="U264" s="54">
        <f>L264-'раздел 2'!C261</f>
        <v>0</v>
      </c>
      <c r="V264" s="203">
        <f t="shared" si="60"/>
        <v>0</v>
      </c>
      <c r="W264" s="203">
        <f t="shared" si="61"/>
        <v>23881.755620526263</v>
      </c>
    </row>
    <row r="265" spans="1:23" ht="15.6" customHeight="1" x14ac:dyDescent="0.2">
      <c r="A265" s="468">
        <f t="shared" si="80"/>
        <v>179</v>
      </c>
      <c r="B265" s="464" t="s">
        <v>448</v>
      </c>
      <c r="C265" s="159">
        <v>1964</v>
      </c>
      <c r="D265" s="66"/>
      <c r="E265" s="66" t="s">
        <v>416</v>
      </c>
      <c r="F265" s="182">
        <v>2</v>
      </c>
      <c r="G265" s="182">
        <v>3</v>
      </c>
      <c r="H265" s="80">
        <v>510.1</v>
      </c>
      <c r="I265" s="80">
        <v>477.3</v>
      </c>
      <c r="J265" s="80">
        <v>466.94</v>
      </c>
      <c r="K265" s="159">
        <v>37</v>
      </c>
      <c r="L265" s="429">
        <f>'раздел 2'!C262</f>
        <v>276096.95</v>
      </c>
      <c r="M265" s="460">
        <v>0</v>
      </c>
      <c r="N265" s="460">
        <v>0</v>
      </c>
      <c r="O265" s="460">
        <v>0</v>
      </c>
      <c r="P265" s="460">
        <f t="shared" si="78"/>
        <v>276096.95</v>
      </c>
      <c r="Q265" s="455">
        <f t="shared" si="79"/>
        <v>541.26043912958244</v>
      </c>
      <c r="R265" s="450">
        <v>24445</v>
      </c>
      <c r="S265" s="81" t="s">
        <v>358</v>
      </c>
      <c r="T265" s="458" t="s">
        <v>181</v>
      </c>
      <c r="U265" s="54">
        <f>L265-'раздел 2'!C262</f>
        <v>0</v>
      </c>
      <c r="V265" s="203">
        <f t="shared" si="60"/>
        <v>0</v>
      </c>
      <c r="W265" s="203">
        <f t="shared" si="61"/>
        <v>23903.739560870417</v>
      </c>
    </row>
    <row r="266" spans="1:23" ht="15.6" customHeight="1" x14ac:dyDescent="0.2">
      <c r="A266" s="468">
        <f t="shared" si="80"/>
        <v>180</v>
      </c>
      <c r="B266" s="464" t="s">
        <v>449</v>
      </c>
      <c r="C266" s="159">
        <v>1967</v>
      </c>
      <c r="D266" s="66"/>
      <c r="E266" s="66" t="s">
        <v>416</v>
      </c>
      <c r="F266" s="182">
        <v>5</v>
      </c>
      <c r="G266" s="182">
        <v>4</v>
      </c>
      <c r="H266" s="80">
        <v>4045.08</v>
      </c>
      <c r="I266" s="80">
        <v>2053.88</v>
      </c>
      <c r="J266" s="80">
        <v>2060.7199999999998</v>
      </c>
      <c r="K266" s="159">
        <v>114</v>
      </c>
      <c r="L266" s="429">
        <f>'раздел 2'!C263</f>
        <v>179824.15</v>
      </c>
      <c r="M266" s="460">
        <v>0</v>
      </c>
      <c r="N266" s="460">
        <v>0</v>
      </c>
      <c r="O266" s="460">
        <v>0</v>
      </c>
      <c r="P266" s="460">
        <f t="shared" si="78"/>
        <v>179824.15</v>
      </c>
      <c r="Q266" s="455">
        <f t="shared" si="79"/>
        <v>44.45502931956846</v>
      </c>
      <c r="R266" s="450">
        <v>24445</v>
      </c>
      <c r="S266" s="81" t="s">
        <v>358</v>
      </c>
      <c r="T266" s="458" t="s">
        <v>181</v>
      </c>
      <c r="U266" s="54">
        <f>L266-'раздел 2'!C263</f>
        <v>0</v>
      </c>
      <c r="V266" s="203">
        <f t="shared" ref="V266:V289" si="81">L266-P266</f>
        <v>0</v>
      </c>
      <c r="W266" s="203">
        <f t="shared" ref="W266:W330" si="82">R266-Q266</f>
        <v>24400.544970680432</v>
      </c>
    </row>
    <row r="267" spans="1:23" ht="15.6" customHeight="1" x14ac:dyDescent="0.2">
      <c r="A267" s="468">
        <f t="shared" si="80"/>
        <v>181</v>
      </c>
      <c r="B267" s="464" t="s">
        <v>450</v>
      </c>
      <c r="C267" s="159">
        <v>1968</v>
      </c>
      <c r="D267" s="66"/>
      <c r="E267" s="66" t="s">
        <v>1437</v>
      </c>
      <c r="F267" s="182">
        <v>5</v>
      </c>
      <c r="G267" s="182">
        <v>6</v>
      </c>
      <c r="H267" s="80">
        <v>6091.3</v>
      </c>
      <c r="I267" s="80">
        <v>5555.2</v>
      </c>
      <c r="J267" s="80">
        <v>5469.04</v>
      </c>
      <c r="K267" s="159">
        <v>277</v>
      </c>
      <c r="L267" s="429">
        <f>'раздел 2'!C264</f>
        <v>1445684.1</v>
      </c>
      <c r="M267" s="460">
        <v>0</v>
      </c>
      <c r="N267" s="460">
        <v>0</v>
      </c>
      <c r="O267" s="460">
        <v>0</v>
      </c>
      <c r="P267" s="460">
        <f t="shared" si="78"/>
        <v>1445684.1</v>
      </c>
      <c r="Q267" s="455">
        <f t="shared" si="79"/>
        <v>237.33588889071299</v>
      </c>
      <c r="R267" s="450">
        <v>24445</v>
      </c>
      <c r="S267" s="81" t="s">
        <v>358</v>
      </c>
      <c r="T267" s="458" t="s">
        <v>181</v>
      </c>
      <c r="U267" s="54">
        <f>L267-'раздел 2'!C264</f>
        <v>0</v>
      </c>
      <c r="V267" s="203">
        <f t="shared" si="81"/>
        <v>0</v>
      </c>
      <c r="W267" s="203">
        <f t="shared" si="82"/>
        <v>24207.664111109287</v>
      </c>
    </row>
    <row r="268" spans="1:23" ht="15.6" customHeight="1" x14ac:dyDescent="0.2">
      <c r="A268" s="468">
        <f t="shared" si="80"/>
        <v>182</v>
      </c>
      <c r="B268" s="464" t="s">
        <v>451</v>
      </c>
      <c r="C268" s="159">
        <v>1987</v>
      </c>
      <c r="D268" s="66"/>
      <c r="E268" s="66" t="s">
        <v>1496</v>
      </c>
      <c r="F268" s="182">
        <v>3</v>
      </c>
      <c r="G268" s="182">
        <v>2</v>
      </c>
      <c r="H268" s="80">
        <v>3514.7</v>
      </c>
      <c r="I268" s="80">
        <v>2134.4</v>
      </c>
      <c r="J268" s="80">
        <v>1234.3</v>
      </c>
      <c r="K268" s="159">
        <v>102</v>
      </c>
      <c r="L268" s="429">
        <f>'раздел 2'!C265</f>
        <v>295551.86</v>
      </c>
      <c r="M268" s="460">
        <v>0</v>
      </c>
      <c r="N268" s="460">
        <v>0</v>
      </c>
      <c r="O268" s="460">
        <v>0</v>
      </c>
      <c r="P268" s="460">
        <f t="shared" si="78"/>
        <v>295551.86</v>
      </c>
      <c r="Q268" s="455">
        <f t="shared" si="79"/>
        <v>84.090209690727519</v>
      </c>
      <c r="R268" s="450">
        <v>24445</v>
      </c>
      <c r="S268" s="81" t="s">
        <v>358</v>
      </c>
      <c r="T268" s="458" t="s">
        <v>181</v>
      </c>
      <c r="U268" s="54">
        <f>L268-'раздел 2'!C265</f>
        <v>0</v>
      </c>
      <c r="V268" s="203">
        <f t="shared" si="81"/>
        <v>0</v>
      </c>
      <c r="W268" s="203">
        <f t="shared" si="82"/>
        <v>24360.909790309273</v>
      </c>
    </row>
    <row r="269" spans="1:23" ht="15.6" customHeight="1" x14ac:dyDescent="0.2">
      <c r="A269" s="468">
        <f t="shared" si="80"/>
        <v>183</v>
      </c>
      <c r="B269" s="464" t="s">
        <v>452</v>
      </c>
      <c r="C269" s="159">
        <v>1954</v>
      </c>
      <c r="D269" s="66"/>
      <c r="E269" s="66" t="s">
        <v>416</v>
      </c>
      <c r="F269" s="182">
        <v>4</v>
      </c>
      <c r="G269" s="182">
        <v>3</v>
      </c>
      <c r="H269" s="66">
        <v>2146.6</v>
      </c>
      <c r="I269" s="66">
        <v>1929.3</v>
      </c>
      <c r="J269" s="66">
        <v>1878.8</v>
      </c>
      <c r="K269" s="159">
        <v>65</v>
      </c>
      <c r="L269" s="429">
        <f>'раздел 2'!C266</f>
        <v>997737.65</v>
      </c>
      <c r="M269" s="460">
        <v>0</v>
      </c>
      <c r="N269" s="460">
        <v>0</v>
      </c>
      <c r="O269" s="460">
        <v>0</v>
      </c>
      <c r="P269" s="460">
        <f t="shared" si="78"/>
        <v>997737.65</v>
      </c>
      <c r="Q269" s="455">
        <f t="shared" si="79"/>
        <v>464.79905431845714</v>
      </c>
      <c r="R269" s="450">
        <v>24445</v>
      </c>
      <c r="S269" s="81" t="s">
        <v>358</v>
      </c>
      <c r="T269" s="458" t="s">
        <v>181</v>
      </c>
      <c r="U269" s="54">
        <f>L269-'раздел 2'!C266</f>
        <v>0</v>
      </c>
      <c r="V269" s="203">
        <f t="shared" si="81"/>
        <v>0</v>
      </c>
      <c r="W269" s="203">
        <f t="shared" si="82"/>
        <v>23980.200945681543</v>
      </c>
    </row>
    <row r="270" spans="1:23" ht="15.6" customHeight="1" x14ac:dyDescent="0.2">
      <c r="A270" s="468">
        <f t="shared" si="80"/>
        <v>184</v>
      </c>
      <c r="B270" s="464" t="s">
        <v>453</v>
      </c>
      <c r="C270" s="159">
        <v>1954</v>
      </c>
      <c r="D270" s="66"/>
      <c r="E270" s="66" t="s">
        <v>416</v>
      </c>
      <c r="F270" s="182">
        <v>4</v>
      </c>
      <c r="G270" s="182">
        <v>3</v>
      </c>
      <c r="H270" s="66">
        <v>2762</v>
      </c>
      <c r="I270" s="66">
        <v>2038.5</v>
      </c>
      <c r="J270" s="66">
        <v>2233.3000000000002</v>
      </c>
      <c r="K270" s="159">
        <v>100</v>
      </c>
      <c r="L270" s="429">
        <f>'раздел 2'!C267</f>
        <v>337022.97</v>
      </c>
      <c r="M270" s="460">
        <v>0</v>
      </c>
      <c r="N270" s="460">
        <v>0</v>
      </c>
      <c r="O270" s="460">
        <v>0</v>
      </c>
      <c r="P270" s="460">
        <f t="shared" si="78"/>
        <v>337022.97</v>
      </c>
      <c r="Q270" s="455">
        <f t="shared" si="79"/>
        <v>122.02135047067341</v>
      </c>
      <c r="R270" s="450">
        <v>24445</v>
      </c>
      <c r="S270" s="81" t="s">
        <v>358</v>
      </c>
      <c r="T270" s="458" t="s">
        <v>181</v>
      </c>
      <c r="U270" s="54">
        <f>L270-'раздел 2'!C267</f>
        <v>0</v>
      </c>
      <c r="V270" s="203">
        <f t="shared" si="81"/>
        <v>0</v>
      </c>
      <c r="W270" s="203">
        <f t="shared" si="82"/>
        <v>24322.978649529327</v>
      </c>
    </row>
    <row r="271" spans="1:23" ht="15.6" customHeight="1" x14ac:dyDescent="0.2">
      <c r="A271" s="468">
        <f t="shared" si="80"/>
        <v>185</v>
      </c>
      <c r="B271" s="464" t="s">
        <v>454</v>
      </c>
      <c r="C271" s="159">
        <v>1981</v>
      </c>
      <c r="D271" s="66"/>
      <c r="E271" s="66" t="s">
        <v>416</v>
      </c>
      <c r="F271" s="182">
        <v>5</v>
      </c>
      <c r="G271" s="182">
        <v>1</v>
      </c>
      <c r="H271" s="80">
        <v>2997.1</v>
      </c>
      <c r="I271" s="80">
        <v>2010.8</v>
      </c>
      <c r="J271" s="80">
        <v>1310</v>
      </c>
      <c r="K271" s="159">
        <v>157</v>
      </c>
      <c r="L271" s="429">
        <f>'раздел 2'!C268</f>
        <v>978570.45</v>
      </c>
      <c r="M271" s="460">
        <v>0</v>
      </c>
      <c r="N271" s="460">
        <v>0</v>
      </c>
      <c r="O271" s="460">
        <v>0</v>
      </c>
      <c r="P271" s="460">
        <f t="shared" si="78"/>
        <v>978570.45</v>
      </c>
      <c r="Q271" s="455">
        <f t="shared" si="79"/>
        <v>326.50577224650493</v>
      </c>
      <c r="R271" s="450">
        <v>24445</v>
      </c>
      <c r="S271" s="81" t="s">
        <v>358</v>
      </c>
      <c r="T271" s="458" t="s">
        <v>181</v>
      </c>
      <c r="U271" s="54">
        <f>L271-'раздел 2'!C268</f>
        <v>0</v>
      </c>
      <c r="V271" s="203">
        <f t="shared" si="81"/>
        <v>0</v>
      </c>
      <c r="W271" s="203">
        <f t="shared" si="82"/>
        <v>24118.494227753494</v>
      </c>
    </row>
    <row r="272" spans="1:23" ht="15.6" customHeight="1" x14ac:dyDescent="0.2">
      <c r="A272" s="468">
        <f t="shared" si="80"/>
        <v>186</v>
      </c>
      <c r="B272" s="464" t="s">
        <v>455</v>
      </c>
      <c r="C272" s="159">
        <v>1986</v>
      </c>
      <c r="D272" s="66"/>
      <c r="E272" s="66" t="s">
        <v>416</v>
      </c>
      <c r="F272" s="182">
        <v>5</v>
      </c>
      <c r="G272" s="182">
        <v>1</v>
      </c>
      <c r="H272" s="269">
        <v>2985.7</v>
      </c>
      <c r="I272" s="269">
        <v>2327</v>
      </c>
      <c r="J272" s="269">
        <v>1203.5999999999999</v>
      </c>
      <c r="K272" s="159">
        <v>177</v>
      </c>
      <c r="L272" s="429">
        <f>'раздел 2'!C269</f>
        <v>233641.55999999994</v>
      </c>
      <c r="M272" s="460">
        <v>0</v>
      </c>
      <c r="N272" s="460">
        <v>0</v>
      </c>
      <c r="O272" s="460">
        <v>0</v>
      </c>
      <c r="P272" s="460">
        <f t="shared" si="78"/>
        <v>233641.55999999994</v>
      </c>
      <c r="Q272" s="455">
        <f t="shared" si="79"/>
        <v>78.253528485782212</v>
      </c>
      <c r="R272" s="450">
        <v>24445</v>
      </c>
      <c r="S272" s="81" t="s">
        <v>358</v>
      </c>
      <c r="T272" s="458" t="s">
        <v>181</v>
      </c>
      <c r="U272" s="54">
        <f>L272-'раздел 2'!C269</f>
        <v>0</v>
      </c>
      <c r="V272" s="203">
        <f t="shared" si="81"/>
        <v>0</v>
      </c>
      <c r="W272" s="203">
        <f t="shared" si="82"/>
        <v>24366.74647151422</v>
      </c>
    </row>
    <row r="273" spans="1:23" ht="15.6" customHeight="1" x14ac:dyDescent="0.2">
      <c r="A273" s="468">
        <f t="shared" si="80"/>
        <v>187</v>
      </c>
      <c r="B273" s="464" t="s">
        <v>456</v>
      </c>
      <c r="C273" s="159">
        <v>1961</v>
      </c>
      <c r="D273" s="66"/>
      <c r="E273" s="66" t="s">
        <v>416</v>
      </c>
      <c r="F273" s="182">
        <v>3</v>
      </c>
      <c r="G273" s="182">
        <v>3</v>
      </c>
      <c r="H273" s="80">
        <v>1663.3</v>
      </c>
      <c r="I273" s="80">
        <v>1507.9</v>
      </c>
      <c r="J273" s="80">
        <v>1509.9</v>
      </c>
      <c r="K273" s="159">
        <v>72</v>
      </c>
      <c r="L273" s="429">
        <f>'раздел 2'!C270</f>
        <v>420843.28</v>
      </c>
      <c r="M273" s="460">
        <v>0</v>
      </c>
      <c r="N273" s="460">
        <v>0</v>
      </c>
      <c r="O273" s="460">
        <v>0</v>
      </c>
      <c r="P273" s="460">
        <f t="shared" si="78"/>
        <v>420843.28</v>
      </c>
      <c r="Q273" s="455">
        <f t="shared" si="79"/>
        <v>253.0170624661817</v>
      </c>
      <c r="R273" s="450">
        <v>24445</v>
      </c>
      <c r="S273" s="81" t="s">
        <v>358</v>
      </c>
      <c r="T273" s="458" t="s">
        <v>181</v>
      </c>
      <c r="U273" s="54">
        <f>L273-'раздел 2'!C270</f>
        <v>0</v>
      </c>
      <c r="V273" s="203">
        <f t="shared" si="81"/>
        <v>0</v>
      </c>
      <c r="W273" s="203">
        <f t="shared" si="82"/>
        <v>24191.982937533819</v>
      </c>
    </row>
    <row r="274" spans="1:23" ht="15.6" customHeight="1" x14ac:dyDescent="0.2">
      <c r="A274" s="468">
        <f t="shared" si="80"/>
        <v>188</v>
      </c>
      <c r="B274" s="464" t="s">
        <v>457</v>
      </c>
      <c r="C274" s="159">
        <v>1961</v>
      </c>
      <c r="D274" s="66"/>
      <c r="E274" s="66" t="s">
        <v>416</v>
      </c>
      <c r="F274" s="182">
        <v>3</v>
      </c>
      <c r="G274" s="182">
        <v>3</v>
      </c>
      <c r="H274" s="269">
        <v>1656</v>
      </c>
      <c r="I274" s="269">
        <v>1356.4</v>
      </c>
      <c r="J274" s="269">
        <v>1355.3</v>
      </c>
      <c r="K274" s="159">
        <v>66</v>
      </c>
      <c r="L274" s="429">
        <f>'раздел 2'!C271</f>
        <v>424477.81</v>
      </c>
      <c r="M274" s="460">
        <v>0</v>
      </c>
      <c r="N274" s="460">
        <v>0</v>
      </c>
      <c r="O274" s="460">
        <v>0</v>
      </c>
      <c r="P274" s="460">
        <f t="shared" si="78"/>
        <v>424477.81</v>
      </c>
      <c r="Q274" s="455">
        <f t="shared" si="79"/>
        <v>256.32717995169082</v>
      </c>
      <c r="R274" s="450">
        <v>24445</v>
      </c>
      <c r="S274" s="81" t="s">
        <v>358</v>
      </c>
      <c r="T274" s="458" t="s">
        <v>181</v>
      </c>
      <c r="U274" s="54">
        <f>L274-'раздел 2'!C271</f>
        <v>0</v>
      </c>
      <c r="V274" s="203">
        <f t="shared" si="81"/>
        <v>0</v>
      </c>
      <c r="W274" s="203">
        <f t="shared" si="82"/>
        <v>24188.672820048308</v>
      </c>
    </row>
    <row r="275" spans="1:23" ht="15.6" customHeight="1" x14ac:dyDescent="0.2">
      <c r="A275" s="468">
        <f t="shared" si="80"/>
        <v>189</v>
      </c>
      <c r="B275" s="464" t="s">
        <v>458</v>
      </c>
      <c r="C275" s="159">
        <v>1968</v>
      </c>
      <c r="D275" s="66"/>
      <c r="E275" s="66" t="s">
        <v>1437</v>
      </c>
      <c r="F275" s="182">
        <v>5</v>
      </c>
      <c r="G275" s="182">
        <v>3</v>
      </c>
      <c r="H275" s="80">
        <v>2809.8</v>
      </c>
      <c r="I275" s="80">
        <v>2567.6999999999998</v>
      </c>
      <c r="J275" s="80">
        <v>2304.5</v>
      </c>
      <c r="K275" s="159">
        <v>114</v>
      </c>
      <c r="L275" s="429">
        <f>'раздел 2'!C272</f>
        <v>230897.36</v>
      </c>
      <c r="M275" s="460">
        <v>0</v>
      </c>
      <c r="N275" s="460">
        <v>0</v>
      </c>
      <c r="O275" s="460">
        <v>0</v>
      </c>
      <c r="P275" s="460">
        <f t="shared" si="78"/>
        <v>230897.36</v>
      </c>
      <c r="Q275" s="455">
        <f t="shared" si="79"/>
        <v>82.175727809808521</v>
      </c>
      <c r="R275" s="450">
        <v>24445</v>
      </c>
      <c r="S275" s="81" t="s">
        <v>358</v>
      </c>
      <c r="T275" s="458" t="s">
        <v>181</v>
      </c>
      <c r="U275" s="54">
        <f>L275-'раздел 2'!C272</f>
        <v>0</v>
      </c>
      <c r="V275" s="203">
        <f t="shared" si="81"/>
        <v>0</v>
      </c>
      <c r="W275" s="203">
        <f t="shared" si="82"/>
        <v>24362.824272190192</v>
      </c>
    </row>
    <row r="276" spans="1:23" ht="15.6" customHeight="1" x14ac:dyDescent="0.2">
      <c r="A276" s="468">
        <f t="shared" si="80"/>
        <v>190</v>
      </c>
      <c r="B276" s="130" t="s">
        <v>459</v>
      </c>
      <c r="C276" s="159">
        <v>1960</v>
      </c>
      <c r="D276" s="66"/>
      <c r="E276" s="66" t="s">
        <v>416</v>
      </c>
      <c r="F276" s="182">
        <v>2</v>
      </c>
      <c r="G276" s="182">
        <v>2</v>
      </c>
      <c r="H276" s="80">
        <v>711.14</v>
      </c>
      <c r="I276" s="80">
        <v>667.94</v>
      </c>
      <c r="J276" s="80">
        <v>559.29999999999995</v>
      </c>
      <c r="K276" s="159">
        <v>36</v>
      </c>
      <c r="L276" s="429">
        <f>'раздел 2'!C273</f>
        <v>316523.26</v>
      </c>
      <c r="M276" s="460">
        <v>0</v>
      </c>
      <c r="N276" s="460">
        <v>0</v>
      </c>
      <c r="O276" s="460">
        <v>0</v>
      </c>
      <c r="P276" s="460">
        <f t="shared" si="78"/>
        <v>316523.26</v>
      </c>
      <c r="Q276" s="455">
        <f t="shared" si="79"/>
        <v>445.09275248193046</v>
      </c>
      <c r="R276" s="450">
        <v>24445</v>
      </c>
      <c r="S276" s="81" t="s">
        <v>358</v>
      </c>
      <c r="T276" s="458" t="s">
        <v>181</v>
      </c>
      <c r="U276" s="54">
        <f>L276-'раздел 2'!C273</f>
        <v>0</v>
      </c>
      <c r="V276" s="203">
        <f t="shared" si="81"/>
        <v>0</v>
      </c>
      <c r="W276" s="203">
        <f t="shared" si="82"/>
        <v>23999.907247518069</v>
      </c>
    </row>
    <row r="277" spans="1:23" ht="15.6" customHeight="1" x14ac:dyDescent="0.2">
      <c r="A277" s="495" t="s">
        <v>17</v>
      </c>
      <c r="B277" s="495"/>
      <c r="C277" s="83"/>
      <c r="D277" s="458"/>
      <c r="E277" s="458"/>
      <c r="F277" s="468"/>
      <c r="G277" s="468"/>
      <c r="H277" s="455">
        <f t="shared" ref="H277:P277" si="83">SUM(H260:H276)</f>
        <v>43829.270000000004</v>
      </c>
      <c r="I277" s="455">
        <f t="shared" si="83"/>
        <v>34669.22</v>
      </c>
      <c r="J277" s="455">
        <f t="shared" si="83"/>
        <v>30090.799999999996</v>
      </c>
      <c r="K277" s="83">
        <f t="shared" si="83"/>
        <v>1847</v>
      </c>
      <c r="L277" s="460">
        <f t="shared" si="83"/>
        <v>54694548.419999994</v>
      </c>
      <c r="M277" s="455">
        <f t="shared" si="83"/>
        <v>0</v>
      </c>
      <c r="N277" s="455">
        <f t="shared" si="83"/>
        <v>0</v>
      </c>
      <c r="O277" s="455">
        <f t="shared" si="83"/>
        <v>0</v>
      </c>
      <c r="P277" s="455">
        <f t="shared" si="83"/>
        <v>54694548.419999994</v>
      </c>
      <c r="Q277" s="455">
        <f t="shared" si="79"/>
        <v>1247.900054461322</v>
      </c>
      <c r="R277" s="92" t="s">
        <v>177</v>
      </c>
      <c r="S277" s="81" t="s">
        <v>177</v>
      </c>
      <c r="T277" s="81" t="s">
        <v>177</v>
      </c>
      <c r="U277" s="54">
        <f>L277-'раздел 2'!C274</f>
        <v>0</v>
      </c>
      <c r="V277" s="203">
        <f t="shared" si="81"/>
        <v>0</v>
      </c>
      <c r="W277" s="203" t="e">
        <f t="shared" si="82"/>
        <v>#VALUE!</v>
      </c>
    </row>
    <row r="278" spans="1:23" ht="15.6" customHeight="1" x14ac:dyDescent="0.2">
      <c r="A278" s="495" t="s">
        <v>109</v>
      </c>
      <c r="B278" s="495"/>
      <c r="C278" s="83"/>
      <c r="D278" s="458"/>
      <c r="E278" s="458"/>
      <c r="F278" s="468"/>
      <c r="G278" s="468"/>
      <c r="H278" s="458"/>
      <c r="I278" s="64"/>
      <c r="J278" s="458"/>
      <c r="K278" s="83"/>
      <c r="L278" s="460"/>
      <c r="M278" s="460"/>
      <c r="N278" s="460"/>
      <c r="O278" s="460"/>
      <c r="P278" s="460"/>
      <c r="Q278" s="455"/>
      <c r="R278" s="429"/>
      <c r="S278" s="81"/>
      <c r="T278" s="458"/>
      <c r="U278" s="54"/>
      <c r="V278" s="203">
        <f t="shared" si="81"/>
        <v>0</v>
      </c>
      <c r="W278" s="203">
        <f t="shared" si="82"/>
        <v>0</v>
      </c>
    </row>
    <row r="279" spans="1:23" ht="15.6" customHeight="1" x14ac:dyDescent="0.2">
      <c r="A279" s="468">
        <f>A276+1</f>
        <v>191</v>
      </c>
      <c r="B279" s="464" t="s">
        <v>220</v>
      </c>
      <c r="C279" s="83">
        <v>1966</v>
      </c>
      <c r="D279" s="458"/>
      <c r="E279" s="458" t="s">
        <v>174</v>
      </c>
      <c r="F279" s="468">
        <v>5</v>
      </c>
      <c r="G279" s="468">
        <v>4</v>
      </c>
      <c r="H279" s="67">
        <v>3759.7</v>
      </c>
      <c r="I279" s="67">
        <v>3426.42</v>
      </c>
      <c r="J279" s="460">
        <v>3426.4</v>
      </c>
      <c r="K279" s="83">
        <v>165</v>
      </c>
      <c r="L279" s="460">
        <f>'раздел 2'!C276</f>
        <v>3395579.37</v>
      </c>
      <c r="M279" s="460">
        <v>0</v>
      </c>
      <c r="N279" s="460">
        <v>0</v>
      </c>
      <c r="O279" s="460">
        <v>0</v>
      </c>
      <c r="P279" s="460">
        <f t="shared" ref="P279:P289" si="84">L279</f>
        <v>3395579.37</v>
      </c>
      <c r="Q279" s="455">
        <f t="shared" ref="Q279:Q291" si="85">L279/H279</f>
        <v>903.15167965529167</v>
      </c>
      <c r="R279" s="450">
        <v>24445</v>
      </c>
      <c r="S279" s="81" t="s">
        <v>358</v>
      </c>
      <c r="T279" s="458" t="s">
        <v>181</v>
      </c>
      <c r="U279" s="54">
        <f>L279-'раздел 2'!C276</f>
        <v>0</v>
      </c>
      <c r="V279" s="203">
        <f t="shared" si="81"/>
        <v>0</v>
      </c>
      <c r="W279" s="203">
        <f t="shared" si="82"/>
        <v>23541.848320344707</v>
      </c>
    </row>
    <row r="280" spans="1:23" ht="15.6" customHeight="1" x14ac:dyDescent="0.2">
      <c r="A280" s="327">
        <f t="shared" ref="A280:A289" si="86">A279+1</f>
        <v>192</v>
      </c>
      <c r="B280" s="464" t="s">
        <v>460</v>
      </c>
      <c r="C280" s="260">
        <v>1957</v>
      </c>
      <c r="D280" s="215"/>
      <c r="E280" s="268" t="s">
        <v>1497</v>
      </c>
      <c r="F280" s="270">
        <v>2</v>
      </c>
      <c r="G280" s="270">
        <v>1</v>
      </c>
      <c r="H280" s="268">
        <v>355.4</v>
      </c>
      <c r="I280" s="268">
        <v>355.4</v>
      </c>
      <c r="J280" s="268">
        <v>201.2</v>
      </c>
      <c r="K280" s="260">
        <v>21</v>
      </c>
      <c r="L280" s="460">
        <f>'раздел 2'!C277</f>
        <v>415620.64</v>
      </c>
      <c r="M280" s="460">
        <v>0</v>
      </c>
      <c r="N280" s="460">
        <v>0</v>
      </c>
      <c r="O280" s="460">
        <v>0</v>
      </c>
      <c r="P280" s="460">
        <f t="shared" si="84"/>
        <v>415620.64</v>
      </c>
      <c r="Q280" s="455">
        <f t="shared" si="85"/>
        <v>1169.4446820483963</v>
      </c>
      <c r="R280" s="450">
        <v>24445</v>
      </c>
      <c r="S280" s="81" t="s">
        <v>358</v>
      </c>
      <c r="T280" s="458" t="s">
        <v>181</v>
      </c>
      <c r="U280" s="54">
        <f>L280-'раздел 2'!C277</f>
        <v>0</v>
      </c>
      <c r="V280" s="203">
        <f t="shared" si="81"/>
        <v>0</v>
      </c>
      <c r="W280" s="203">
        <f t="shared" si="82"/>
        <v>23275.555317951603</v>
      </c>
    </row>
    <row r="281" spans="1:23" ht="15.6" customHeight="1" x14ac:dyDescent="0.2">
      <c r="A281" s="327">
        <f t="shared" si="86"/>
        <v>193</v>
      </c>
      <c r="B281" s="465" t="s">
        <v>461</v>
      </c>
      <c r="C281" s="260">
        <v>1971</v>
      </c>
      <c r="D281" s="215"/>
      <c r="E281" s="268" t="s">
        <v>1469</v>
      </c>
      <c r="F281" s="270">
        <v>2</v>
      </c>
      <c r="G281" s="270">
        <v>3</v>
      </c>
      <c r="H281" s="268">
        <v>956.4</v>
      </c>
      <c r="I281" s="268">
        <v>956.4</v>
      </c>
      <c r="J281" s="268">
        <v>550</v>
      </c>
      <c r="K281" s="260">
        <v>46</v>
      </c>
      <c r="L281" s="460">
        <f>'раздел 2'!C278</f>
        <v>339381.42</v>
      </c>
      <c r="M281" s="460">
        <v>0</v>
      </c>
      <c r="N281" s="460">
        <v>0</v>
      </c>
      <c r="O281" s="460">
        <v>0</v>
      </c>
      <c r="P281" s="460">
        <f t="shared" si="84"/>
        <v>339381.42</v>
      </c>
      <c r="Q281" s="455">
        <f t="shared" si="85"/>
        <v>354.85301129234631</v>
      </c>
      <c r="R281" s="450">
        <v>24445</v>
      </c>
      <c r="S281" s="81" t="s">
        <v>358</v>
      </c>
      <c r="T281" s="458" t="s">
        <v>181</v>
      </c>
      <c r="U281" s="54">
        <f>L281-'раздел 2'!C278</f>
        <v>0</v>
      </c>
      <c r="V281" s="203">
        <f t="shared" si="81"/>
        <v>0</v>
      </c>
      <c r="W281" s="203">
        <f t="shared" si="82"/>
        <v>24090.146988707653</v>
      </c>
    </row>
    <row r="282" spans="1:23" ht="15.6" customHeight="1" x14ac:dyDescent="0.2">
      <c r="A282" s="327">
        <f t="shared" si="86"/>
        <v>194</v>
      </c>
      <c r="B282" s="467" t="s">
        <v>462</v>
      </c>
      <c r="C282" s="260">
        <v>1970</v>
      </c>
      <c r="D282" s="215"/>
      <c r="E282" s="268" t="s">
        <v>1469</v>
      </c>
      <c r="F282" s="270">
        <v>2</v>
      </c>
      <c r="G282" s="270">
        <v>3</v>
      </c>
      <c r="H282" s="268">
        <v>970.2</v>
      </c>
      <c r="I282" s="268">
        <v>970.2</v>
      </c>
      <c r="J282" s="268">
        <v>559.20000000000005</v>
      </c>
      <c r="K282" s="260">
        <v>46</v>
      </c>
      <c r="L282" s="460">
        <f>'раздел 2'!C279</f>
        <v>279885.52</v>
      </c>
      <c r="M282" s="460">
        <v>0</v>
      </c>
      <c r="N282" s="460">
        <v>0</v>
      </c>
      <c r="O282" s="460">
        <v>0</v>
      </c>
      <c r="P282" s="460">
        <f t="shared" si="84"/>
        <v>279885.52</v>
      </c>
      <c r="Q282" s="455">
        <f t="shared" si="85"/>
        <v>288.48229231086373</v>
      </c>
      <c r="R282" s="450">
        <v>24445</v>
      </c>
      <c r="S282" s="81" t="s">
        <v>358</v>
      </c>
      <c r="T282" s="458" t="s">
        <v>181</v>
      </c>
      <c r="U282" s="54">
        <f>L282-'раздел 2'!C279</f>
        <v>0</v>
      </c>
      <c r="V282" s="203">
        <f t="shared" si="81"/>
        <v>0</v>
      </c>
      <c r="W282" s="203">
        <f t="shared" si="82"/>
        <v>24156.517707689138</v>
      </c>
    </row>
    <row r="283" spans="1:23" ht="15.6" customHeight="1" x14ac:dyDescent="0.2">
      <c r="A283" s="327">
        <f t="shared" si="86"/>
        <v>195</v>
      </c>
      <c r="B283" s="464" t="s">
        <v>463</v>
      </c>
      <c r="C283" s="260">
        <v>1953</v>
      </c>
      <c r="D283" s="215"/>
      <c r="E283" s="268" t="s">
        <v>1498</v>
      </c>
      <c r="F283" s="270">
        <v>2</v>
      </c>
      <c r="G283" s="270">
        <v>1</v>
      </c>
      <c r="H283" s="268">
        <v>214.8</v>
      </c>
      <c r="I283" s="268">
        <v>214.8</v>
      </c>
      <c r="J283" s="268">
        <v>146.69999999999999</v>
      </c>
      <c r="K283" s="260">
        <v>12</v>
      </c>
      <c r="L283" s="460">
        <f>'раздел 2'!C280</f>
        <v>294895.89</v>
      </c>
      <c r="M283" s="460">
        <v>0</v>
      </c>
      <c r="N283" s="460">
        <v>0</v>
      </c>
      <c r="O283" s="460">
        <v>0</v>
      </c>
      <c r="P283" s="460">
        <f t="shared" si="84"/>
        <v>294895.89</v>
      </c>
      <c r="Q283" s="455">
        <f t="shared" si="85"/>
        <v>1372.8858938547487</v>
      </c>
      <c r="R283" s="450">
        <v>24445</v>
      </c>
      <c r="S283" s="81" t="s">
        <v>358</v>
      </c>
      <c r="T283" s="458" t="s">
        <v>181</v>
      </c>
      <c r="U283" s="54">
        <f>L283-'раздел 2'!C280</f>
        <v>0</v>
      </c>
      <c r="V283" s="203">
        <f t="shared" si="81"/>
        <v>0</v>
      </c>
      <c r="W283" s="203">
        <f t="shared" si="82"/>
        <v>23072.114106145251</v>
      </c>
    </row>
    <row r="284" spans="1:23" ht="15.6" customHeight="1" x14ac:dyDescent="0.2">
      <c r="A284" s="327">
        <f t="shared" si="86"/>
        <v>196</v>
      </c>
      <c r="B284" s="464" t="s">
        <v>464</v>
      </c>
      <c r="C284" s="260">
        <v>1955</v>
      </c>
      <c r="D284" s="215"/>
      <c r="E284" s="268" t="s">
        <v>1469</v>
      </c>
      <c r="F284" s="270">
        <v>2</v>
      </c>
      <c r="G284" s="270">
        <v>1</v>
      </c>
      <c r="H284" s="268">
        <v>539.6</v>
      </c>
      <c r="I284" s="268">
        <v>539.6</v>
      </c>
      <c r="J284" s="268">
        <v>319.5</v>
      </c>
      <c r="K284" s="260">
        <v>18</v>
      </c>
      <c r="L284" s="460">
        <f>'раздел 2'!C281</f>
        <v>438341</v>
      </c>
      <c r="M284" s="460">
        <v>0</v>
      </c>
      <c r="N284" s="460">
        <v>0</v>
      </c>
      <c r="O284" s="460">
        <v>0</v>
      </c>
      <c r="P284" s="460">
        <f t="shared" si="84"/>
        <v>438341</v>
      </c>
      <c r="Q284" s="455">
        <f t="shared" si="85"/>
        <v>812.34432913269086</v>
      </c>
      <c r="R284" s="450">
        <v>24445</v>
      </c>
      <c r="S284" s="81" t="s">
        <v>358</v>
      </c>
      <c r="T284" s="458" t="s">
        <v>181</v>
      </c>
      <c r="U284" s="54">
        <f>L284-'раздел 2'!C281</f>
        <v>0</v>
      </c>
      <c r="V284" s="203">
        <f t="shared" si="81"/>
        <v>0</v>
      </c>
      <c r="W284" s="203">
        <f t="shared" si="82"/>
        <v>23632.655670867309</v>
      </c>
    </row>
    <row r="285" spans="1:23" ht="15.6" customHeight="1" x14ac:dyDescent="0.2">
      <c r="A285" s="327">
        <f t="shared" si="86"/>
        <v>197</v>
      </c>
      <c r="B285" s="467" t="s">
        <v>465</v>
      </c>
      <c r="C285" s="260">
        <v>1959</v>
      </c>
      <c r="D285" s="215"/>
      <c r="E285" s="268" t="s">
        <v>1498</v>
      </c>
      <c r="F285" s="270">
        <v>2</v>
      </c>
      <c r="G285" s="270">
        <v>1</v>
      </c>
      <c r="H285" s="268">
        <v>126.7</v>
      </c>
      <c r="I285" s="268">
        <v>126.7</v>
      </c>
      <c r="J285" s="268">
        <v>61.8</v>
      </c>
      <c r="K285" s="260">
        <v>5</v>
      </c>
      <c r="L285" s="460">
        <f>'раздел 2'!C282</f>
        <v>360462.95</v>
      </c>
      <c r="M285" s="460">
        <v>0</v>
      </c>
      <c r="N285" s="460">
        <v>0</v>
      </c>
      <c r="O285" s="460">
        <v>0</v>
      </c>
      <c r="P285" s="460">
        <f t="shared" si="84"/>
        <v>360462.95</v>
      </c>
      <c r="Q285" s="455">
        <f t="shared" si="85"/>
        <v>2845.0114443567481</v>
      </c>
      <c r="R285" s="450">
        <v>24445</v>
      </c>
      <c r="S285" s="81" t="s">
        <v>358</v>
      </c>
      <c r="T285" s="458" t="s">
        <v>181</v>
      </c>
      <c r="U285" s="54">
        <f>L285-'раздел 2'!C282</f>
        <v>0</v>
      </c>
      <c r="V285" s="203">
        <f t="shared" si="81"/>
        <v>0</v>
      </c>
      <c r="W285" s="203">
        <f t="shared" si="82"/>
        <v>21599.988555643253</v>
      </c>
    </row>
    <row r="286" spans="1:23" ht="15.6" customHeight="1" x14ac:dyDescent="0.2">
      <c r="A286" s="327">
        <f t="shared" si="86"/>
        <v>198</v>
      </c>
      <c r="B286" s="464" t="s">
        <v>466</v>
      </c>
      <c r="C286" s="260">
        <v>1972</v>
      </c>
      <c r="D286" s="215"/>
      <c r="E286" s="268" t="s">
        <v>1469</v>
      </c>
      <c r="F286" s="270">
        <v>2</v>
      </c>
      <c r="G286" s="270">
        <v>2</v>
      </c>
      <c r="H286" s="268">
        <v>759.2</v>
      </c>
      <c r="I286" s="268">
        <v>759.2</v>
      </c>
      <c r="J286" s="268">
        <v>485</v>
      </c>
      <c r="K286" s="260">
        <v>32</v>
      </c>
      <c r="L286" s="460">
        <f>'раздел 2'!C283</f>
        <v>279091.5</v>
      </c>
      <c r="M286" s="460">
        <v>0</v>
      </c>
      <c r="N286" s="460">
        <v>0</v>
      </c>
      <c r="O286" s="460">
        <v>0</v>
      </c>
      <c r="P286" s="460">
        <f t="shared" si="84"/>
        <v>279091.5</v>
      </c>
      <c r="Q286" s="455">
        <f t="shared" si="85"/>
        <v>367.61261854583768</v>
      </c>
      <c r="R286" s="450">
        <v>24445</v>
      </c>
      <c r="S286" s="81" t="s">
        <v>358</v>
      </c>
      <c r="T286" s="458" t="s">
        <v>181</v>
      </c>
      <c r="U286" s="54">
        <f>L286-'раздел 2'!C283</f>
        <v>0</v>
      </c>
      <c r="V286" s="203">
        <f t="shared" si="81"/>
        <v>0</v>
      </c>
      <c r="W286" s="203">
        <f t="shared" si="82"/>
        <v>24077.387381454162</v>
      </c>
    </row>
    <row r="287" spans="1:23" ht="15.6" customHeight="1" x14ac:dyDescent="0.2">
      <c r="A287" s="327">
        <f t="shared" si="86"/>
        <v>199</v>
      </c>
      <c r="B287" s="464" t="s">
        <v>467</v>
      </c>
      <c r="C287" s="260">
        <v>1960</v>
      </c>
      <c r="D287" s="215"/>
      <c r="E287" s="268" t="s">
        <v>1469</v>
      </c>
      <c r="F287" s="270">
        <v>2</v>
      </c>
      <c r="G287" s="270">
        <v>2</v>
      </c>
      <c r="H287" s="268">
        <v>653</v>
      </c>
      <c r="I287" s="268">
        <v>653</v>
      </c>
      <c r="J287" s="268">
        <v>422</v>
      </c>
      <c r="K287" s="260">
        <v>40</v>
      </c>
      <c r="L287" s="460">
        <f>'раздел 2'!C284</f>
        <v>414381.57</v>
      </c>
      <c r="M287" s="460">
        <v>0</v>
      </c>
      <c r="N287" s="460">
        <v>0</v>
      </c>
      <c r="O287" s="460">
        <v>0</v>
      </c>
      <c r="P287" s="460">
        <f t="shared" si="84"/>
        <v>414381.57</v>
      </c>
      <c r="Q287" s="455">
        <f t="shared" si="85"/>
        <v>634.58127105666154</v>
      </c>
      <c r="R287" s="450">
        <v>24445</v>
      </c>
      <c r="S287" s="81" t="s">
        <v>358</v>
      </c>
      <c r="T287" s="458" t="s">
        <v>181</v>
      </c>
      <c r="U287" s="54">
        <f>L287-'раздел 2'!C284</f>
        <v>0</v>
      </c>
      <c r="V287" s="203">
        <f t="shared" si="81"/>
        <v>0</v>
      </c>
      <c r="W287" s="203">
        <f t="shared" si="82"/>
        <v>23810.418728943339</v>
      </c>
    </row>
    <row r="288" spans="1:23" ht="15.6" customHeight="1" x14ac:dyDescent="0.2">
      <c r="A288" s="327">
        <f t="shared" si="86"/>
        <v>200</v>
      </c>
      <c r="B288" s="464" t="s">
        <v>468</v>
      </c>
      <c r="C288" s="260">
        <v>1964</v>
      </c>
      <c r="D288" s="215"/>
      <c r="E288" s="268" t="s">
        <v>1469</v>
      </c>
      <c r="F288" s="270">
        <v>2</v>
      </c>
      <c r="G288" s="270">
        <v>2</v>
      </c>
      <c r="H288" s="268">
        <v>657</v>
      </c>
      <c r="I288" s="268">
        <v>657</v>
      </c>
      <c r="J288" s="268">
        <v>427</v>
      </c>
      <c r="K288" s="260">
        <v>28</v>
      </c>
      <c r="L288" s="460">
        <f>'раздел 2'!C285</f>
        <v>298140.09000000003</v>
      </c>
      <c r="M288" s="460">
        <v>0</v>
      </c>
      <c r="N288" s="460">
        <v>0</v>
      </c>
      <c r="O288" s="460">
        <v>0</v>
      </c>
      <c r="P288" s="460">
        <f t="shared" si="84"/>
        <v>298140.09000000003</v>
      </c>
      <c r="Q288" s="455">
        <f t="shared" si="85"/>
        <v>453.79009132420094</v>
      </c>
      <c r="R288" s="450">
        <v>24445</v>
      </c>
      <c r="S288" s="81" t="s">
        <v>358</v>
      </c>
      <c r="T288" s="458" t="s">
        <v>181</v>
      </c>
      <c r="U288" s="54">
        <f>L288-'раздел 2'!C285</f>
        <v>0</v>
      </c>
      <c r="V288" s="203">
        <f t="shared" si="81"/>
        <v>0</v>
      </c>
      <c r="W288" s="203">
        <f t="shared" si="82"/>
        <v>23991.209908675799</v>
      </c>
    </row>
    <row r="289" spans="1:30" ht="15.6" customHeight="1" x14ac:dyDescent="0.2">
      <c r="A289" s="327">
        <f t="shared" si="86"/>
        <v>201</v>
      </c>
      <c r="B289" s="464" t="s">
        <v>469</v>
      </c>
      <c r="C289" s="260">
        <v>1964</v>
      </c>
      <c r="D289" s="215"/>
      <c r="E289" s="268" t="s">
        <v>1469</v>
      </c>
      <c r="F289" s="270">
        <v>2</v>
      </c>
      <c r="G289" s="270">
        <v>2</v>
      </c>
      <c r="H289" s="268">
        <v>707</v>
      </c>
      <c r="I289" s="268">
        <v>707</v>
      </c>
      <c r="J289" s="268">
        <v>427</v>
      </c>
      <c r="K289" s="260">
        <v>38</v>
      </c>
      <c r="L289" s="460">
        <f>'раздел 2'!C286</f>
        <v>298140.09000000003</v>
      </c>
      <c r="M289" s="460">
        <v>0</v>
      </c>
      <c r="N289" s="460">
        <v>0</v>
      </c>
      <c r="O289" s="460">
        <v>0</v>
      </c>
      <c r="P289" s="460">
        <f t="shared" si="84"/>
        <v>298140.09000000003</v>
      </c>
      <c r="Q289" s="455">
        <f t="shared" si="85"/>
        <v>421.69743988684587</v>
      </c>
      <c r="R289" s="450">
        <v>24445</v>
      </c>
      <c r="S289" s="81" t="s">
        <v>358</v>
      </c>
      <c r="T289" s="458" t="s">
        <v>181</v>
      </c>
      <c r="U289" s="54">
        <f>L289-'раздел 2'!C286</f>
        <v>0</v>
      </c>
      <c r="V289" s="203">
        <f t="shared" si="81"/>
        <v>0</v>
      </c>
      <c r="W289" s="203">
        <f t="shared" si="82"/>
        <v>24023.302560113156</v>
      </c>
    </row>
    <row r="290" spans="1:30" ht="15.6" customHeight="1" x14ac:dyDescent="0.2">
      <c r="A290" s="495" t="s">
        <v>17</v>
      </c>
      <c r="B290" s="495"/>
      <c r="C290" s="331"/>
      <c r="D290" s="450"/>
      <c r="E290" s="458"/>
      <c r="F290" s="327"/>
      <c r="G290" s="327"/>
      <c r="H290" s="429">
        <f t="shared" ref="H290:P290" si="87">SUM(H279:H289)</f>
        <v>9699</v>
      </c>
      <c r="I290" s="429">
        <f t="shared" si="87"/>
        <v>9365.7200000000012</v>
      </c>
      <c r="J290" s="429">
        <f t="shared" si="87"/>
        <v>7025.8</v>
      </c>
      <c r="K290" s="331">
        <f t="shared" si="87"/>
        <v>451</v>
      </c>
      <c r="L290" s="427">
        <f t="shared" si="87"/>
        <v>6813920.04</v>
      </c>
      <c r="M290" s="429">
        <f t="shared" si="87"/>
        <v>0</v>
      </c>
      <c r="N290" s="429">
        <f t="shared" si="87"/>
        <v>0</v>
      </c>
      <c r="O290" s="429">
        <f t="shared" si="87"/>
        <v>0</v>
      </c>
      <c r="P290" s="429">
        <f t="shared" si="87"/>
        <v>6813920.04</v>
      </c>
      <c r="Q290" s="455">
        <f t="shared" si="85"/>
        <v>702.53841014537579</v>
      </c>
      <c r="R290" s="92" t="s">
        <v>177</v>
      </c>
      <c r="S290" s="81" t="s">
        <v>177</v>
      </c>
      <c r="T290" s="81" t="s">
        <v>177</v>
      </c>
      <c r="U290" s="54">
        <f>L290-'раздел 2'!C287</f>
        <v>0</v>
      </c>
      <c r="V290" s="203">
        <f t="shared" ref="V290:V348" si="88">L290-P290</f>
        <v>0</v>
      </c>
      <c r="W290" s="203" t="e">
        <f t="shared" si="82"/>
        <v>#VALUE!</v>
      </c>
    </row>
    <row r="291" spans="1:30" s="210" customFormat="1" ht="15.6" customHeight="1" x14ac:dyDescent="0.2">
      <c r="A291" s="519" t="s">
        <v>110</v>
      </c>
      <c r="B291" s="519"/>
      <c r="C291" s="153"/>
      <c r="D291" s="466"/>
      <c r="E291" s="103"/>
      <c r="F291" s="179"/>
      <c r="G291" s="179"/>
      <c r="H291" s="463">
        <f t="shared" ref="H291:P291" si="89">H290+H277+H258+H254+H232+H227</f>
        <v>168803.97000000003</v>
      </c>
      <c r="I291" s="463">
        <f t="shared" si="89"/>
        <v>142544.28</v>
      </c>
      <c r="J291" s="463">
        <f t="shared" si="89"/>
        <v>122092.84</v>
      </c>
      <c r="K291" s="463">
        <f t="shared" si="89"/>
        <v>5814</v>
      </c>
      <c r="L291" s="463">
        <f t="shared" si="89"/>
        <v>174687253.47</v>
      </c>
      <c r="M291" s="463">
        <f t="shared" si="89"/>
        <v>0</v>
      </c>
      <c r="N291" s="463">
        <f t="shared" si="89"/>
        <v>0</v>
      </c>
      <c r="O291" s="463">
        <f t="shared" si="89"/>
        <v>0</v>
      </c>
      <c r="P291" s="463">
        <f t="shared" si="89"/>
        <v>174687253.47</v>
      </c>
      <c r="Q291" s="455">
        <f t="shared" si="85"/>
        <v>1034.8527553587749</v>
      </c>
      <c r="R291" s="92" t="s">
        <v>177</v>
      </c>
      <c r="S291" s="81" t="s">
        <v>177</v>
      </c>
      <c r="T291" s="81" t="s">
        <v>177</v>
      </c>
      <c r="U291" s="56">
        <f>L291-'раздел 2'!C288</f>
        <v>0</v>
      </c>
      <c r="V291" s="203">
        <f t="shared" si="88"/>
        <v>0</v>
      </c>
      <c r="W291" s="203" t="e">
        <f t="shared" si="82"/>
        <v>#VALUE!</v>
      </c>
    </row>
    <row r="292" spans="1:30" ht="15.6" customHeight="1" x14ac:dyDescent="0.2">
      <c r="A292" s="539" t="s">
        <v>37</v>
      </c>
      <c r="B292" s="540"/>
      <c r="C292" s="540"/>
      <c r="D292" s="540"/>
      <c r="E292" s="540"/>
      <c r="F292" s="540"/>
      <c r="G292" s="540"/>
      <c r="H292" s="540"/>
      <c r="I292" s="540"/>
      <c r="J292" s="540"/>
      <c r="K292" s="540"/>
      <c r="L292" s="540"/>
      <c r="M292" s="540"/>
      <c r="N292" s="540"/>
      <c r="O292" s="540"/>
      <c r="P292" s="540"/>
      <c r="Q292" s="540"/>
      <c r="R292" s="540"/>
      <c r="S292" s="540"/>
      <c r="T292" s="541"/>
      <c r="U292" s="56">
        <f>L292-'раздел 2'!C289</f>
        <v>0</v>
      </c>
      <c r="V292" s="203">
        <f t="shared" si="88"/>
        <v>0</v>
      </c>
      <c r="W292" s="203">
        <f t="shared" si="82"/>
        <v>0</v>
      </c>
    </row>
    <row r="293" spans="1:30" ht="15.6" customHeight="1" x14ac:dyDescent="0.2">
      <c r="A293" s="488" t="s">
        <v>470</v>
      </c>
      <c r="B293" s="489"/>
      <c r="C293" s="542"/>
      <c r="D293" s="543"/>
      <c r="E293" s="543"/>
      <c r="F293" s="543"/>
      <c r="G293" s="543"/>
      <c r="H293" s="543"/>
      <c r="I293" s="543"/>
      <c r="J293" s="543"/>
      <c r="K293" s="543"/>
      <c r="L293" s="543"/>
      <c r="M293" s="543"/>
      <c r="N293" s="543"/>
      <c r="O293" s="543"/>
      <c r="P293" s="543"/>
      <c r="Q293" s="543"/>
      <c r="R293" s="543"/>
      <c r="S293" s="543"/>
      <c r="T293" s="544"/>
      <c r="U293" s="54">
        <f>L293-'раздел 2'!C290</f>
        <v>0</v>
      </c>
      <c r="V293" s="203">
        <f t="shared" si="88"/>
        <v>0</v>
      </c>
      <c r="W293" s="203">
        <f t="shared" si="82"/>
        <v>0</v>
      </c>
    </row>
    <row r="294" spans="1:30" ht="15.6" customHeight="1" x14ac:dyDescent="0.2">
      <c r="A294" s="468">
        <f>A289+1</f>
        <v>202</v>
      </c>
      <c r="B294" s="452" t="str">
        <f>'раздел 2'!B291</f>
        <v>Г. Выборг, ул. Вокзальная, д. 4</v>
      </c>
      <c r="C294" s="331" t="s">
        <v>1499</v>
      </c>
      <c r="D294" s="450"/>
      <c r="E294" s="450" t="s">
        <v>174</v>
      </c>
      <c r="F294" s="327">
        <v>5</v>
      </c>
      <c r="G294" s="327">
        <v>4</v>
      </c>
      <c r="H294" s="429">
        <v>2595.7600000000002</v>
      </c>
      <c r="I294" s="429">
        <v>2256.52</v>
      </c>
      <c r="J294" s="429">
        <v>2075.04</v>
      </c>
      <c r="K294" s="331">
        <v>69</v>
      </c>
      <c r="L294" s="429">
        <f>'раздел 2'!C291</f>
        <v>76591715.670000002</v>
      </c>
      <c r="M294" s="460">
        <v>0</v>
      </c>
      <c r="N294" s="460">
        <v>0</v>
      </c>
      <c r="O294" s="460">
        <v>0</v>
      </c>
      <c r="P294" s="460">
        <f t="shared" ref="P294:P312" si="90">L294</f>
        <v>76591715.670000002</v>
      </c>
      <c r="Q294" s="455">
        <f t="shared" ref="Q294:Q313" si="91">L294/H294</f>
        <v>29506.47042484667</v>
      </c>
      <c r="R294" s="450">
        <v>24445</v>
      </c>
      <c r="S294" s="81" t="s">
        <v>358</v>
      </c>
      <c r="T294" s="458" t="s">
        <v>181</v>
      </c>
      <c r="U294" s="54">
        <f>L294-'раздел 2'!C291</f>
        <v>0</v>
      </c>
      <c r="V294" s="203">
        <f t="shared" si="88"/>
        <v>0</v>
      </c>
      <c r="W294" s="203">
        <f t="shared" si="82"/>
        <v>-5061.4704248466696</v>
      </c>
    </row>
    <row r="295" spans="1:30" ht="15.6" customHeight="1" x14ac:dyDescent="0.2">
      <c r="A295" s="468">
        <f t="shared" ref="A295:A312" si="92">A294+1</f>
        <v>203</v>
      </c>
      <c r="B295" s="452" t="str">
        <f>'раздел 2'!B292</f>
        <v>Г. Выборг, ул. Димитрова, д. 3</v>
      </c>
      <c r="C295" s="331" t="s">
        <v>1499</v>
      </c>
      <c r="D295" s="461"/>
      <c r="E295" s="461" t="s">
        <v>174</v>
      </c>
      <c r="F295" s="327">
        <v>7</v>
      </c>
      <c r="G295" s="327">
        <v>3</v>
      </c>
      <c r="H295" s="426">
        <v>7056.04</v>
      </c>
      <c r="I295" s="426">
        <v>3347.96</v>
      </c>
      <c r="J295" s="429">
        <v>3031.55</v>
      </c>
      <c r="K295" s="331">
        <v>69</v>
      </c>
      <c r="L295" s="429">
        <f>'раздел 2'!C292</f>
        <v>1737575</v>
      </c>
      <c r="M295" s="460">
        <v>0</v>
      </c>
      <c r="N295" s="460">
        <v>0</v>
      </c>
      <c r="O295" s="460">
        <v>0</v>
      </c>
      <c r="P295" s="460">
        <f t="shared" si="90"/>
        <v>1737575</v>
      </c>
      <c r="Q295" s="455">
        <f t="shared" si="91"/>
        <v>246.25356432219772</v>
      </c>
      <c r="R295" s="450">
        <v>24445</v>
      </c>
      <c r="S295" s="81" t="s">
        <v>358</v>
      </c>
      <c r="T295" s="458" t="s">
        <v>181</v>
      </c>
      <c r="U295" s="54">
        <f>L295-'раздел 2'!C292</f>
        <v>0</v>
      </c>
      <c r="V295" s="203">
        <f t="shared" si="88"/>
        <v>0</v>
      </c>
      <c r="W295" s="203">
        <f t="shared" si="82"/>
        <v>24198.746435677804</v>
      </c>
    </row>
    <row r="296" spans="1:30" ht="15.6" customHeight="1" x14ac:dyDescent="0.2">
      <c r="A296" s="468">
        <f t="shared" si="92"/>
        <v>204</v>
      </c>
      <c r="B296" s="452" t="str">
        <f>'раздел 2'!B293</f>
        <v>Г. Выборг, ул. Железнодорожная д. 2</v>
      </c>
      <c r="C296" s="331" t="s">
        <v>1499</v>
      </c>
      <c r="D296" s="461"/>
      <c r="E296" s="461" t="s">
        <v>174</v>
      </c>
      <c r="F296" s="327">
        <v>5</v>
      </c>
      <c r="G296" s="327">
        <v>5</v>
      </c>
      <c r="H296" s="57">
        <v>6787.63</v>
      </c>
      <c r="I296" s="57">
        <v>1721.53</v>
      </c>
      <c r="J296" s="57">
        <v>1721.53</v>
      </c>
      <c r="K296" s="331">
        <v>69</v>
      </c>
      <c r="L296" s="429">
        <f>'раздел 2'!C293</f>
        <v>6859664</v>
      </c>
      <c r="M296" s="460">
        <v>0</v>
      </c>
      <c r="N296" s="460">
        <v>0</v>
      </c>
      <c r="O296" s="460">
        <v>0</v>
      </c>
      <c r="P296" s="460">
        <f t="shared" si="90"/>
        <v>6859664</v>
      </c>
      <c r="Q296" s="455">
        <f t="shared" si="91"/>
        <v>1010.6125407542838</v>
      </c>
      <c r="R296" s="450">
        <v>24445</v>
      </c>
      <c r="S296" s="81" t="s">
        <v>358</v>
      </c>
      <c r="T296" s="458" t="s">
        <v>181</v>
      </c>
      <c r="U296" s="54">
        <f>L296-'раздел 2'!C293</f>
        <v>0</v>
      </c>
      <c r="V296" s="203">
        <f t="shared" si="88"/>
        <v>0</v>
      </c>
      <c r="W296" s="203">
        <f t="shared" si="82"/>
        <v>23434.387459245718</v>
      </c>
      <c r="X296" s="61"/>
      <c r="Y296" s="61"/>
      <c r="Z296" s="61"/>
      <c r="AA296" s="61"/>
      <c r="AB296" s="61"/>
      <c r="AC296" s="61"/>
      <c r="AD296" s="61"/>
    </row>
    <row r="297" spans="1:30" ht="15.6" customHeight="1" x14ac:dyDescent="0.2">
      <c r="A297" s="468">
        <f t="shared" si="92"/>
        <v>205</v>
      </c>
      <c r="B297" s="452" t="str">
        <f>'раздел 2'!B294</f>
        <v>Г. Выборг, ул. Железнодорожная д. 4</v>
      </c>
      <c r="C297" s="331" t="s">
        <v>1599</v>
      </c>
      <c r="D297" s="60"/>
      <c r="E297" s="450" t="s">
        <v>174</v>
      </c>
      <c r="F297" s="327">
        <v>3</v>
      </c>
      <c r="G297" s="327">
        <v>4</v>
      </c>
      <c r="H297" s="429">
        <v>1495.61</v>
      </c>
      <c r="I297" s="429">
        <v>1293.9000000000001</v>
      </c>
      <c r="J297" s="429">
        <v>1293.9000000000001</v>
      </c>
      <c r="K297" s="331">
        <v>48</v>
      </c>
      <c r="L297" s="429">
        <f>'раздел 2'!C294</f>
        <v>4271367</v>
      </c>
      <c r="M297" s="460">
        <v>0</v>
      </c>
      <c r="N297" s="460">
        <v>0</v>
      </c>
      <c r="O297" s="460">
        <v>0</v>
      </c>
      <c r="P297" s="460">
        <f t="shared" si="90"/>
        <v>4271367</v>
      </c>
      <c r="Q297" s="455">
        <f t="shared" si="91"/>
        <v>2855.9363737872841</v>
      </c>
      <c r="R297" s="450">
        <v>24445</v>
      </c>
      <c r="S297" s="81" t="s">
        <v>358</v>
      </c>
      <c r="T297" s="458" t="s">
        <v>181</v>
      </c>
      <c r="U297" s="54">
        <f>L297-'раздел 2'!C294</f>
        <v>0</v>
      </c>
      <c r="V297" s="203">
        <f t="shared" si="88"/>
        <v>0</v>
      </c>
      <c r="W297" s="203">
        <f t="shared" si="82"/>
        <v>21589.063626212715</v>
      </c>
      <c r="X297" s="61"/>
      <c r="Y297" s="61"/>
      <c r="Z297" s="61"/>
      <c r="AA297" s="61"/>
      <c r="AB297" s="61"/>
      <c r="AC297" s="61"/>
      <c r="AD297" s="61"/>
    </row>
    <row r="298" spans="1:30" ht="15.6" customHeight="1" x14ac:dyDescent="0.2">
      <c r="A298" s="468">
        <f t="shared" si="92"/>
        <v>206</v>
      </c>
      <c r="B298" s="452" t="str">
        <f>'раздел 2'!B295</f>
        <v>Г. Выборг, ул. Крепостная 1</v>
      </c>
      <c r="C298" s="331" t="s">
        <v>1500</v>
      </c>
      <c r="D298" s="450"/>
      <c r="E298" s="450" t="s">
        <v>174</v>
      </c>
      <c r="F298" s="327">
        <v>4</v>
      </c>
      <c r="G298" s="327">
        <v>6</v>
      </c>
      <c r="H298" s="429">
        <v>3324.49</v>
      </c>
      <c r="I298" s="429">
        <v>2557.59</v>
      </c>
      <c r="J298" s="429">
        <v>2434.46</v>
      </c>
      <c r="K298" s="331">
        <v>129</v>
      </c>
      <c r="L298" s="429">
        <f>'раздел 2'!C295</f>
        <v>4036687</v>
      </c>
      <c r="M298" s="460">
        <v>0</v>
      </c>
      <c r="N298" s="460">
        <v>0</v>
      </c>
      <c r="O298" s="460">
        <v>0</v>
      </c>
      <c r="P298" s="460">
        <f t="shared" si="90"/>
        <v>4036687</v>
      </c>
      <c r="Q298" s="455">
        <f t="shared" si="91"/>
        <v>1214.22744541268</v>
      </c>
      <c r="R298" s="450">
        <v>24445</v>
      </c>
      <c r="S298" s="81" t="s">
        <v>358</v>
      </c>
      <c r="T298" s="458" t="s">
        <v>181</v>
      </c>
      <c r="U298" s="54">
        <f>L298-'раздел 2'!C295</f>
        <v>0</v>
      </c>
      <c r="V298" s="203">
        <f t="shared" si="88"/>
        <v>0</v>
      </c>
      <c r="W298" s="203">
        <f t="shared" si="82"/>
        <v>23230.772554587318</v>
      </c>
    </row>
    <row r="299" spans="1:30" ht="15.6" customHeight="1" x14ac:dyDescent="0.2">
      <c r="A299" s="468">
        <f t="shared" si="92"/>
        <v>207</v>
      </c>
      <c r="B299" s="452" t="str">
        <f>'раздел 2'!B296</f>
        <v>Г. Выборг, ул. Крепостная 37</v>
      </c>
      <c r="C299" s="331" t="s">
        <v>1499</v>
      </c>
      <c r="D299" s="450"/>
      <c r="E299" s="450" t="s">
        <v>174</v>
      </c>
      <c r="F299" s="327">
        <v>5</v>
      </c>
      <c r="G299" s="327">
        <v>4</v>
      </c>
      <c r="H299" s="429">
        <v>2603.4899999999998</v>
      </c>
      <c r="I299" s="429">
        <v>2074.6</v>
      </c>
      <c r="J299" s="429">
        <v>1537.62</v>
      </c>
      <c r="K299" s="331">
        <v>109</v>
      </c>
      <c r="L299" s="429">
        <f>'раздел 2'!C296</f>
        <v>5540206</v>
      </c>
      <c r="M299" s="460">
        <v>0</v>
      </c>
      <c r="N299" s="460">
        <v>0</v>
      </c>
      <c r="O299" s="460">
        <v>0</v>
      </c>
      <c r="P299" s="460">
        <f t="shared" si="90"/>
        <v>5540206</v>
      </c>
      <c r="Q299" s="455">
        <f t="shared" si="91"/>
        <v>2127.9920414520511</v>
      </c>
      <c r="R299" s="450">
        <v>24445</v>
      </c>
      <c r="S299" s="81" t="s">
        <v>358</v>
      </c>
      <c r="T299" s="458" t="s">
        <v>181</v>
      </c>
      <c r="U299" s="54">
        <f>L299-'раздел 2'!C296</f>
        <v>0</v>
      </c>
      <c r="V299" s="203">
        <f t="shared" si="88"/>
        <v>0</v>
      </c>
      <c r="W299" s="203">
        <f t="shared" si="82"/>
        <v>22317.007958547947</v>
      </c>
    </row>
    <row r="300" spans="1:30" ht="15.6" customHeight="1" x14ac:dyDescent="0.2">
      <c r="A300" s="468">
        <f t="shared" si="92"/>
        <v>208</v>
      </c>
      <c r="B300" s="452" t="str">
        <f>'раздел 2'!B297</f>
        <v>Г. Выборг, пр. Ленина, д. 6</v>
      </c>
      <c r="C300" s="331" t="s">
        <v>1499</v>
      </c>
      <c r="D300" s="461"/>
      <c r="E300" s="458" t="s">
        <v>174</v>
      </c>
      <c r="F300" s="331">
        <v>5</v>
      </c>
      <c r="G300" s="331">
        <v>4</v>
      </c>
      <c r="H300" s="429">
        <v>2595.7600000000002</v>
      </c>
      <c r="I300" s="429">
        <v>2256.52</v>
      </c>
      <c r="J300" s="429">
        <v>1986.07</v>
      </c>
      <c r="K300" s="331">
        <v>72</v>
      </c>
      <c r="L300" s="429">
        <f>'раздел 2'!C297</f>
        <v>12804620.140000001</v>
      </c>
      <c r="M300" s="460">
        <v>0</v>
      </c>
      <c r="N300" s="460">
        <v>0</v>
      </c>
      <c r="O300" s="460">
        <v>0</v>
      </c>
      <c r="P300" s="460">
        <f t="shared" ref="P300" si="93">L300</f>
        <v>12804620.140000001</v>
      </c>
      <c r="Q300" s="455">
        <f t="shared" ref="Q300" si="94">L300/H300</f>
        <v>4932.898318796807</v>
      </c>
      <c r="R300" s="450">
        <v>24446</v>
      </c>
      <c r="S300" s="81" t="s">
        <v>358</v>
      </c>
      <c r="T300" s="458" t="s">
        <v>181</v>
      </c>
      <c r="U300" s="54">
        <f>L300-'раздел 2'!C297</f>
        <v>0</v>
      </c>
      <c r="V300" s="203">
        <f t="shared" si="88"/>
        <v>0</v>
      </c>
      <c r="W300" s="203"/>
    </row>
    <row r="301" spans="1:30" ht="15.6" customHeight="1" x14ac:dyDescent="0.2">
      <c r="A301" s="468">
        <f t="shared" si="92"/>
        <v>209</v>
      </c>
      <c r="B301" s="452" t="str">
        <f>'раздел 2'!B298</f>
        <v>Г. Выборг, пр. Ленина, д. 20</v>
      </c>
      <c r="C301" s="331" t="s">
        <v>1500</v>
      </c>
      <c r="D301" s="450"/>
      <c r="E301" s="450" t="s">
        <v>174</v>
      </c>
      <c r="F301" s="327">
        <v>7</v>
      </c>
      <c r="G301" s="327">
        <v>6</v>
      </c>
      <c r="H301" s="429">
        <v>7576</v>
      </c>
      <c r="I301" s="429">
        <v>6075.82</v>
      </c>
      <c r="J301" s="429">
        <v>4975.8599999999997</v>
      </c>
      <c r="K301" s="331">
        <v>217</v>
      </c>
      <c r="L301" s="429">
        <f>'раздел 2'!C298</f>
        <v>4608612</v>
      </c>
      <c r="M301" s="460">
        <f>SUM(M299)</f>
        <v>0</v>
      </c>
      <c r="N301" s="460">
        <f>SUM(N299)</f>
        <v>0</v>
      </c>
      <c r="O301" s="460">
        <f>SUM(O299)</f>
        <v>0</v>
      </c>
      <c r="P301" s="460">
        <f t="shared" si="90"/>
        <v>4608612</v>
      </c>
      <c r="Q301" s="455">
        <f t="shared" si="91"/>
        <v>608.31731784582894</v>
      </c>
      <c r="R301" s="450">
        <v>24445</v>
      </c>
      <c r="S301" s="81" t="s">
        <v>358</v>
      </c>
      <c r="T301" s="458" t="s">
        <v>181</v>
      </c>
      <c r="U301" s="54">
        <f>L301-'раздел 2'!C298</f>
        <v>0</v>
      </c>
      <c r="V301" s="203">
        <f t="shared" si="88"/>
        <v>0</v>
      </c>
      <c r="W301" s="203">
        <f t="shared" si="82"/>
        <v>23836.682682154173</v>
      </c>
    </row>
    <row r="302" spans="1:30" ht="15.6" customHeight="1" x14ac:dyDescent="0.2">
      <c r="A302" s="468">
        <f t="shared" si="92"/>
        <v>210</v>
      </c>
      <c r="B302" s="452" t="str">
        <f>'раздел 2'!B299</f>
        <v>Г. Выборг, пр. Ленина, д. 18</v>
      </c>
      <c r="C302" s="331" t="s">
        <v>1499</v>
      </c>
      <c r="D302" s="450"/>
      <c r="E302" s="450" t="s">
        <v>174</v>
      </c>
      <c r="F302" s="327">
        <v>3</v>
      </c>
      <c r="G302" s="327">
        <v>4</v>
      </c>
      <c r="H302" s="429">
        <v>1495.61</v>
      </c>
      <c r="I302" s="429">
        <v>1293.9000000000001</v>
      </c>
      <c r="J302" s="429">
        <v>1293.9000000000001</v>
      </c>
      <c r="K302" s="331">
        <v>48</v>
      </c>
      <c r="L302" s="429">
        <f>'раздел 2'!C299</f>
        <v>43478574.076800004</v>
      </c>
      <c r="M302" s="460">
        <f t="shared" ref="M302:O303" si="95">SUM(M301)</f>
        <v>0</v>
      </c>
      <c r="N302" s="460">
        <f t="shared" si="95"/>
        <v>0</v>
      </c>
      <c r="O302" s="460">
        <f t="shared" si="95"/>
        <v>0</v>
      </c>
      <c r="P302" s="460">
        <f t="shared" si="90"/>
        <v>43478574.076800004</v>
      </c>
      <c r="Q302" s="455">
        <f t="shared" si="91"/>
        <v>29070.796582531548</v>
      </c>
      <c r="R302" s="450">
        <v>24445</v>
      </c>
      <c r="S302" s="81" t="s">
        <v>358</v>
      </c>
      <c r="T302" s="458" t="s">
        <v>181</v>
      </c>
      <c r="U302" s="54">
        <f>L302-'раздел 2'!C299</f>
        <v>0</v>
      </c>
      <c r="V302" s="203">
        <f t="shared" si="88"/>
        <v>0</v>
      </c>
      <c r="W302" s="203">
        <f t="shared" si="82"/>
        <v>-4625.7965825315478</v>
      </c>
    </row>
    <row r="303" spans="1:30" ht="15.6" customHeight="1" x14ac:dyDescent="0.2">
      <c r="A303" s="468">
        <f t="shared" si="92"/>
        <v>211</v>
      </c>
      <c r="B303" s="452" t="str">
        <f>'раздел 2'!B300</f>
        <v>Г. Выборг, пр. Ленина, д. 12/10</v>
      </c>
      <c r="C303" s="331">
        <v>1907</v>
      </c>
      <c r="D303" s="450"/>
      <c r="E303" s="450" t="s">
        <v>174</v>
      </c>
      <c r="F303" s="327">
        <v>6</v>
      </c>
      <c r="G303" s="327">
        <v>7</v>
      </c>
      <c r="H303" s="429">
        <v>5516.04</v>
      </c>
      <c r="I303" s="429">
        <v>4601.4399999999996</v>
      </c>
      <c r="J303" s="429">
        <v>3970.02</v>
      </c>
      <c r="K303" s="331">
        <v>173</v>
      </c>
      <c r="L303" s="429">
        <f>'раздел 2'!C300</f>
        <v>6200369</v>
      </c>
      <c r="M303" s="460">
        <f t="shared" si="95"/>
        <v>0</v>
      </c>
      <c r="N303" s="460">
        <f t="shared" si="95"/>
        <v>0</v>
      </c>
      <c r="O303" s="460">
        <f t="shared" si="95"/>
        <v>0</v>
      </c>
      <c r="P303" s="460">
        <f t="shared" si="90"/>
        <v>6200369</v>
      </c>
      <c r="Q303" s="455">
        <f t="shared" si="91"/>
        <v>1124.0616456733453</v>
      </c>
      <c r="R303" s="450">
        <v>24445</v>
      </c>
      <c r="S303" s="81" t="s">
        <v>358</v>
      </c>
      <c r="T303" s="458" t="s">
        <v>181</v>
      </c>
      <c r="U303" s="54">
        <f>L303-'раздел 2'!C300</f>
        <v>0</v>
      </c>
      <c r="V303" s="203">
        <f t="shared" si="88"/>
        <v>0</v>
      </c>
      <c r="W303" s="203">
        <f t="shared" si="82"/>
        <v>23320.938354326656</v>
      </c>
    </row>
    <row r="304" spans="1:30" ht="15.6" customHeight="1" x14ac:dyDescent="0.2">
      <c r="A304" s="468">
        <f t="shared" si="92"/>
        <v>212</v>
      </c>
      <c r="B304" s="452" t="str">
        <f>'раздел 2'!B301</f>
        <v>Г. Выборг, пр. Суворова, д. 25</v>
      </c>
      <c r="C304" s="331" t="s">
        <v>1499</v>
      </c>
      <c r="D304" s="450"/>
      <c r="E304" s="450" t="s">
        <v>174</v>
      </c>
      <c r="F304" s="327">
        <v>5</v>
      </c>
      <c r="G304" s="327">
        <v>8</v>
      </c>
      <c r="H304" s="429">
        <v>6206.58</v>
      </c>
      <c r="I304" s="429">
        <v>5553.06</v>
      </c>
      <c r="J304" s="429">
        <v>5542.5</v>
      </c>
      <c r="K304" s="331">
        <v>187</v>
      </c>
      <c r="L304" s="429">
        <f>'раздел 2'!C301</f>
        <v>5597781</v>
      </c>
      <c r="M304" s="460">
        <v>0</v>
      </c>
      <c r="N304" s="460">
        <v>0</v>
      </c>
      <c r="O304" s="460">
        <v>0</v>
      </c>
      <c r="P304" s="460">
        <f t="shared" si="90"/>
        <v>5597781</v>
      </c>
      <c r="Q304" s="455">
        <f t="shared" si="91"/>
        <v>901.91071411308644</v>
      </c>
      <c r="R304" s="450">
        <v>24445</v>
      </c>
      <c r="S304" s="81" t="s">
        <v>358</v>
      </c>
      <c r="T304" s="458" t="s">
        <v>181</v>
      </c>
      <c r="U304" s="54">
        <f>L304-'раздел 2'!C301</f>
        <v>0</v>
      </c>
      <c r="V304" s="203">
        <f t="shared" si="88"/>
        <v>0</v>
      </c>
      <c r="W304" s="203">
        <f t="shared" si="82"/>
        <v>23543.089285886912</v>
      </c>
    </row>
    <row r="305" spans="1:23" ht="15.6" customHeight="1" x14ac:dyDescent="0.2">
      <c r="A305" s="468">
        <f t="shared" si="92"/>
        <v>213</v>
      </c>
      <c r="B305" s="452" t="str">
        <f>'раздел 2'!B302</f>
        <v>Г. Выборг, ул. Северная, д. 8</v>
      </c>
      <c r="C305" s="47" t="s">
        <v>1499</v>
      </c>
      <c r="D305" s="43"/>
      <c r="E305" s="44" t="s">
        <v>174</v>
      </c>
      <c r="F305" s="183">
        <v>7</v>
      </c>
      <c r="G305" s="183">
        <v>3</v>
      </c>
      <c r="H305" s="45">
        <v>5809.49</v>
      </c>
      <c r="I305" s="45">
        <v>5209.49</v>
      </c>
      <c r="J305" s="46">
        <v>4944.01</v>
      </c>
      <c r="K305" s="47">
        <v>164</v>
      </c>
      <c r="L305" s="429">
        <f>'раздел 2'!C302</f>
        <v>5528968</v>
      </c>
      <c r="M305" s="429">
        <f>SUM(M303:M304)</f>
        <v>0</v>
      </c>
      <c r="N305" s="429">
        <f>SUM(N303:N304)</f>
        <v>0</v>
      </c>
      <c r="O305" s="429">
        <f>SUM(O303:O304)</f>
        <v>0</v>
      </c>
      <c r="P305" s="460">
        <f t="shared" si="90"/>
        <v>5528968</v>
      </c>
      <c r="Q305" s="455">
        <f t="shared" si="91"/>
        <v>951.71314521584509</v>
      </c>
      <c r="R305" s="450">
        <v>24445</v>
      </c>
      <c r="S305" s="81" t="s">
        <v>358</v>
      </c>
      <c r="T305" s="458" t="s">
        <v>181</v>
      </c>
      <c r="U305" s="54">
        <f>L305-'раздел 2'!C302</f>
        <v>0</v>
      </c>
      <c r="V305" s="203">
        <f t="shared" si="88"/>
        <v>0</v>
      </c>
      <c r="W305" s="203">
        <f t="shared" si="82"/>
        <v>23493.286854784154</v>
      </c>
    </row>
    <row r="306" spans="1:23" ht="15.6" customHeight="1" x14ac:dyDescent="0.2">
      <c r="A306" s="468">
        <f t="shared" si="92"/>
        <v>214</v>
      </c>
      <c r="B306" s="10" t="s">
        <v>1669</v>
      </c>
      <c r="C306" s="331" t="s">
        <v>1500</v>
      </c>
      <c r="D306" s="450"/>
      <c r="E306" s="450" t="s">
        <v>174</v>
      </c>
      <c r="F306" s="327">
        <v>7</v>
      </c>
      <c r="G306" s="327">
        <v>6</v>
      </c>
      <c r="H306" s="429">
        <v>7576</v>
      </c>
      <c r="I306" s="429">
        <v>6075.82</v>
      </c>
      <c r="J306" s="429">
        <v>4975.8599999999997</v>
      </c>
      <c r="K306" s="331">
        <v>217</v>
      </c>
      <c r="L306" s="429">
        <f>'раздел 2'!C303</f>
        <v>9703729.5600000005</v>
      </c>
      <c r="M306" s="460">
        <f t="shared" ref="M306:O306" si="96">SUM(M305)</f>
        <v>0</v>
      </c>
      <c r="N306" s="460">
        <f t="shared" si="96"/>
        <v>0</v>
      </c>
      <c r="O306" s="460">
        <f t="shared" si="96"/>
        <v>0</v>
      </c>
      <c r="P306" s="460">
        <f t="shared" si="90"/>
        <v>9703729.5600000005</v>
      </c>
      <c r="Q306" s="455">
        <f t="shared" ref="Q306:Q312" si="97">L306/H306</f>
        <v>1280.8513146779303</v>
      </c>
      <c r="R306" s="450">
        <v>24445</v>
      </c>
      <c r="S306" s="81" t="s">
        <v>358</v>
      </c>
      <c r="T306" s="458" t="s">
        <v>181</v>
      </c>
      <c r="U306" s="54">
        <f>L306-'раздел 2'!C303</f>
        <v>0</v>
      </c>
      <c r="V306" s="203">
        <f t="shared" si="88"/>
        <v>0</v>
      </c>
      <c r="W306" s="203"/>
    </row>
    <row r="307" spans="1:23" ht="15.6" customHeight="1" x14ac:dyDescent="0.2">
      <c r="A307" s="468">
        <f t="shared" si="92"/>
        <v>215</v>
      </c>
      <c r="B307" s="299" t="s">
        <v>474</v>
      </c>
      <c r="C307" s="331" t="s">
        <v>1499</v>
      </c>
      <c r="D307" s="450"/>
      <c r="E307" s="450" t="s">
        <v>174</v>
      </c>
      <c r="F307" s="327">
        <v>3</v>
      </c>
      <c r="G307" s="327">
        <v>4</v>
      </c>
      <c r="H307" s="429">
        <v>1495.61</v>
      </c>
      <c r="I307" s="429">
        <v>1293.9000000000001</v>
      </c>
      <c r="J307" s="429">
        <v>1293.9000000000001</v>
      </c>
      <c r="K307" s="331">
        <v>48</v>
      </c>
      <c r="L307" s="429">
        <f>'раздел 2'!C304</f>
        <v>5145695</v>
      </c>
      <c r="M307" s="460">
        <f>SUM(M306)</f>
        <v>0</v>
      </c>
      <c r="N307" s="460">
        <f>SUM(N306)</f>
        <v>0</v>
      </c>
      <c r="O307" s="460">
        <f>SUM(O306)</f>
        <v>0</v>
      </c>
      <c r="P307" s="460">
        <f t="shared" si="90"/>
        <v>5145695</v>
      </c>
      <c r="Q307" s="455">
        <f t="shared" si="97"/>
        <v>3440.5326254839165</v>
      </c>
      <c r="R307" s="450">
        <v>24445</v>
      </c>
      <c r="S307" s="81" t="s">
        <v>358</v>
      </c>
      <c r="T307" s="458" t="s">
        <v>181</v>
      </c>
      <c r="U307" s="54">
        <f>L307-'раздел 2'!C304</f>
        <v>0</v>
      </c>
      <c r="V307" s="203">
        <f t="shared" si="88"/>
        <v>0</v>
      </c>
      <c r="W307" s="203"/>
    </row>
    <row r="308" spans="1:23" ht="15.6" customHeight="1" x14ac:dyDescent="0.2">
      <c r="A308" s="468">
        <f t="shared" si="92"/>
        <v>216</v>
      </c>
      <c r="B308" s="10" t="s">
        <v>1671</v>
      </c>
      <c r="C308" s="331">
        <v>1907</v>
      </c>
      <c r="D308" s="450"/>
      <c r="E308" s="450" t="s">
        <v>174</v>
      </c>
      <c r="F308" s="327">
        <v>6</v>
      </c>
      <c r="G308" s="327">
        <v>7</v>
      </c>
      <c r="H308" s="429">
        <v>5516.04</v>
      </c>
      <c r="I308" s="429">
        <v>4601.4399999999996</v>
      </c>
      <c r="J308" s="429">
        <v>3970.02</v>
      </c>
      <c r="K308" s="331">
        <v>173</v>
      </c>
      <c r="L308" s="429">
        <f>'раздел 2'!C305</f>
        <v>2666145</v>
      </c>
      <c r="M308" s="460">
        <v>0</v>
      </c>
      <c r="N308" s="460">
        <v>0</v>
      </c>
      <c r="O308" s="460">
        <v>0</v>
      </c>
      <c r="P308" s="460">
        <f t="shared" si="90"/>
        <v>2666145</v>
      </c>
      <c r="Q308" s="455">
        <f t="shared" si="97"/>
        <v>483.34402941240455</v>
      </c>
      <c r="R308" s="450">
        <v>24445</v>
      </c>
      <c r="S308" s="81" t="s">
        <v>358</v>
      </c>
      <c r="T308" s="458" t="s">
        <v>181</v>
      </c>
      <c r="U308" s="54">
        <f>L308-'раздел 2'!C305</f>
        <v>0</v>
      </c>
      <c r="V308" s="203">
        <f t="shared" si="88"/>
        <v>0</v>
      </c>
      <c r="W308" s="203"/>
    </row>
    <row r="309" spans="1:23" ht="15.6" customHeight="1" x14ac:dyDescent="0.2">
      <c r="A309" s="468">
        <f t="shared" si="92"/>
        <v>217</v>
      </c>
      <c r="B309" s="10" t="s">
        <v>1676</v>
      </c>
      <c r="C309" s="331" t="s">
        <v>1499</v>
      </c>
      <c r="D309" s="450"/>
      <c r="E309" s="450" t="s">
        <v>174</v>
      </c>
      <c r="F309" s="327">
        <v>5</v>
      </c>
      <c r="G309" s="327">
        <v>8</v>
      </c>
      <c r="H309" s="429">
        <v>6206.58</v>
      </c>
      <c r="I309" s="429">
        <v>5553.06</v>
      </c>
      <c r="J309" s="429">
        <v>5542.5</v>
      </c>
      <c r="K309" s="331">
        <v>187</v>
      </c>
      <c r="L309" s="429">
        <f>'раздел 2'!C306</f>
        <v>2582214</v>
      </c>
      <c r="M309" s="460">
        <v>0</v>
      </c>
      <c r="N309" s="460">
        <v>0</v>
      </c>
      <c r="O309" s="460">
        <v>0</v>
      </c>
      <c r="P309" s="460">
        <f t="shared" si="90"/>
        <v>2582214</v>
      </c>
      <c r="Q309" s="455">
        <f t="shared" si="97"/>
        <v>416.04458494049862</v>
      </c>
      <c r="R309" s="450">
        <v>24445</v>
      </c>
      <c r="S309" s="81" t="s">
        <v>358</v>
      </c>
      <c r="T309" s="458" t="s">
        <v>181</v>
      </c>
      <c r="U309" s="54">
        <f>L309-'раздел 2'!C306</f>
        <v>0</v>
      </c>
      <c r="V309" s="203">
        <f t="shared" si="88"/>
        <v>0</v>
      </c>
      <c r="W309" s="203"/>
    </row>
    <row r="310" spans="1:23" ht="15.6" customHeight="1" x14ac:dyDescent="0.2">
      <c r="A310" s="468">
        <f t="shared" si="92"/>
        <v>218</v>
      </c>
      <c r="B310" s="10" t="s">
        <v>475</v>
      </c>
      <c r="C310" s="47" t="s">
        <v>1499</v>
      </c>
      <c r="D310" s="43"/>
      <c r="E310" s="44" t="s">
        <v>174</v>
      </c>
      <c r="F310" s="183">
        <v>7</v>
      </c>
      <c r="G310" s="183">
        <v>3</v>
      </c>
      <c r="H310" s="45">
        <v>5809.49</v>
      </c>
      <c r="I310" s="45">
        <v>5209.49</v>
      </c>
      <c r="J310" s="46">
        <v>4944.01</v>
      </c>
      <c r="K310" s="47">
        <v>164</v>
      </c>
      <c r="L310" s="429">
        <f>'раздел 2'!C307</f>
        <v>39107486.140000001</v>
      </c>
      <c r="M310" s="429">
        <f>SUM(M308:M309)</f>
        <v>0</v>
      </c>
      <c r="N310" s="429">
        <f>SUM(N308:N309)</f>
        <v>0</v>
      </c>
      <c r="O310" s="429">
        <f>SUM(O308:O309)</f>
        <v>0</v>
      </c>
      <c r="P310" s="460">
        <f t="shared" si="90"/>
        <v>39107486.140000001</v>
      </c>
      <c r="Q310" s="455">
        <f t="shared" si="97"/>
        <v>6731.6556427500527</v>
      </c>
      <c r="R310" s="450">
        <v>24445</v>
      </c>
      <c r="S310" s="81" t="s">
        <v>358</v>
      </c>
      <c r="T310" s="458" t="s">
        <v>181</v>
      </c>
      <c r="U310" s="54">
        <f>L310-'раздел 2'!C307</f>
        <v>0</v>
      </c>
      <c r="V310" s="203">
        <f t="shared" si="88"/>
        <v>0</v>
      </c>
      <c r="W310" s="203"/>
    </row>
    <row r="311" spans="1:23" ht="15.6" customHeight="1" x14ac:dyDescent="0.2">
      <c r="A311" s="468">
        <f t="shared" si="92"/>
        <v>219</v>
      </c>
      <c r="B311" s="10" t="s">
        <v>476</v>
      </c>
      <c r="C311" s="331" t="s">
        <v>1499</v>
      </c>
      <c r="D311" s="450"/>
      <c r="E311" s="450" t="s">
        <v>174</v>
      </c>
      <c r="F311" s="327">
        <v>5</v>
      </c>
      <c r="G311" s="327">
        <v>8</v>
      </c>
      <c r="H311" s="429">
        <v>6206.58</v>
      </c>
      <c r="I311" s="429">
        <v>5553.06</v>
      </c>
      <c r="J311" s="429">
        <v>5542.5</v>
      </c>
      <c r="K311" s="331">
        <v>187</v>
      </c>
      <c r="L311" s="429">
        <f>'раздел 2'!C308</f>
        <v>7843038</v>
      </c>
      <c r="M311" s="460">
        <v>0</v>
      </c>
      <c r="N311" s="460">
        <v>0</v>
      </c>
      <c r="O311" s="460">
        <v>0</v>
      </c>
      <c r="P311" s="460">
        <f t="shared" si="90"/>
        <v>7843038</v>
      </c>
      <c r="Q311" s="455">
        <f t="shared" si="97"/>
        <v>1263.6650135823593</v>
      </c>
      <c r="R311" s="450">
        <v>24445</v>
      </c>
      <c r="S311" s="81" t="s">
        <v>358</v>
      </c>
      <c r="T311" s="458" t="s">
        <v>181</v>
      </c>
      <c r="U311" s="54">
        <f>L311-'раздел 2'!C308</f>
        <v>0</v>
      </c>
      <c r="V311" s="203">
        <f t="shared" si="88"/>
        <v>0</v>
      </c>
      <c r="W311" s="203"/>
    </row>
    <row r="312" spans="1:23" ht="15.6" customHeight="1" x14ac:dyDescent="0.2">
      <c r="A312" s="468">
        <f t="shared" si="92"/>
        <v>220</v>
      </c>
      <c r="B312" s="329" t="s">
        <v>607</v>
      </c>
      <c r="C312" s="47" t="s">
        <v>1499</v>
      </c>
      <c r="D312" s="43"/>
      <c r="E312" s="44" t="s">
        <v>174</v>
      </c>
      <c r="F312" s="183">
        <v>7</v>
      </c>
      <c r="G312" s="183">
        <v>3</v>
      </c>
      <c r="H312" s="45">
        <v>5809.49</v>
      </c>
      <c r="I312" s="45">
        <v>5209.49</v>
      </c>
      <c r="J312" s="46">
        <v>4944.01</v>
      </c>
      <c r="K312" s="47">
        <v>164</v>
      </c>
      <c r="L312" s="429">
        <f>'раздел 2'!C309</f>
        <v>29181600</v>
      </c>
      <c r="M312" s="429">
        <f>SUM(M310:M311)</f>
        <v>0</v>
      </c>
      <c r="N312" s="429">
        <f>SUM(N310:N311)</f>
        <v>0</v>
      </c>
      <c r="O312" s="429">
        <f>SUM(O310:O311)</f>
        <v>0</v>
      </c>
      <c r="P312" s="460">
        <f t="shared" si="90"/>
        <v>29181600</v>
      </c>
      <c r="Q312" s="455">
        <f t="shared" si="97"/>
        <v>5023.0915278277444</v>
      </c>
      <c r="R312" s="450">
        <v>24445</v>
      </c>
      <c r="S312" s="81" t="s">
        <v>358</v>
      </c>
      <c r="T312" s="458" t="s">
        <v>181</v>
      </c>
      <c r="U312" s="54">
        <f>L312-'раздел 2'!C309</f>
        <v>0</v>
      </c>
      <c r="V312" s="203">
        <f t="shared" si="88"/>
        <v>0</v>
      </c>
      <c r="W312" s="203"/>
    </row>
    <row r="313" spans="1:23" ht="15.6" customHeight="1" x14ac:dyDescent="0.2">
      <c r="A313" s="496" t="s">
        <v>17</v>
      </c>
      <c r="B313" s="496"/>
      <c r="C313" s="83"/>
      <c r="D313" s="460"/>
      <c r="E313" s="460"/>
      <c r="F313" s="327"/>
      <c r="G313" s="327"/>
      <c r="H313" s="429">
        <f>SUM(H294:H312)</f>
        <v>91682.290000000008</v>
      </c>
      <c r="I313" s="429">
        <f>SUM(I294:I312)</f>
        <v>71738.590000000011</v>
      </c>
      <c r="J313" s="429">
        <f>SUM(J294:J312)</f>
        <v>66019.259999999995</v>
      </c>
      <c r="K313" s="429">
        <f>SUM(K294:K312)</f>
        <v>2494</v>
      </c>
      <c r="L313" s="429">
        <f>SUM(L294:L312)</f>
        <v>273486046.58679998</v>
      </c>
      <c r="M313" s="429">
        <f>SUM(M294:M305)</f>
        <v>0</v>
      </c>
      <c r="N313" s="429">
        <f>SUM(N294:N305)</f>
        <v>0</v>
      </c>
      <c r="O313" s="429">
        <f>SUM(O294:O305)</f>
        <v>0</v>
      </c>
      <c r="P313" s="429">
        <f>SUM(P294:P312)</f>
        <v>273486046.58679998</v>
      </c>
      <c r="Q313" s="455">
        <f t="shared" si="91"/>
        <v>2982.9757370458346</v>
      </c>
      <c r="R313" s="92" t="s">
        <v>177</v>
      </c>
      <c r="S313" s="81" t="s">
        <v>177</v>
      </c>
      <c r="T313" s="81" t="s">
        <v>177</v>
      </c>
      <c r="U313" s="54">
        <f>L313-'раздел 2'!C310</f>
        <v>0</v>
      </c>
      <c r="V313" s="203">
        <f t="shared" si="88"/>
        <v>0</v>
      </c>
      <c r="W313" s="203" t="e">
        <f t="shared" si="82"/>
        <v>#VALUE!</v>
      </c>
    </row>
    <row r="314" spans="1:23" ht="15.6" customHeight="1" x14ac:dyDescent="0.2">
      <c r="A314" s="496" t="s">
        <v>38</v>
      </c>
      <c r="B314" s="496"/>
      <c r="C314" s="496"/>
      <c r="D314" s="496"/>
      <c r="E314" s="496"/>
      <c r="F314" s="496"/>
      <c r="G314" s="496"/>
      <c r="H314" s="496"/>
      <c r="I314" s="496"/>
      <c r="J314" s="496"/>
      <c r="K314" s="496"/>
      <c r="L314" s="496"/>
      <c r="M314" s="496"/>
      <c r="N314" s="496"/>
      <c r="O314" s="496"/>
      <c r="P314" s="496"/>
      <c r="Q314" s="496"/>
      <c r="R314" s="496"/>
      <c r="S314" s="496"/>
      <c r="T314" s="496"/>
      <c r="U314" s="54">
        <f>L314-'раздел 2'!C311</f>
        <v>0</v>
      </c>
      <c r="V314" s="203">
        <f t="shared" si="88"/>
        <v>0</v>
      </c>
      <c r="W314" s="203">
        <f t="shared" si="82"/>
        <v>0</v>
      </c>
    </row>
    <row r="315" spans="1:23" ht="15.6" customHeight="1" x14ac:dyDescent="0.2">
      <c r="A315" s="468">
        <f>A312+1</f>
        <v>221</v>
      </c>
      <c r="B315" s="330" t="s">
        <v>221</v>
      </c>
      <c r="C315" s="331">
        <v>1940</v>
      </c>
      <c r="D315" s="133"/>
      <c r="E315" s="133" t="s">
        <v>187</v>
      </c>
      <c r="F315" s="327">
        <v>2</v>
      </c>
      <c r="G315" s="327">
        <v>2</v>
      </c>
      <c r="H315" s="133">
        <v>248.4</v>
      </c>
      <c r="I315" s="133">
        <v>247.19</v>
      </c>
      <c r="J315" s="133">
        <v>134.63</v>
      </c>
      <c r="K315" s="331">
        <v>11</v>
      </c>
      <c r="L315" s="429">
        <f>'раздел 2'!C312</f>
        <v>376877.72</v>
      </c>
      <c r="M315" s="96">
        <v>0</v>
      </c>
      <c r="N315" s="96">
        <v>0</v>
      </c>
      <c r="O315" s="96">
        <v>0</v>
      </c>
      <c r="P315" s="133">
        <f t="shared" ref="P315:P336" si="98">L315</f>
        <v>376877.72</v>
      </c>
      <c r="Q315" s="455">
        <f t="shared" ref="Q315:Q336" si="99">L315/H315</f>
        <v>1517.2210950080514</v>
      </c>
      <c r="R315" s="450">
        <v>24445</v>
      </c>
      <c r="S315" s="133" t="s">
        <v>358</v>
      </c>
      <c r="T315" s="96" t="s">
        <v>181</v>
      </c>
      <c r="U315" s="54">
        <f>L315-'раздел 2'!C312</f>
        <v>0</v>
      </c>
      <c r="V315" s="203">
        <f t="shared" si="88"/>
        <v>0</v>
      </c>
      <c r="W315" s="203">
        <f t="shared" si="82"/>
        <v>22927.778904991948</v>
      </c>
    </row>
    <row r="316" spans="1:23" ht="15.6" customHeight="1" x14ac:dyDescent="0.2">
      <c r="A316" s="468">
        <f t="shared" ref="A316:A336" si="100">A315+1</f>
        <v>222</v>
      </c>
      <c r="B316" s="330" t="s">
        <v>222</v>
      </c>
      <c r="C316" s="331">
        <v>1970</v>
      </c>
      <c r="D316" s="133"/>
      <c r="E316" s="133" t="s">
        <v>174</v>
      </c>
      <c r="F316" s="327">
        <v>5</v>
      </c>
      <c r="G316" s="327">
        <v>4</v>
      </c>
      <c r="H316" s="133">
        <v>3469.68</v>
      </c>
      <c r="I316" s="133">
        <v>3349.37</v>
      </c>
      <c r="J316" s="133">
        <v>2914.5</v>
      </c>
      <c r="K316" s="331">
        <v>134</v>
      </c>
      <c r="L316" s="429">
        <f>'раздел 2'!C313</f>
        <v>9048001.4299999997</v>
      </c>
      <c r="M316" s="96">
        <v>0</v>
      </c>
      <c r="N316" s="96">
        <v>0</v>
      </c>
      <c r="O316" s="96">
        <v>0</v>
      </c>
      <c r="P316" s="133">
        <f t="shared" si="98"/>
        <v>9048001.4299999997</v>
      </c>
      <c r="Q316" s="455">
        <f t="shared" si="99"/>
        <v>2607.733690138572</v>
      </c>
      <c r="R316" s="450">
        <v>24445</v>
      </c>
      <c r="S316" s="133" t="s">
        <v>358</v>
      </c>
      <c r="T316" s="96" t="s">
        <v>181</v>
      </c>
      <c r="U316" s="54">
        <f>L316-'раздел 2'!C313</f>
        <v>0</v>
      </c>
      <c r="V316" s="203">
        <f t="shared" si="88"/>
        <v>0</v>
      </c>
      <c r="W316" s="203">
        <f t="shared" si="82"/>
        <v>21837.266309861428</v>
      </c>
    </row>
    <row r="317" spans="1:23" ht="15.6" customHeight="1" x14ac:dyDescent="0.2">
      <c r="A317" s="468">
        <f t="shared" si="100"/>
        <v>223</v>
      </c>
      <c r="B317" s="330" t="s">
        <v>223</v>
      </c>
      <c r="C317" s="331">
        <v>1965</v>
      </c>
      <c r="D317" s="133"/>
      <c r="E317" s="133" t="s">
        <v>174</v>
      </c>
      <c r="F317" s="327">
        <v>2</v>
      </c>
      <c r="G317" s="327">
        <v>1</v>
      </c>
      <c r="H317" s="133">
        <v>381.97</v>
      </c>
      <c r="I317" s="133">
        <v>380.23</v>
      </c>
      <c r="J317" s="133">
        <v>380.23</v>
      </c>
      <c r="K317" s="331">
        <v>8</v>
      </c>
      <c r="L317" s="429">
        <f>'раздел 2'!C314</f>
        <v>383779.66</v>
      </c>
      <c r="M317" s="96">
        <v>0</v>
      </c>
      <c r="N317" s="96">
        <v>0</v>
      </c>
      <c r="O317" s="96">
        <v>0</v>
      </c>
      <c r="P317" s="133">
        <f t="shared" si="98"/>
        <v>383779.66</v>
      </c>
      <c r="Q317" s="455">
        <f t="shared" si="99"/>
        <v>1004.7377019137627</v>
      </c>
      <c r="R317" s="450">
        <v>24445</v>
      </c>
      <c r="S317" s="133" t="s">
        <v>358</v>
      </c>
      <c r="T317" s="96" t="s">
        <v>181</v>
      </c>
      <c r="U317" s="54">
        <f>L317-'раздел 2'!C314</f>
        <v>0</v>
      </c>
      <c r="V317" s="203">
        <f t="shared" si="88"/>
        <v>0</v>
      </c>
      <c r="W317" s="203">
        <f t="shared" si="82"/>
        <v>23440.262298086236</v>
      </c>
    </row>
    <row r="318" spans="1:23" ht="15.6" customHeight="1" x14ac:dyDescent="0.2">
      <c r="A318" s="468">
        <f t="shared" si="100"/>
        <v>224</v>
      </c>
      <c r="B318" s="330" t="s">
        <v>224</v>
      </c>
      <c r="C318" s="331">
        <v>1968</v>
      </c>
      <c r="D318" s="133"/>
      <c r="E318" s="133" t="s">
        <v>174</v>
      </c>
      <c r="F318" s="327">
        <v>5</v>
      </c>
      <c r="G318" s="327">
        <v>4</v>
      </c>
      <c r="H318" s="133">
        <v>4147.5</v>
      </c>
      <c r="I318" s="133">
        <v>3291.29</v>
      </c>
      <c r="J318" s="133">
        <v>2731.49</v>
      </c>
      <c r="K318" s="331">
        <v>145</v>
      </c>
      <c r="L318" s="429">
        <f>'раздел 2'!C315</f>
        <v>14811992.699999999</v>
      </c>
      <c r="M318" s="96">
        <v>0</v>
      </c>
      <c r="N318" s="96">
        <v>0</v>
      </c>
      <c r="O318" s="96">
        <v>0</v>
      </c>
      <c r="P318" s="133">
        <f t="shared" si="98"/>
        <v>14811992.699999999</v>
      </c>
      <c r="Q318" s="455">
        <f t="shared" si="99"/>
        <v>3571.3062567811935</v>
      </c>
      <c r="R318" s="450">
        <v>24445</v>
      </c>
      <c r="S318" s="133" t="s">
        <v>358</v>
      </c>
      <c r="T318" s="96" t="s">
        <v>181</v>
      </c>
      <c r="U318" s="54">
        <f>L318-'раздел 2'!C315</f>
        <v>0</v>
      </c>
      <c r="V318" s="203">
        <f t="shared" si="88"/>
        <v>0</v>
      </c>
      <c r="W318" s="203">
        <f t="shared" si="82"/>
        <v>20873.693743218806</v>
      </c>
    </row>
    <row r="319" spans="1:23" ht="15.6" customHeight="1" x14ac:dyDescent="0.2">
      <c r="A319" s="468">
        <f t="shared" si="100"/>
        <v>225</v>
      </c>
      <c r="B319" s="330" t="s">
        <v>225</v>
      </c>
      <c r="C319" s="331">
        <v>1964</v>
      </c>
      <c r="D319" s="133"/>
      <c r="E319" s="133" t="s">
        <v>174</v>
      </c>
      <c r="F319" s="327">
        <v>4</v>
      </c>
      <c r="G319" s="327">
        <v>2</v>
      </c>
      <c r="H319" s="133">
        <v>1307.17</v>
      </c>
      <c r="I319" s="133">
        <v>1284.5</v>
      </c>
      <c r="J319" s="133">
        <v>1197.8800000000001</v>
      </c>
      <c r="K319" s="331">
        <v>47</v>
      </c>
      <c r="L319" s="429">
        <f>'раздел 2'!C316</f>
        <v>6988182.2999999998</v>
      </c>
      <c r="M319" s="133">
        <f>SUM(M314:M318)</f>
        <v>0</v>
      </c>
      <c r="N319" s="133">
        <f>SUM(N314:N318)</f>
        <v>0</v>
      </c>
      <c r="O319" s="133">
        <f>SUM(O314:O318)</f>
        <v>0</v>
      </c>
      <c r="P319" s="133">
        <f t="shared" si="98"/>
        <v>6988182.2999999998</v>
      </c>
      <c r="Q319" s="455">
        <f t="shared" si="99"/>
        <v>5346.0393827887719</v>
      </c>
      <c r="R319" s="450">
        <v>24445</v>
      </c>
      <c r="S319" s="133" t="s">
        <v>358</v>
      </c>
      <c r="T319" s="96" t="s">
        <v>181</v>
      </c>
      <c r="U319" s="54">
        <f>L319-'раздел 2'!C316</f>
        <v>0</v>
      </c>
      <c r="V319" s="203">
        <f t="shared" si="88"/>
        <v>0</v>
      </c>
      <c r="W319" s="203">
        <f t="shared" si="82"/>
        <v>19098.960617211229</v>
      </c>
    </row>
    <row r="320" spans="1:23" ht="15.6" customHeight="1" x14ac:dyDescent="0.2">
      <c r="A320" s="468">
        <f t="shared" si="100"/>
        <v>226</v>
      </c>
      <c r="B320" s="467" t="s">
        <v>229</v>
      </c>
      <c r="C320" s="331">
        <v>1984</v>
      </c>
      <c r="D320" s="133"/>
      <c r="E320" s="133" t="s">
        <v>178</v>
      </c>
      <c r="F320" s="327">
        <v>5</v>
      </c>
      <c r="G320" s="327">
        <v>4</v>
      </c>
      <c r="H320" s="133">
        <v>4636.7</v>
      </c>
      <c r="I320" s="133">
        <v>4577.3999999999996</v>
      </c>
      <c r="J320" s="133">
        <v>3758.05</v>
      </c>
      <c r="K320" s="331">
        <v>238</v>
      </c>
      <c r="L320" s="429">
        <f>'раздел 2'!C317</f>
        <v>30168851.27</v>
      </c>
      <c r="M320" s="133"/>
      <c r="N320" s="133"/>
      <c r="O320" s="133"/>
      <c r="P320" s="133">
        <f t="shared" si="98"/>
        <v>30168851.27</v>
      </c>
      <c r="Q320" s="455">
        <f t="shared" si="99"/>
        <v>6506.5350939245582</v>
      </c>
      <c r="R320" s="450">
        <v>24445</v>
      </c>
      <c r="S320" s="133" t="s">
        <v>358</v>
      </c>
      <c r="T320" s="96" t="s">
        <v>181</v>
      </c>
      <c r="U320" s="54">
        <f>L320-'раздел 2'!C317</f>
        <v>0</v>
      </c>
      <c r="V320" s="203">
        <f t="shared" si="88"/>
        <v>0</v>
      </c>
      <c r="W320" s="203">
        <f t="shared" si="82"/>
        <v>17938.464906075442</v>
      </c>
    </row>
    <row r="321" spans="1:23" ht="15.6" customHeight="1" x14ac:dyDescent="0.2">
      <c r="A321" s="468">
        <f t="shared" si="100"/>
        <v>227</v>
      </c>
      <c r="B321" s="330" t="s">
        <v>484</v>
      </c>
      <c r="C321" s="83">
        <v>1950</v>
      </c>
      <c r="D321" s="133"/>
      <c r="E321" s="96" t="s">
        <v>174</v>
      </c>
      <c r="F321" s="327">
        <v>2</v>
      </c>
      <c r="G321" s="327">
        <v>2</v>
      </c>
      <c r="H321" s="133">
        <v>475.2</v>
      </c>
      <c r="I321" s="133">
        <v>267.5</v>
      </c>
      <c r="J321" s="133">
        <v>150.5</v>
      </c>
      <c r="K321" s="331">
        <v>26</v>
      </c>
      <c r="L321" s="429">
        <f>'раздел 2'!C318</f>
        <v>218055.86</v>
      </c>
      <c r="M321" s="96">
        <v>0</v>
      </c>
      <c r="N321" s="96">
        <v>0</v>
      </c>
      <c r="O321" s="96">
        <v>0</v>
      </c>
      <c r="P321" s="133">
        <f t="shared" si="98"/>
        <v>218055.86</v>
      </c>
      <c r="Q321" s="455">
        <f t="shared" si="99"/>
        <v>458.87175925925925</v>
      </c>
      <c r="R321" s="450">
        <v>24445</v>
      </c>
      <c r="S321" s="133" t="s">
        <v>358</v>
      </c>
      <c r="T321" s="96" t="s">
        <v>181</v>
      </c>
      <c r="U321" s="54">
        <f>L321-'раздел 2'!C318</f>
        <v>0</v>
      </c>
      <c r="V321" s="203">
        <f t="shared" si="88"/>
        <v>0</v>
      </c>
      <c r="W321" s="203">
        <f t="shared" si="82"/>
        <v>23986.128240740742</v>
      </c>
    </row>
    <row r="322" spans="1:23" ht="15.6" customHeight="1" x14ac:dyDescent="0.2">
      <c r="A322" s="468">
        <f t="shared" si="100"/>
        <v>228</v>
      </c>
      <c r="B322" s="330" t="s">
        <v>485</v>
      </c>
      <c r="C322" s="83">
        <v>1962</v>
      </c>
      <c r="D322" s="133"/>
      <c r="E322" s="96" t="s">
        <v>174</v>
      </c>
      <c r="F322" s="327">
        <v>5</v>
      </c>
      <c r="G322" s="327">
        <v>2</v>
      </c>
      <c r="H322" s="133">
        <v>1279.8</v>
      </c>
      <c r="I322" s="133">
        <v>845.25</v>
      </c>
      <c r="J322" s="133">
        <v>711.73</v>
      </c>
      <c r="K322" s="331">
        <v>52</v>
      </c>
      <c r="L322" s="429">
        <f>'раздел 2'!C319</f>
        <v>432400.44</v>
      </c>
      <c r="M322" s="96">
        <v>0</v>
      </c>
      <c r="N322" s="96">
        <v>0</v>
      </c>
      <c r="O322" s="96">
        <v>0</v>
      </c>
      <c r="P322" s="133">
        <f t="shared" si="98"/>
        <v>432400.44</v>
      </c>
      <c r="Q322" s="455">
        <f t="shared" si="99"/>
        <v>337.86563525550866</v>
      </c>
      <c r="R322" s="450">
        <v>24445</v>
      </c>
      <c r="S322" s="133" t="s">
        <v>358</v>
      </c>
      <c r="T322" s="96" t="s">
        <v>181</v>
      </c>
      <c r="U322" s="54">
        <f>L322-'раздел 2'!C319</f>
        <v>0</v>
      </c>
      <c r="V322" s="203">
        <f t="shared" si="88"/>
        <v>0</v>
      </c>
      <c r="W322" s="203">
        <f t="shared" si="82"/>
        <v>24107.134364744492</v>
      </c>
    </row>
    <row r="323" spans="1:23" ht="15.6" customHeight="1" x14ac:dyDescent="0.2">
      <c r="A323" s="468">
        <f t="shared" si="100"/>
        <v>229</v>
      </c>
      <c r="B323" s="330" t="s">
        <v>483</v>
      </c>
      <c r="C323" s="331">
        <v>1949</v>
      </c>
      <c r="D323" s="133"/>
      <c r="E323" s="96" t="s">
        <v>187</v>
      </c>
      <c r="F323" s="327">
        <v>2</v>
      </c>
      <c r="G323" s="327">
        <v>2</v>
      </c>
      <c r="H323" s="133">
        <v>257.89999999999998</v>
      </c>
      <c r="I323" s="133">
        <v>161.30000000000001</v>
      </c>
      <c r="J323" s="133">
        <v>63.9</v>
      </c>
      <c r="K323" s="331">
        <v>9</v>
      </c>
      <c r="L323" s="429">
        <f>'раздел 2'!C320</f>
        <v>108838.79</v>
      </c>
      <c r="M323" s="96">
        <v>0</v>
      </c>
      <c r="N323" s="96">
        <v>0</v>
      </c>
      <c r="O323" s="96">
        <v>0</v>
      </c>
      <c r="P323" s="133">
        <f t="shared" si="98"/>
        <v>108838.79</v>
      </c>
      <c r="Q323" s="455">
        <f t="shared" si="99"/>
        <v>422.01934858472276</v>
      </c>
      <c r="R323" s="450">
        <v>24445</v>
      </c>
      <c r="S323" s="133" t="s">
        <v>358</v>
      </c>
      <c r="T323" s="96" t="s">
        <v>181</v>
      </c>
      <c r="U323" s="54">
        <f>L323-'раздел 2'!C320</f>
        <v>0</v>
      </c>
      <c r="V323" s="203">
        <f t="shared" si="88"/>
        <v>0</v>
      </c>
      <c r="W323" s="203">
        <f t="shared" si="82"/>
        <v>24022.980651415277</v>
      </c>
    </row>
    <row r="324" spans="1:23" ht="15.6" customHeight="1" x14ac:dyDescent="0.2">
      <c r="A324" s="468">
        <f t="shared" si="100"/>
        <v>230</v>
      </c>
      <c r="B324" s="330" t="s">
        <v>486</v>
      </c>
      <c r="C324" s="83">
        <v>1953</v>
      </c>
      <c r="D324" s="133"/>
      <c r="E324" s="96" t="s">
        <v>174</v>
      </c>
      <c r="F324" s="327">
        <v>2</v>
      </c>
      <c r="G324" s="327">
        <v>1</v>
      </c>
      <c r="H324" s="133">
        <v>213.75</v>
      </c>
      <c r="I324" s="133">
        <v>142.47999999999999</v>
      </c>
      <c r="J324" s="133">
        <v>53.3</v>
      </c>
      <c r="K324" s="331">
        <v>3</v>
      </c>
      <c r="L324" s="429">
        <f>'раздел 2'!C321</f>
        <v>67902.36</v>
      </c>
      <c r="M324" s="96">
        <v>0</v>
      </c>
      <c r="N324" s="96">
        <v>0</v>
      </c>
      <c r="O324" s="96">
        <v>0</v>
      </c>
      <c r="P324" s="133">
        <f t="shared" si="98"/>
        <v>67902.36</v>
      </c>
      <c r="Q324" s="455">
        <f t="shared" si="99"/>
        <v>317.67185964912284</v>
      </c>
      <c r="R324" s="450">
        <v>24445</v>
      </c>
      <c r="S324" s="133" t="s">
        <v>358</v>
      </c>
      <c r="T324" s="96" t="s">
        <v>181</v>
      </c>
      <c r="U324" s="54">
        <f>L324-'раздел 2'!C321</f>
        <v>0</v>
      </c>
      <c r="V324" s="203">
        <f t="shared" si="88"/>
        <v>0</v>
      </c>
      <c r="W324" s="203">
        <f t="shared" si="82"/>
        <v>24127.328140350877</v>
      </c>
    </row>
    <row r="325" spans="1:23" ht="15.6" customHeight="1" x14ac:dyDescent="0.2">
      <c r="A325" s="468">
        <f t="shared" si="100"/>
        <v>231</v>
      </c>
      <c r="B325" s="330" t="s">
        <v>477</v>
      </c>
      <c r="C325" s="83">
        <v>1940</v>
      </c>
      <c r="D325" s="133"/>
      <c r="E325" s="96" t="s">
        <v>187</v>
      </c>
      <c r="F325" s="327">
        <v>2</v>
      </c>
      <c r="G325" s="327">
        <v>1</v>
      </c>
      <c r="H325" s="133">
        <v>171.7</v>
      </c>
      <c r="I325" s="133">
        <v>56.23</v>
      </c>
      <c r="J325" s="133">
        <v>30.52</v>
      </c>
      <c r="K325" s="331">
        <v>5</v>
      </c>
      <c r="L325" s="429">
        <f>'раздел 2'!C322</f>
        <v>44996.41</v>
      </c>
      <c r="M325" s="96">
        <v>0</v>
      </c>
      <c r="N325" s="96">
        <v>0</v>
      </c>
      <c r="O325" s="96">
        <v>0</v>
      </c>
      <c r="P325" s="133">
        <f t="shared" si="98"/>
        <v>44996.41</v>
      </c>
      <c r="Q325" s="455">
        <f t="shared" si="99"/>
        <v>262.06412347117066</v>
      </c>
      <c r="R325" s="450">
        <v>24445</v>
      </c>
      <c r="S325" s="133" t="s">
        <v>358</v>
      </c>
      <c r="T325" s="96" t="s">
        <v>181</v>
      </c>
      <c r="U325" s="54">
        <f>L325-'раздел 2'!C322</f>
        <v>0</v>
      </c>
      <c r="V325" s="203">
        <f t="shared" si="88"/>
        <v>0</v>
      </c>
      <c r="W325" s="203">
        <f t="shared" si="82"/>
        <v>24182.935876528831</v>
      </c>
    </row>
    <row r="326" spans="1:23" ht="15.6" customHeight="1" x14ac:dyDescent="0.2">
      <c r="A326" s="468">
        <f t="shared" si="100"/>
        <v>232</v>
      </c>
      <c r="B326" s="464" t="s">
        <v>487</v>
      </c>
      <c r="C326" s="83">
        <v>1964</v>
      </c>
      <c r="D326" s="133"/>
      <c r="E326" s="96" t="s">
        <v>174</v>
      </c>
      <c r="F326" s="327">
        <v>2</v>
      </c>
      <c r="G326" s="327">
        <v>1</v>
      </c>
      <c r="H326" s="133">
        <v>328.3</v>
      </c>
      <c r="I326" s="133">
        <v>188.33</v>
      </c>
      <c r="J326" s="133">
        <v>150.28</v>
      </c>
      <c r="K326" s="331">
        <v>12</v>
      </c>
      <c r="L326" s="429">
        <f>'раздел 2'!C323</f>
        <v>110374.17</v>
      </c>
      <c r="M326" s="96">
        <v>0</v>
      </c>
      <c r="N326" s="96">
        <v>0</v>
      </c>
      <c r="O326" s="96">
        <v>0</v>
      </c>
      <c r="P326" s="133">
        <f t="shared" si="98"/>
        <v>110374.17</v>
      </c>
      <c r="Q326" s="455">
        <f t="shared" si="99"/>
        <v>336.19911666158998</v>
      </c>
      <c r="R326" s="450">
        <v>24445</v>
      </c>
      <c r="S326" s="133" t="s">
        <v>358</v>
      </c>
      <c r="T326" s="96" t="s">
        <v>181</v>
      </c>
      <c r="U326" s="54">
        <f>L326-'раздел 2'!C323</f>
        <v>0</v>
      </c>
      <c r="V326" s="203">
        <f t="shared" si="88"/>
        <v>0</v>
      </c>
      <c r="W326" s="203">
        <f t="shared" si="82"/>
        <v>24108.800883338408</v>
      </c>
    </row>
    <row r="327" spans="1:23" ht="15.6" customHeight="1" x14ac:dyDescent="0.2">
      <c r="A327" s="468">
        <f t="shared" si="100"/>
        <v>233</v>
      </c>
      <c r="B327" s="467" t="s">
        <v>488</v>
      </c>
      <c r="C327" s="83">
        <v>1978</v>
      </c>
      <c r="D327" s="133"/>
      <c r="E327" s="96" t="s">
        <v>174</v>
      </c>
      <c r="F327" s="327">
        <v>2</v>
      </c>
      <c r="G327" s="327">
        <v>1</v>
      </c>
      <c r="H327" s="133">
        <v>387.2</v>
      </c>
      <c r="I327" s="133">
        <v>243.93</v>
      </c>
      <c r="J327" s="133">
        <v>154.13</v>
      </c>
      <c r="K327" s="331">
        <v>18</v>
      </c>
      <c r="L327" s="429">
        <f>'раздел 2'!C324</f>
        <v>276390.59999999998</v>
      </c>
      <c r="M327" s="96">
        <v>0</v>
      </c>
      <c r="N327" s="96">
        <v>0</v>
      </c>
      <c r="O327" s="96">
        <v>0</v>
      </c>
      <c r="P327" s="133">
        <f t="shared" si="98"/>
        <v>276390.59999999998</v>
      </c>
      <c r="Q327" s="455">
        <f t="shared" si="99"/>
        <v>713.81869834710744</v>
      </c>
      <c r="R327" s="450">
        <v>24445</v>
      </c>
      <c r="S327" s="133" t="s">
        <v>358</v>
      </c>
      <c r="T327" s="96" t="s">
        <v>181</v>
      </c>
      <c r="U327" s="54">
        <f>L327-'раздел 2'!C324</f>
        <v>0</v>
      </c>
      <c r="V327" s="203">
        <f t="shared" si="88"/>
        <v>0</v>
      </c>
      <c r="W327" s="203">
        <f t="shared" si="82"/>
        <v>23731.181301652894</v>
      </c>
    </row>
    <row r="328" spans="1:23" ht="15.6" customHeight="1" x14ac:dyDescent="0.2">
      <c r="A328" s="468">
        <f t="shared" si="100"/>
        <v>234</v>
      </c>
      <c r="B328" s="330" t="s">
        <v>489</v>
      </c>
      <c r="C328" s="83">
        <v>1964</v>
      </c>
      <c r="D328" s="133"/>
      <c r="E328" s="96" t="s">
        <v>174</v>
      </c>
      <c r="F328" s="327">
        <v>2</v>
      </c>
      <c r="G328" s="327">
        <v>1</v>
      </c>
      <c r="H328" s="133">
        <v>330.6</v>
      </c>
      <c r="I328" s="133">
        <v>220.18</v>
      </c>
      <c r="J328" s="133">
        <v>142.94999999999999</v>
      </c>
      <c r="K328" s="331">
        <v>11</v>
      </c>
      <c r="L328" s="429">
        <f>'раздел 2'!C325</f>
        <v>110979.48</v>
      </c>
      <c r="M328" s="96">
        <v>0</v>
      </c>
      <c r="N328" s="96">
        <v>0</v>
      </c>
      <c r="O328" s="96">
        <v>0</v>
      </c>
      <c r="P328" s="133">
        <f t="shared" si="98"/>
        <v>110979.48</v>
      </c>
      <c r="Q328" s="455">
        <f t="shared" si="99"/>
        <v>335.69110707803992</v>
      </c>
      <c r="R328" s="450">
        <v>24445</v>
      </c>
      <c r="S328" s="133" t="s">
        <v>358</v>
      </c>
      <c r="T328" s="96" t="s">
        <v>181</v>
      </c>
      <c r="U328" s="54">
        <f>L328-'раздел 2'!C325</f>
        <v>0</v>
      </c>
      <c r="V328" s="203">
        <f t="shared" si="88"/>
        <v>0</v>
      </c>
      <c r="W328" s="203">
        <f t="shared" si="82"/>
        <v>24109.308892921959</v>
      </c>
    </row>
    <row r="329" spans="1:23" ht="15.6" customHeight="1" x14ac:dyDescent="0.2">
      <c r="A329" s="468">
        <f t="shared" si="100"/>
        <v>235</v>
      </c>
      <c r="B329" s="330" t="s">
        <v>226</v>
      </c>
      <c r="C329" s="83">
        <v>1972</v>
      </c>
      <c r="D329" s="133"/>
      <c r="E329" s="96" t="s">
        <v>174</v>
      </c>
      <c r="F329" s="327">
        <v>2</v>
      </c>
      <c r="G329" s="327">
        <v>2</v>
      </c>
      <c r="H329" s="133">
        <v>769.64</v>
      </c>
      <c r="I329" s="133">
        <v>751.3</v>
      </c>
      <c r="J329" s="133">
        <v>408.7</v>
      </c>
      <c r="K329" s="331">
        <v>25</v>
      </c>
      <c r="L329" s="429">
        <f>'раздел 2'!C326</f>
        <v>4262777.79</v>
      </c>
      <c r="M329" s="133">
        <f>SUM(M326:M328)</f>
        <v>0</v>
      </c>
      <c r="N329" s="96">
        <v>0</v>
      </c>
      <c r="O329" s="96">
        <v>0</v>
      </c>
      <c r="P329" s="133">
        <f t="shared" si="98"/>
        <v>4262777.79</v>
      </c>
      <c r="Q329" s="455">
        <f t="shared" si="99"/>
        <v>5538.6645574554341</v>
      </c>
      <c r="R329" s="450">
        <v>24445</v>
      </c>
      <c r="S329" s="133" t="s">
        <v>358</v>
      </c>
      <c r="T329" s="96" t="s">
        <v>181</v>
      </c>
      <c r="U329" s="54">
        <f>L329-'раздел 2'!C326</f>
        <v>0</v>
      </c>
      <c r="V329" s="203">
        <f t="shared" si="88"/>
        <v>0</v>
      </c>
      <c r="W329" s="203">
        <f t="shared" si="82"/>
        <v>18906.335442544565</v>
      </c>
    </row>
    <row r="330" spans="1:23" ht="15.6" customHeight="1" x14ac:dyDescent="0.2">
      <c r="A330" s="468">
        <f t="shared" si="100"/>
        <v>236</v>
      </c>
      <c r="B330" s="330" t="s">
        <v>227</v>
      </c>
      <c r="C330" s="83">
        <v>1972</v>
      </c>
      <c r="D330" s="133"/>
      <c r="E330" s="96" t="s">
        <v>174</v>
      </c>
      <c r="F330" s="327">
        <v>2</v>
      </c>
      <c r="G330" s="327">
        <v>2</v>
      </c>
      <c r="H330" s="133">
        <v>827.71</v>
      </c>
      <c r="I330" s="133">
        <v>768.28</v>
      </c>
      <c r="J330" s="133">
        <v>261.91000000000003</v>
      </c>
      <c r="K330" s="331">
        <v>32</v>
      </c>
      <c r="L330" s="429">
        <f>'раздел 2'!C327</f>
        <v>4262749.8600000003</v>
      </c>
      <c r="M330" s="133">
        <f>SUM(M326:M329)</f>
        <v>0</v>
      </c>
      <c r="N330" s="96">
        <v>0</v>
      </c>
      <c r="O330" s="96">
        <v>0</v>
      </c>
      <c r="P330" s="133">
        <f t="shared" si="98"/>
        <v>4262749.8600000003</v>
      </c>
      <c r="Q330" s="455">
        <f t="shared" si="99"/>
        <v>5150.0523854973362</v>
      </c>
      <c r="R330" s="450">
        <v>24445</v>
      </c>
      <c r="S330" s="133" t="s">
        <v>358</v>
      </c>
      <c r="T330" s="96" t="s">
        <v>181</v>
      </c>
      <c r="U330" s="54">
        <f>L330-'раздел 2'!C327</f>
        <v>0</v>
      </c>
      <c r="V330" s="203">
        <f t="shared" si="88"/>
        <v>0</v>
      </c>
      <c r="W330" s="203">
        <f t="shared" si="82"/>
        <v>19294.947614502664</v>
      </c>
    </row>
    <row r="331" spans="1:23" ht="15.6" customHeight="1" x14ac:dyDescent="0.2">
      <c r="A331" s="468">
        <f t="shared" si="100"/>
        <v>237</v>
      </c>
      <c r="B331" s="452" t="s">
        <v>478</v>
      </c>
      <c r="C331" s="83">
        <v>1970</v>
      </c>
      <c r="D331" s="133"/>
      <c r="E331" s="96" t="s">
        <v>174</v>
      </c>
      <c r="F331" s="327">
        <v>3</v>
      </c>
      <c r="G331" s="327">
        <v>3</v>
      </c>
      <c r="H331" s="133">
        <v>952</v>
      </c>
      <c r="I331" s="133">
        <v>412.62</v>
      </c>
      <c r="J331" s="133">
        <v>312.60000000000002</v>
      </c>
      <c r="K331" s="331">
        <v>54</v>
      </c>
      <c r="L331" s="429">
        <f>'раздел 2'!C328</f>
        <v>475192.75</v>
      </c>
      <c r="M331" s="133">
        <f>SUM(M326:M330)</f>
        <v>0</v>
      </c>
      <c r="N331" s="96">
        <v>0</v>
      </c>
      <c r="O331" s="96">
        <v>0</v>
      </c>
      <c r="P331" s="133">
        <f t="shared" si="98"/>
        <v>475192.75</v>
      </c>
      <c r="Q331" s="455">
        <f t="shared" si="99"/>
        <v>499.15204831932772</v>
      </c>
      <c r="R331" s="450">
        <v>24445</v>
      </c>
      <c r="S331" s="133" t="s">
        <v>358</v>
      </c>
      <c r="T331" s="96" t="s">
        <v>181</v>
      </c>
      <c r="U331" s="54">
        <f>L331-'раздел 2'!C328</f>
        <v>0</v>
      </c>
      <c r="V331" s="203">
        <f t="shared" si="88"/>
        <v>0</v>
      </c>
      <c r="W331" s="203">
        <f t="shared" ref="W331:W368" si="101">R331-Q331</f>
        <v>23945.847951680673</v>
      </c>
    </row>
    <row r="332" spans="1:23" ht="15.6" customHeight="1" x14ac:dyDescent="0.2">
      <c r="A332" s="468">
        <f t="shared" si="100"/>
        <v>238</v>
      </c>
      <c r="B332" s="452" t="s">
        <v>479</v>
      </c>
      <c r="C332" s="83">
        <v>1965</v>
      </c>
      <c r="D332" s="133"/>
      <c r="E332" s="96" t="s">
        <v>174</v>
      </c>
      <c r="F332" s="327">
        <v>2</v>
      </c>
      <c r="G332" s="327">
        <v>3</v>
      </c>
      <c r="H332" s="133">
        <v>992.08</v>
      </c>
      <c r="I332" s="133">
        <v>632.44000000000005</v>
      </c>
      <c r="J332" s="133">
        <v>492.97</v>
      </c>
      <c r="K332" s="331">
        <v>42</v>
      </c>
      <c r="L332" s="429">
        <f>'раздел 2'!C329</f>
        <v>414043.3</v>
      </c>
      <c r="M332" s="133">
        <f>SUM(M326:M331)</f>
        <v>0</v>
      </c>
      <c r="N332" s="96">
        <v>0</v>
      </c>
      <c r="O332" s="96">
        <v>0</v>
      </c>
      <c r="P332" s="133">
        <f t="shared" si="98"/>
        <v>414043.3</v>
      </c>
      <c r="Q332" s="455">
        <f t="shared" si="99"/>
        <v>417.34870171760338</v>
      </c>
      <c r="R332" s="450">
        <v>24445</v>
      </c>
      <c r="S332" s="133" t="s">
        <v>358</v>
      </c>
      <c r="T332" s="96" t="s">
        <v>181</v>
      </c>
      <c r="U332" s="54">
        <f>L332-'раздел 2'!C329</f>
        <v>0</v>
      </c>
      <c r="V332" s="203">
        <f t="shared" si="88"/>
        <v>0</v>
      </c>
      <c r="W332" s="203">
        <f t="shared" si="101"/>
        <v>24027.651298282395</v>
      </c>
    </row>
    <row r="333" spans="1:23" ht="15.6" customHeight="1" x14ac:dyDescent="0.2">
      <c r="A333" s="468">
        <f t="shared" si="100"/>
        <v>239</v>
      </c>
      <c r="B333" s="452" t="s">
        <v>480</v>
      </c>
      <c r="C333" s="83">
        <v>1963</v>
      </c>
      <c r="D333" s="133"/>
      <c r="E333" s="96" t="s">
        <v>174</v>
      </c>
      <c r="F333" s="327">
        <v>2</v>
      </c>
      <c r="G333" s="327">
        <v>2</v>
      </c>
      <c r="H333" s="133">
        <v>652</v>
      </c>
      <c r="I333" s="133">
        <v>431</v>
      </c>
      <c r="J333" s="133">
        <v>45.2</v>
      </c>
      <c r="K333" s="331">
        <v>17</v>
      </c>
      <c r="L333" s="429">
        <f>'раздел 2'!C330</f>
        <v>479018.48</v>
      </c>
      <c r="M333" s="133">
        <f>SUM(M327:M332)</f>
        <v>0</v>
      </c>
      <c r="N333" s="96">
        <v>0</v>
      </c>
      <c r="O333" s="96">
        <v>0</v>
      </c>
      <c r="P333" s="133">
        <f t="shared" si="98"/>
        <v>479018.48</v>
      </c>
      <c r="Q333" s="455">
        <f t="shared" si="99"/>
        <v>734.69092024539873</v>
      </c>
      <c r="R333" s="450">
        <v>24445</v>
      </c>
      <c r="S333" s="133" t="s">
        <v>358</v>
      </c>
      <c r="T333" s="96" t="s">
        <v>181</v>
      </c>
      <c r="U333" s="54">
        <f>L333-'раздел 2'!C330</f>
        <v>0</v>
      </c>
      <c r="V333" s="203">
        <f t="shared" si="88"/>
        <v>0</v>
      </c>
      <c r="W333" s="203">
        <f t="shared" si="101"/>
        <v>23710.309079754603</v>
      </c>
    </row>
    <row r="334" spans="1:23" ht="15.6" customHeight="1" x14ac:dyDescent="0.2">
      <c r="A334" s="468">
        <f t="shared" si="100"/>
        <v>240</v>
      </c>
      <c r="B334" s="330" t="s">
        <v>228</v>
      </c>
      <c r="C334" s="83">
        <v>1961</v>
      </c>
      <c r="D334" s="133"/>
      <c r="E334" s="96" t="s">
        <v>174</v>
      </c>
      <c r="F334" s="327">
        <v>2</v>
      </c>
      <c r="G334" s="327">
        <v>2</v>
      </c>
      <c r="H334" s="133">
        <v>513.36</v>
      </c>
      <c r="I334" s="133">
        <v>443.97</v>
      </c>
      <c r="J334" s="133">
        <v>194.82</v>
      </c>
      <c r="K334" s="331">
        <v>13</v>
      </c>
      <c r="L334" s="429">
        <f>'раздел 2'!C331</f>
        <v>437954.64</v>
      </c>
      <c r="M334" s="133">
        <f>SUM(M328:M333)</f>
        <v>0</v>
      </c>
      <c r="N334" s="96">
        <v>0</v>
      </c>
      <c r="O334" s="96">
        <v>0</v>
      </c>
      <c r="P334" s="133">
        <f t="shared" si="98"/>
        <v>437954.64</v>
      </c>
      <c r="Q334" s="455">
        <f t="shared" si="99"/>
        <v>853.1140719962599</v>
      </c>
      <c r="R334" s="450">
        <v>24445</v>
      </c>
      <c r="S334" s="133" t="s">
        <v>358</v>
      </c>
      <c r="T334" s="96" t="s">
        <v>181</v>
      </c>
      <c r="U334" s="54">
        <f>L334-'раздел 2'!C331</f>
        <v>0</v>
      </c>
      <c r="V334" s="203">
        <f t="shared" si="88"/>
        <v>0</v>
      </c>
      <c r="W334" s="203">
        <f t="shared" si="101"/>
        <v>23591.88592800374</v>
      </c>
    </row>
    <row r="335" spans="1:23" ht="15.6" customHeight="1" x14ac:dyDescent="0.2">
      <c r="A335" s="468">
        <f t="shared" si="100"/>
        <v>241</v>
      </c>
      <c r="B335" s="452" t="s">
        <v>481</v>
      </c>
      <c r="C335" s="83">
        <v>1965</v>
      </c>
      <c r="D335" s="133"/>
      <c r="E335" s="96" t="s">
        <v>174</v>
      </c>
      <c r="F335" s="327">
        <v>2</v>
      </c>
      <c r="G335" s="327">
        <v>3</v>
      </c>
      <c r="H335" s="133">
        <v>992.08</v>
      </c>
      <c r="I335" s="133">
        <v>632.44000000000005</v>
      </c>
      <c r="J335" s="133">
        <v>492.97</v>
      </c>
      <c r="K335" s="331">
        <v>42</v>
      </c>
      <c r="L335" s="429">
        <f>'раздел 2'!C332</f>
        <v>99976.04</v>
      </c>
      <c r="M335" s="133">
        <f>SUM(M329:M334)</f>
        <v>0</v>
      </c>
      <c r="N335" s="96">
        <v>0</v>
      </c>
      <c r="O335" s="96">
        <v>0</v>
      </c>
      <c r="P335" s="133">
        <f t="shared" si="98"/>
        <v>99976.04</v>
      </c>
      <c r="Q335" s="455">
        <f t="shared" si="99"/>
        <v>100.77417143778726</v>
      </c>
      <c r="R335" s="450">
        <v>24445</v>
      </c>
      <c r="S335" s="133" t="s">
        <v>358</v>
      </c>
      <c r="T335" s="96" t="s">
        <v>181</v>
      </c>
      <c r="U335" s="54">
        <f>L335-'раздел 2'!C332</f>
        <v>0</v>
      </c>
      <c r="V335" s="203">
        <f t="shared" si="88"/>
        <v>0</v>
      </c>
      <c r="W335" s="203">
        <f t="shared" si="101"/>
        <v>24344.225828562212</v>
      </c>
    </row>
    <row r="336" spans="1:23" ht="15.6" customHeight="1" x14ac:dyDescent="0.2">
      <c r="A336" s="468">
        <f t="shared" si="100"/>
        <v>242</v>
      </c>
      <c r="B336" s="330" t="s">
        <v>482</v>
      </c>
      <c r="C336" s="83">
        <v>1963</v>
      </c>
      <c r="D336" s="133"/>
      <c r="E336" s="96" t="s">
        <v>174</v>
      </c>
      <c r="F336" s="327">
        <v>2</v>
      </c>
      <c r="G336" s="327">
        <v>2</v>
      </c>
      <c r="H336" s="133">
        <v>652</v>
      </c>
      <c r="I336" s="133">
        <v>431</v>
      </c>
      <c r="J336" s="133">
        <v>45.2</v>
      </c>
      <c r="K336" s="331">
        <v>17</v>
      </c>
      <c r="L336" s="429">
        <f>'раздел 2'!C333</f>
        <v>96603.4</v>
      </c>
      <c r="M336" s="133">
        <f t="shared" ref="M336" si="102">SUM(M329:M335)</f>
        <v>0</v>
      </c>
      <c r="N336" s="96">
        <v>0</v>
      </c>
      <c r="O336" s="96">
        <v>0</v>
      </c>
      <c r="P336" s="133">
        <f t="shared" si="98"/>
        <v>96603.4</v>
      </c>
      <c r="Q336" s="455">
        <f t="shared" si="99"/>
        <v>148.16472392638036</v>
      </c>
      <c r="R336" s="450">
        <v>24445</v>
      </c>
      <c r="S336" s="133" t="s">
        <v>358</v>
      </c>
      <c r="T336" s="96" t="s">
        <v>181</v>
      </c>
      <c r="U336" s="54">
        <f>L336-'раздел 2'!C333</f>
        <v>0</v>
      </c>
      <c r="V336" s="203">
        <f t="shared" si="88"/>
        <v>0</v>
      </c>
      <c r="W336" s="203">
        <f t="shared" si="101"/>
        <v>24296.83527607362</v>
      </c>
    </row>
    <row r="337" spans="1:23" ht="15.6" customHeight="1" x14ac:dyDescent="0.2">
      <c r="A337" s="495" t="s">
        <v>17</v>
      </c>
      <c r="B337" s="495"/>
      <c r="C337" s="331"/>
      <c r="D337" s="450"/>
      <c r="E337" s="450"/>
      <c r="F337" s="327"/>
      <c r="G337" s="327"/>
      <c r="H337" s="133">
        <f t="shared" ref="H337:Q337" si="103">SUM(H315:H336)</f>
        <v>23986.74</v>
      </c>
      <c r="I337" s="133">
        <f t="shared" si="103"/>
        <v>19758.229999999996</v>
      </c>
      <c r="J337" s="133">
        <f t="shared" si="103"/>
        <v>14828.460000000001</v>
      </c>
      <c r="K337" s="331">
        <f t="shared" si="103"/>
        <v>961</v>
      </c>
      <c r="L337" s="429">
        <f t="shared" si="103"/>
        <v>73675939.450000003</v>
      </c>
      <c r="M337" s="133">
        <f t="shared" si="103"/>
        <v>0</v>
      </c>
      <c r="N337" s="133">
        <f t="shared" si="103"/>
        <v>0</v>
      </c>
      <c r="O337" s="133">
        <f t="shared" si="103"/>
        <v>0</v>
      </c>
      <c r="P337" s="133">
        <f t="shared" si="103"/>
        <v>73675939.450000003</v>
      </c>
      <c r="Q337" s="427">
        <f t="shared" si="103"/>
        <v>37179.736449456956</v>
      </c>
      <c r="R337" s="92" t="s">
        <v>177</v>
      </c>
      <c r="S337" s="81" t="s">
        <v>177</v>
      </c>
      <c r="T337" s="81" t="s">
        <v>177</v>
      </c>
      <c r="U337" s="54">
        <f>L337-'раздел 2'!C334</f>
        <v>0</v>
      </c>
      <c r="V337" s="203">
        <f t="shared" si="88"/>
        <v>0</v>
      </c>
      <c r="W337" s="203" t="e">
        <f t="shared" si="101"/>
        <v>#VALUE!</v>
      </c>
    </row>
    <row r="338" spans="1:23" ht="15.6" customHeight="1" x14ac:dyDescent="0.2">
      <c r="A338" s="496" t="s">
        <v>490</v>
      </c>
      <c r="B338" s="496"/>
      <c r="C338" s="490"/>
      <c r="D338" s="490"/>
      <c r="E338" s="490"/>
      <c r="F338" s="490"/>
      <c r="G338" s="490"/>
      <c r="H338" s="490"/>
      <c r="I338" s="490"/>
      <c r="J338" s="490"/>
      <c r="K338" s="490"/>
      <c r="L338" s="490"/>
      <c r="M338" s="490"/>
      <c r="N338" s="490"/>
      <c r="O338" s="490"/>
      <c r="P338" s="490"/>
      <c r="Q338" s="490"/>
      <c r="R338" s="490"/>
      <c r="S338" s="490"/>
      <c r="T338" s="490"/>
      <c r="U338" s="54">
        <f>L338-'раздел 2'!C335</f>
        <v>0</v>
      </c>
      <c r="V338" s="203">
        <f t="shared" si="88"/>
        <v>0</v>
      </c>
      <c r="W338" s="203">
        <f t="shared" si="101"/>
        <v>0</v>
      </c>
    </row>
    <row r="339" spans="1:23" ht="15.6" customHeight="1" x14ac:dyDescent="0.2">
      <c r="A339" s="468">
        <f>A336+1</f>
        <v>243</v>
      </c>
      <c r="B339" s="131" t="s">
        <v>491</v>
      </c>
      <c r="C339" s="83">
        <v>1963</v>
      </c>
      <c r="D339" s="458"/>
      <c r="E339" s="450" t="s">
        <v>416</v>
      </c>
      <c r="F339" s="468">
        <v>4</v>
      </c>
      <c r="G339" s="468">
        <v>4</v>
      </c>
      <c r="H339" s="459">
        <v>2994.7</v>
      </c>
      <c r="I339" s="458">
        <v>2526.3000000000002</v>
      </c>
      <c r="J339" s="458">
        <v>2326.7800000000002</v>
      </c>
      <c r="K339" s="83">
        <v>98</v>
      </c>
      <c r="L339" s="429">
        <f>'раздел 2'!C336</f>
        <v>830807.5</v>
      </c>
      <c r="M339" s="450">
        <v>0</v>
      </c>
      <c r="N339" s="450">
        <v>0</v>
      </c>
      <c r="O339" s="450">
        <v>0</v>
      </c>
      <c r="P339" s="429">
        <f>L339</f>
        <v>830807.5</v>
      </c>
      <c r="Q339" s="455">
        <f>L339/H339</f>
        <v>277.42595251611181</v>
      </c>
      <c r="R339" s="450">
        <v>24445</v>
      </c>
      <c r="S339" s="133" t="s">
        <v>358</v>
      </c>
      <c r="T339" s="96" t="s">
        <v>181</v>
      </c>
      <c r="U339" s="54">
        <f>L339-'раздел 2'!C336</f>
        <v>0</v>
      </c>
      <c r="V339" s="203">
        <f t="shared" si="88"/>
        <v>0</v>
      </c>
      <c r="W339" s="203">
        <f t="shared" si="101"/>
        <v>24167.574047483889</v>
      </c>
    </row>
    <row r="340" spans="1:23" ht="15.6" customHeight="1" x14ac:dyDescent="0.2">
      <c r="A340" s="468">
        <f>A339+1</f>
        <v>244</v>
      </c>
      <c r="B340" s="131" t="s">
        <v>492</v>
      </c>
      <c r="C340" s="83">
        <v>1976</v>
      </c>
      <c r="D340" s="458"/>
      <c r="E340" s="450" t="s">
        <v>1501</v>
      </c>
      <c r="F340" s="468">
        <v>5</v>
      </c>
      <c r="G340" s="468">
        <v>6</v>
      </c>
      <c r="H340" s="459">
        <v>5229.3</v>
      </c>
      <c r="I340" s="458">
        <v>4454.4799999999996</v>
      </c>
      <c r="J340" s="458">
        <v>3912.56</v>
      </c>
      <c r="K340" s="83">
        <v>212</v>
      </c>
      <c r="L340" s="429">
        <f>'раздел 2'!C337</f>
        <v>1094765.8</v>
      </c>
      <c r="M340" s="450">
        <v>0</v>
      </c>
      <c r="N340" s="450">
        <v>0</v>
      </c>
      <c r="O340" s="450">
        <v>0</v>
      </c>
      <c r="P340" s="429">
        <f>L340</f>
        <v>1094765.8</v>
      </c>
      <c r="Q340" s="455">
        <f>L340/H340</f>
        <v>209.35226512152678</v>
      </c>
      <c r="R340" s="450">
        <v>24445</v>
      </c>
      <c r="S340" s="133" t="s">
        <v>358</v>
      </c>
      <c r="T340" s="96" t="s">
        <v>181</v>
      </c>
      <c r="U340" s="54">
        <f>L340-'раздел 2'!C337</f>
        <v>0</v>
      </c>
      <c r="V340" s="203">
        <f t="shared" si="88"/>
        <v>0</v>
      </c>
      <c r="W340" s="203">
        <f t="shared" si="101"/>
        <v>24235.647734878472</v>
      </c>
    </row>
    <row r="341" spans="1:23" ht="15.6" customHeight="1" x14ac:dyDescent="0.2">
      <c r="A341" s="468">
        <f>A340+1</f>
        <v>245</v>
      </c>
      <c r="B341" s="131" t="s">
        <v>493</v>
      </c>
      <c r="C341" s="83">
        <v>1981</v>
      </c>
      <c r="D341" s="458"/>
      <c r="E341" s="450" t="s">
        <v>1501</v>
      </c>
      <c r="F341" s="468">
        <v>5</v>
      </c>
      <c r="G341" s="468">
        <v>4</v>
      </c>
      <c r="H341" s="459">
        <v>3778.4</v>
      </c>
      <c r="I341" s="458">
        <v>3209.1</v>
      </c>
      <c r="J341" s="458">
        <v>2891.8</v>
      </c>
      <c r="K341" s="83">
        <v>126</v>
      </c>
      <c r="L341" s="429">
        <f>'раздел 2'!C338</f>
        <v>1014444.54</v>
      </c>
      <c r="M341" s="450">
        <v>0</v>
      </c>
      <c r="N341" s="450">
        <v>0</v>
      </c>
      <c r="O341" s="450">
        <v>0</v>
      </c>
      <c r="P341" s="429">
        <f>L341</f>
        <v>1014444.54</v>
      </c>
      <c r="Q341" s="455">
        <f>L341/H341</f>
        <v>268.48521596442941</v>
      </c>
      <c r="R341" s="450">
        <v>24445</v>
      </c>
      <c r="S341" s="133" t="s">
        <v>358</v>
      </c>
      <c r="T341" s="96" t="s">
        <v>181</v>
      </c>
      <c r="U341" s="54">
        <f>L341-'раздел 2'!C338</f>
        <v>0</v>
      </c>
      <c r="V341" s="203">
        <f t="shared" si="88"/>
        <v>0</v>
      </c>
      <c r="W341" s="203">
        <f t="shared" si="101"/>
        <v>24176.514784035571</v>
      </c>
    </row>
    <row r="342" spans="1:23" ht="15.6" customHeight="1" x14ac:dyDescent="0.2">
      <c r="A342" s="495" t="s">
        <v>17</v>
      </c>
      <c r="B342" s="495"/>
      <c r="C342" s="331"/>
      <c r="D342" s="450"/>
      <c r="E342" s="450"/>
      <c r="F342" s="327"/>
      <c r="G342" s="327"/>
      <c r="H342" s="429">
        <f t="shared" ref="H342:Q342" si="104">SUM(H339:H341)</f>
        <v>12002.4</v>
      </c>
      <c r="I342" s="429">
        <f t="shared" si="104"/>
        <v>10189.879999999999</v>
      </c>
      <c r="J342" s="429">
        <f t="shared" si="104"/>
        <v>9131.14</v>
      </c>
      <c r="K342" s="331">
        <f t="shared" si="104"/>
        <v>436</v>
      </c>
      <c r="L342" s="429">
        <f t="shared" si="104"/>
        <v>2940017.84</v>
      </c>
      <c r="M342" s="429">
        <f t="shared" si="104"/>
        <v>0</v>
      </c>
      <c r="N342" s="429">
        <f t="shared" si="104"/>
        <v>0</v>
      </c>
      <c r="O342" s="429">
        <f t="shared" si="104"/>
        <v>0</v>
      </c>
      <c r="P342" s="429">
        <f t="shared" si="104"/>
        <v>2940017.84</v>
      </c>
      <c r="Q342" s="427">
        <f t="shared" si="104"/>
        <v>755.26343360206806</v>
      </c>
      <c r="R342" s="92" t="s">
        <v>177</v>
      </c>
      <c r="S342" s="81" t="s">
        <v>177</v>
      </c>
      <c r="T342" s="81" t="s">
        <v>177</v>
      </c>
      <c r="U342" s="54">
        <f>L342-'раздел 2'!C339</f>
        <v>0</v>
      </c>
      <c r="V342" s="203">
        <f t="shared" si="88"/>
        <v>0</v>
      </c>
      <c r="W342" s="203" t="e">
        <f t="shared" si="101"/>
        <v>#VALUE!</v>
      </c>
    </row>
    <row r="343" spans="1:23" ht="15.6" customHeight="1" x14ac:dyDescent="0.2">
      <c r="A343" s="495" t="s">
        <v>39</v>
      </c>
      <c r="B343" s="495"/>
      <c r="C343" s="331"/>
      <c r="D343" s="450"/>
      <c r="E343" s="450"/>
      <c r="F343" s="327"/>
      <c r="G343" s="327"/>
      <c r="H343" s="450"/>
      <c r="I343" s="450"/>
      <c r="J343" s="450"/>
      <c r="K343" s="331"/>
      <c r="L343" s="429"/>
      <c r="M343" s="450"/>
      <c r="N343" s="450"/>
      <c r="O343" s="450"/>
      <c r="P343" s="450"/>
      <c r="Q343" s="427"/>
      <c r="R343" s="450"/>
      <c r="S343" s="450"/>
      <c r="T343" s="450"/>
      <c r="U343" s="54">
        <f>L343-'раздел 2'!C340</f>
        <v>0</v>
      </c>
      <c r="V343" s="203">
        <f t="shared" si="88"/>
        <v>0</v>
      </c>
      <c r="W343" s="203">
        <f t="shared" si="101"/>
        <v>0</v>
      </c>
    </row>
    <row r="344" spans="1:23" ht="15.6" customHeight="1" x14ac:dyDescent="0.2">
      <c r="A344" s="468">
        <f>A341+1</f>
        <v>246</v>
      </c>
      <c r="B344" s="330" t="s">
        <v>40</v>
      </c>
      <c r="C344" s="331">
        <v>1960</v>
      </c>
      <c r="D344" s="450"/>
      <c r="E344" s="450" t="s">
        <v>174</v>
      </c>
      <c r="F344" s="327">
        <v>2</v>
      </c>
      <c r="G344" s="327">
        <v>2</v>
      </c>
      <c r="H344" s="450">
        <v>573.29999999999995</v>
      </c>
      <c r="I344" s="450">
        <v>513.29999999999995</v>
      </c>
      <c r="J344" s="450">
        <v>330.34</v>
      </c>
      <c r="K344" s="331">
        <v>16</v>
      </c>
      <c r="L344" s="429">
        <f>'[1]виды работ'!C432</f>
        <v>388358.06</v>
      </c>
      <c r="M344" s="450">
        <v>0</v>
      </c>
      <c r="N344" s="450">
        <v>0</v>
      </c>
      <c r="O344" s="450">
        <v>0</v>
      </c>
      <c r="P344" s="429">
        <f>L344</f>
        <v>388358.06</v>
      </c>
      <c r="Q344" s="455">
        <f>L344/H344</f>
        <v>677.40809349380788</v>
      </c>
      <c r="R344" s="450">
        <v>24445</v>
      </c>
      <c r="S344" s="133" t="s">
        <v>358</v>
      </c>
      <c r="T344" s="96" t="s">
        <v>181</v>
      </c>
      <c r="U344" s="54">
        <f>L344-'раздел 2'!C341</f>
        <v>0</v>
      </c>
      <c r="V344" s="203">
        <f t="shared" si="88"/>
        <v>0</v>
      </c>
      <c r="W344" s="203">
        <f t="shared" si="101"/>
        <v>23767.591906506193</v>
      </c>
    </row>
    <row r="345" spans="1:23" ht="15.6" customHeight="1" x14ac:dyDescent="0.2">
      <c r="A345" s="468">
        <f>A344+1</f>
        <v>247</v>
      </c>
      <c r="B345" s="330" t="s">
        <v>41</v>
      </c>
      <c r="C345" s="331">
        <v>1971</v>
      </c>
      <c r="D345" s="450"/>
      <c r="E345" s="450" t="s">
        <v>178</v>
      </c>
      <c r="F345" s="327">
        <v>5</v>
      </c>
      <c r="G345" s="327">
        <v>4</v>
      </c>
      <c r="H345" s="450">
        <v>3503.2</v>
      </c>
      <c r="I345" s="450">
        <v>3503.22</v>
      </c>
      <c r="J345" s="450">
        <v>2201.5300000000002</v>
      </c>
      <c r="K345" s="331">
        <v>178</v>
      </c>
      <c r="L345" s="429">
        <f>'[1]виды работ'!C433</f>
        <v>1245521.8600000001</v>
      </c>
      <c r="M345" s="450">
        <v>0</v>
      </c>
      <c r="N345" s="450">
        <v>0</v>
      </c>
      <c r="O345" s="450">
        <v>0</v>
      </c>
      <c r="P345" s="429">
        <f>L345</f>
        <v>1245521.8600000001</v>
      </c>
      <c r="Q345" s="455">
        <f>L345/H345</f>
        <v>355.53832496003656</v>
      </c>
      <c r="R345" s="450">
        <v>24445</v>
      </c>
      <c r="S345" s="133" t="s">
        <v>358</v>
      </c>
      <c r="T345" s="96" t="s">
        <v>181</v>
      </c>
      <c r="U345" s="54">
        <f>L345-'раздел 2'!C342</f>
        <v>0</v>
      </c>
      <c r="V345" s="203">
        <f t="shared" si="88"/>
        <v>0</v>
      </c>
      <c r="W345" s="203">
        <f t="shared" si="101"/>
        <v>24089.461675039962</v>
      </c>
    </row>
    <row r="346" spans="1:23" ht="15.6" customHeight="1" x14ac:dyDescent="0.2">
      <c r="A346" s="496" t="s">
        <v>17</v>
      </c>
      <c r="B346" s="496"/>
      <c r="C346" s="331"/>
      <c r="D346" s="450"/>
      <c r="E346" s="450"/>
      <c r="F346" s="327"/>
      <c r="G346" s="327"/>
      <c r="H346" s="450">
        <f t="shared" ref="H346:Q346" si="105">SUM(H344:H345)</f>
        <v>4076.5</v>
      </c>
      <c r="I346" s="450">
        <f t="shared" si="105"/>
        <v>4016.5199999999995</v>
      </c>
      <c r="J346" s="450">
        <f t="shared" si="105"/>
        <v>2531.8700000000003</v>
      </c>
      <c r="K346" s="331">
        <f t="shared" si="105"/>
        <v>194</v>
      </c>
      <c r="L346" s="429">
        <f t="shared" si="105"/>
        <v>1633879.9200000002</v>
      </c>
      <c r="M346" s="450">
        <f t="shared" si="105"/>
        <v>0</v>
      </c>
      <c r="N346" s="450">
        <f t="shared" si="105"/>
        <v>0</v>
      </c>
      <c r="O346" s="450">
        <f t="shared" si="105"/>
        <v>0</v>
      </c>
      <c r="P346" s="450">
        <f t="shared" si="105"/>
        <v>1633879.9200000002</v>
      </c>
      <c r="Q346" s="427">
        <f t="shared" si="105"/>
        <v>1032.9464184538444</v>
      </c>
      <c r="R346" s="92" t="s">
        <v>177</v>
      </c>
      <c r="S346" s="81" t="s">
        <v>177</v>
      </c>
      <c r="T346" s="81" t="s">
        <v>177</v>
      </c>
      <c r="U346" s="54">
        <f>L346-'раздел 2'!C343</f>
        <v>0</v>
      </c>
      <c r="V346" s="203">
        <f t="shared" si="88"/>
        <v>0</v>
      </c>
      <c r="W346" s="203" t="e">
        <f t="shared" si="101"/>
        <v>#VALUE!</v>
      </c>
    </row>
    <row r="347" spans="1:23" ht="15.6" customHeight="1" x14ac:dyDescent="0.2">
      <c r="A347" s="495" t="s">
        <v>494</v>
      </c>
      <c r="B347" s="495"/>
      <c r="C347" s="331"/>
      <c r="D347" s="450"/>
      <c r="E347" s="450"/>
      <c r="F347" s="327"/>
      <c r="G347" s="327"/>
      <c r="H347" s="450"/>
      <c r="I347" s="450"/>
      <c r="J347" s="450"/>
      <c r="K347" s="331"/>
      <c r="L347" s="429"/>
      <c r="M347" s="450"/>
      <c r="N347" s="450"/>
      <c r="O347" s="450"/>
      <c r="P347" s="450"/>
      <c r="Q347" s="427"/>
      <c r="R347" s="450"/>
      <c r="S347" s="450"/>
      <c r="T347" s="450"/>
      <c r="U347" s="54">
        <f>L347-'раздел 2'!C344</f>
        <v>0</v>
      </c>
      <c r="V347" s="203">
        <f t="shared" si="88"/>
        <v>0</v>
      </c>
      <c r="W347" s="203">
        <f t="shared" si="101"/>
        <v>0</v>
      </c>
    </row>
    <row r="348" spans="1:23" ht="15.6" customHeight="1" x14ac:dyDescent="0.2">
      <c r="A348" s="468">
        <f>A345+1</f>
        <v>248</v>
      </c>
      <c r="B348" s="464" t="s">
        <v>495</v>
      </c>
      <c r="C348" s="331">
        <v>1959</v>
      </c>
      <c r="D348" s="450"/>
      <c r="E348" s="450" t="s">
        <v>416</v>
      </c>
      <c r="F348" s="327">
        <v>2</v>
      </c>
      <c r="G348" s="327">
        <v>1</v>
      </c>
      <c r="H348" s="450">
        <v>394.4</v>
      </c>
      <c r="I348" s="450">
        <v>389.08</v>
      </c>
      <c r="J348" s="450">
        <v>347.8</v>
      </c>
      <c r="K348" s="331">
        <v>19</v>
      </c>
      <c r="L348" s="429">
        <f>'раздел 2'!C345</f>
        <v>178158.71</v>
      </c>
      <c r="M348" s="450">
        <v>0</v>
      </c>
      <c r="N348" s="450">
        <v>0</v>
      </c>
      <c r="O348" s="450">
        <v>0</v>
      </c>
      <c r="P348" s="133">
        <f t="shared" ref="P348:P355" si="106">L348</f>
        <v>178158.71</v>
      </c>
      <c r="Q348" s="455">
        <f t="shared" ref="Q348:Q356" si="107">L348/H348</f>
        <v>451.72086713995941</v>
      </c>
      <c r="R348" s="450">
        <v>24445</v>
      </c>
      <c r="S348" s="133" t="s">
        <v>358</v>
      </c>
      <c r="T348" s="96" t="s">
        <v>181</v>
      </c>
      <c r="U348" s="54">
        <f>L348-'раздел 2'!C345</f>
        <v>0</v>
      </c>
      <c r="V348" s="203">
        <f t="shared" si="88"/>
        <v>0</v>
      </c>
      <c r="W348" s="203">
        <f t="shared" si="101"/>
        <v>23993.27913286004</v>
      </c>
    </row>
    <row r="349" spans="1:23" ht="15.6" customHeight="1" x14ac:dyDescent="0.2">
      <c r="A349" s="125">
        <f t="shared" ref="A349:A355" si="108">A348+1</f>
        <v>249</v>
      </c>
      <c r="B349" s="464" t="s">
        <v>1602</v>
      </c>
      <c r="C349" s="331">
        <v>1960</v>
      </c>
      <c r="D349" s="450"/>
      <c r="E349" s="450" t="s">
        <v>416</v>
      </c>
      <c r="F349" s="327">
        <v>2</v>
      </c>
      <c r="G349" s="327">
        <v>1</v>
      </c>
      <c r="H349" s="450">
        <v>394.4</v>
      </c>
      <c r="I349" s="450">
        <v>389.08</v>
      </c>
      <c r="J349" s="450">
        <v>347.8</v>
      </c>
      <c r="K349" s="331">
        <v>19</v>
      </c>
      <c r="L349" s="429">
        <f>'раздел 2'!C346</f>
        <v>518283.5</v>
      </c>
      <c r="M349" s="450">
        <v>0</v>
      </c>
      <c r="N349" s="450">
        <v>0</v>
      </c>
      <c r="O349" s="450">
        <v>0</v>
      </c>
      <c r="P349" s="133">
        <f t="shared" si="106"/>
        <v>518283.5</v>
      </c>
      <c r="Q349" s="455">
        <f t="shared" si="107"/>
        <v>1314.1062373225152</v>
      </c>
      <c r="R349" s="450">
        <v>24445</v>
      </c>
      <c r="S349" s="133" t="s">
        <v>358</v>
      </c>
      <c r="T349" s="96" t="s">
        <v>181</v>
      </c>
      <c r="U349" s="54">
        <f>L349-'раздел 2'!C346</f>
        <v>0</v>
      </c>
      <c r="V349" s="203">
        <f t="shared" ref="V349:V409" si="109">L349-P349</f>
        <v>0</v>
      </c>
      <c r="W349" s="203">
        <f t="shared" si="101"/>
        <v>23130.893762677486</v>
      </c>
    </row>
    <row r="350" spans="1:23" ht="15.6" customHeight="1" x14ac:dyDescent="0.2">
      <c r="A350" s="125">
        <f t="shared" si="108"/>
        <v>250</v>
      </c>
      <c r="B350" s="464" t="s">
        <v>1603</v>
      </c>
      <c r="C350" s="331">
        <v>1961</v>
      </c>
      <c r="D350" s="450"/>
      <c r="E350" s="450" t="s">
        <v>416</v>
      </c>
      <c r="F350" s="327">
        <v>2</v>
      </c>
      <c r="G350" s="327">
        <v>1</v>
      </c>
      <c r="H350" s="450">
        <v>394.4</v>
      </c>
      <c r="I350" s="450">
        <v>389.08</v>
      </c>
      <c r="J350" s="450">
        <v>347.8</v>
      </c>
      <c r="K350" s="331">
        <v>19</v>
      </c>
      <c r="L350" s="429">
        <f>'раздел 2'!C347</f>
        <v>518283.5</v>
      </c>
      <c r="M350" s="450">
        <v>0</v>
      </c>
      <c r="N350" s="450">
        <v>0</v>
      </c>
      <c r="O350" s="450">
        <v>0</v>
      </c>
      <c r="P350" s="133">
        <f t="shared" si="106"/>
        <v>518283.5</v>
      </c>
      <c r="Q350" s="455">
        <f t="shared" si="107"/>
        <v>1314.1062373225152</v>
      </c>
      <c r="R350" s="450">
        <v>24445</v>
      </c>
      <c r="S350" s="133" t="s">
        <v>358</v>
      </c>
      <c r="T350" s="96" t="s">
        <v>181</v>
      </c>
      <c r="U350" s="54">
        <f>L350-'раздел 2'!C347</f>
        <v>0</v>
      </c>
      <c r="V350" s="203">
        <f t="shared" si="109"/>
        <v>0</v>
      </c>
      <c r="W350" s="203">
        <f t="shared" si="101"/>
        <v>23130.893762677486</v>
      </c>
    </row>
    <row r="351" spans="1:23" ht="15.6" customHeight="1" x14ac:dyDescent="0.2">
      <c r="A351" s="125">
        <f t="shared" si="108"/>
        <v>251</v>
      </c>
      <c r="B351" s="464" t="s">
        <v>1600</v>
      </c>
      <c r="C351" s="331">
        <v>1962</v>
      </c>
      <c r="D351" s="450"/>
      <c r="E351" s="450" t="s">
        <v>416</v>
      </c>
      <c r="F351" s="327">
        <v>2</v>
      </c>
      <c r="G351" s="327">
        <v>1</v>
      </c>
      <c r="H351" s="450">
        <v>394.4</v>
      </c>
      <c r="I351" s="450">
        <v>389.08</v>
      </c>
      <c r="J351" s="450">
        <v>347.8</v>
      </c>
      <c r="K351" s="331">
        <v>19</v>
      </c>
      <c r="L351" s="429">
        <f>'раздел 2'!C348</f>
        <v>1646937.25</v>
      </c>
      <c r="M351" s="450">
        <v>0</v>
      </c>
      <c r="N351" s="450">
        <v>0</v>
      </c>
      <c r="O351" s="450">
        <v>0</v>
      </c>
      <c r="P351" s="133">
        <f t="shared" si="106"/>
        <v>1646937.25</v>
      </c>
      <c r="Q351" s="455">
        <f t="shared" si="107"/>
        <v>4175.8043864097363</v>
      </c>
      <c r="R351" s="450">
        <v>24445</v>
      </c>
      <c r="S351" s="133" t="s">
        <v>358</v>
      </c>
      <c r="T351" s="96" t="s">
        <v>181</v>
      </c>
      <c r="U351" s="54">
        <f>L351-'раздел 2'!C348</f>
        <v>0</v>
      </c>
      <c r="V351" s="203">
        <f t="shared" si="109"/>
        <v>0</v>
      </c>
      <c r="W351" s="203">
        <f t="shared" si="101"/>
        <v>20269.195613590266</v>
      </c>
    </row>
    <row r="352" spans="1:23" ht="15.6" customHeight="1" x14ac:dyDescent="0.2">
      <c r="A352" s="125">
        <f t="shared" si="108"/>
        <v>252</v>
      </c>
      <c r="B352" s="464" t="s">
        <v>1601</v>
      </c>
      <c r="C352" s="331">
        <v>1963</v>
      </c>
      <c r="D352" s="450"/>
      <c r="E352" s="450" t="s">
        <v>416</v>
      </c>
      <c r="F352" s="327">
        <v>2</v>
      </c>
      <c r="G352" s="327">
        <v>1</v>
      </c>
      <c r="H352" s="450">
        <v>394.4</v>
      </c>
      <c r="I352" s="450">
        <v>389.08</v>
      </c>
      <c r="J352" s="450">
        <v>347.8</v>
      </c>
      <c r="K352" s="331">
        <v>19</v>
      </c>
      <c r="L352" s="429">
        <f>'раздел 2'!C349</f>
        <v>1614419.06</v>
      </c>
      <c r="M352" s="450">
        <v>0</v>
      </c>
      <c r="N352" s="450">
        <v>0</v>
      </c>
      <c r="O352" s="450">
        <v>0</v>
      </c>
      <c r="P352" s="133">
        <f t="shared" si="106"/>
        <v>1614419.06</v>
      </c>
      <c r="Q352" s="455">
        <f t="shared" si="107"/>
        <v>4093.3546146044628</v>
      </c>
      <c r="R352" s="450">
        <v>24445</v>
      </c>
      <c r="S352" s="133" t="s">
        <v>358</v>
      </c>
      <c r="T352" s="96" t="s">
        <v>181</v>
      </c>
      <c r="U352" s="54">
        <f>L352-'раздел 2'!C349</f>
        <v>0</v>
      </c>
      <c r="V352" s="203">
        <f t="shared" si="109"/>
        <v>0</v>
      </c>
      <c r="W352" s="203">
        <f t="shared" si="101"/>
        <v>20351.645385395539</v>
      </c>
    </row>
    <row r="353" spans="1:23" ht="15.6" customHeight="1" x14ac:dyDescent="0.2">
      <c r="A353" s="125">
        <f t="shared" si="108"/>
        <v>253</v>
      </c>
      <c r="B353" s="464" t="s">
        <v>1604</v>
      </c>
      <c r="C353" s="331">
        <v>1964</v>
      </c>
      <c r="D353" s="450"/>
      <c r="E353" s="450" t="s">
        <v>416</v>
      </c>
      <c r="F353" s="327">
        <v>2</v>
      </c>
      <c r="G353" s="327">
        <v>1</v>
      </c>
      <c r="H353" s="450">
        <v>394.4</v>
      </c>
      <c r="I353" s="450">
        <v>389.08</v>
      </c>
      <c r="J353" s="450">
        <v>347.8</v>
      </c>
      <c r="K353" s="331">
        <v>19</v>
      </c>
      <c r="L353" s="429">
        <f>'раздел 2'!C350</f>
        <v>529524.55000000005</v>
      </c>
      <c r="M353" s="450">
        <v>0</v>
      </c>
      <c r="N353" s="450">
        <v>0</v>
      </c>
      <c r="O353" s="450">
        <v>0</v>
      </c>
      <c r="P353" s="133">
        <f t="shared" si="106"/>
        <v>529524.55000000005</v>
      </c>
      <c r="Q353" s="455">
        <f t="shared" si="107"/>
        <v>1342.6078853955378</v>
      </c>
      <c r="R353" s="450">
        <v>24445</v>
      </c>
      <c r="S353" s="133" t="s">
        <v>358</v>
      </c>
      <c r="T353" s="96" t="s">
        <v>181</v>
      </c>
      <c r="U353" s="54">
        <f>L353-'раздел 2'!C350</f>
        <v>0</v>
      </c>
      <c r="V353" s="203">
        <f t="shared" si="109"/>
        <v>0</v>
      </c>
      <c r="W353" s="203">
        <f t="shared" si="101"/>
        <v>23102.392114604463</v>
      </c>
    </row>
    <row r="354" spans="1:23" ht="15.6" customHeight="1" x14ac:dyDescent="0.2">
      <c r="A354" s="125">
        <f t="shared" si="108"/>
        <v>254</v>
      </c>
      <c r="B354" s="464" t="s">
        <v>1605</v>
      </c>
      <c r="C354" s="331">
        <v>1965</v>
      </c>
      <c r="D354" s="450"/>
      <c r="E354" s="450" t="s">
        <v>416</v>
      </c>
      <c r="F354" s="327">
        <v>2</v>
      </c>
      <c r="G354" s="327">
        <v>1</v>
      </c>
      <c r="H354" s="450">
        <v>394.4</v>
      </c>
      <c r="I354" s="450">
        <v>389.08</v>
      </c>
      <c r="J354" s="450">
        <v>347.8</v>
      </c>
      <c r="K354" s="331">
        <v>19</v>
      </c>
      <c r="L354" s="429">
        <f>'раздел 2'!C351</f>
        <v>328412.15000000002</v>
      </c>
      <c r="M354" s="450">
        <v>0</v>
      </c>
      <c r="N354" s="450">
        <v>0</v>
      </c>
      <c r="O354" s="450">
        <v>0</v>
      </c>
      <c r="P354" s="133">
        <f t="shared" si="106"/>
        <v>328412.15000000002</v>
      </c>
      <c r="Q354" s="455">
        <f t="shared" si="107"/>
        <v>832.6880070993916</v>
      </c>
      <c r="R354" s="450">
        <v>24445</v>
      </c>
      <c r="S354" s="133" t="s">
        <v>358</v>
      </c>
      <c r="T354" s="96" t="s">
        <v>181</v>
      </c>
      <c r="U354" s="54">
        <f>L354-'раздел 2'!C351</f>
        <v>0</v>
      </c>
      <c r="V354" s="203">
        <f t="shared" si="109"/>
        <v>0</v>
      </c>
      <c r="W354" s="203">
        <f t="shared" si="101"/>
        <v>23612.31199290061</v>
      </c>
    </row>
    <row r="355" spans="1:23" ht="15.6" customHeight="1" x14ac:dyDescent="0.2">
      <c r="A355" s="125">
        <f t="shared" si="108"/>
        <v>255</v>
      </c>
      <c r="B355" s="464" t="s">
        <v>1606</v>
      </c>
      <c r="C355" s="331">
        <v>1966</v>
      </c>
      <c r="D355" s="450"/>
      <c r="E355" s="450" t="s">
        <v>416</v>
      </c>
      <c r="F355" s="327">
        <v>2</v>
      </c>
      <c r="G355" s="327">
        <v>1</v>
      </c>
      <c r="H355" s="450">
        <v>394.4</v>
      </c>
      <c r="I355" s="450">
        <v>389.08</v>
      </c>
      <c r="J355" s="450">
        <v>347.8</v>
      </c>
      <c r="K355" s="331">
        <v>19</v>
      </c>
      <c r="L355" s="429">
        <f>'раздел 2'!C352</f>
        <v>530960.26</v>
      </c>
      <c r="M355" s="450">
        <v>0</v>
      </c>
      <c r="N355" s="450">
        <v>0</v>
      </c>
      <c r="O355" s="450">
        <v>0</v>
      </c>
      <c r="P355" s="133">
        <f t="shared" si="106"/>
        <v>530960.26</v>
      </c>
      <c r="Q355" s="455">
        <f t="shared" si="107"/>
        <v>1346.2481237322515</v>
      </c>
      <c r="R355" s="450">
        <v>24445</v>
      </c>
      <c r="S355" s="133" t="s">
        <v>358</v>
      </c>
      <c r="T355" s="96" t="s">
        <v>181</v>
      </c>
      <c r="U355" s="54">
        <f>L355-'раздел 2'!C352</f>
        <v>0</v>
      </c>
      <c r="V355" s="203">
        <f t="shared" si="109"/>
        <v>0</v>
      </c>
      <c r="W355" s="203">
        <f t="shared" si="101"/>
        <v>23098.75187626775</v>
      </c>
    </row>
    <row r="356" spans="1:23" ht="15.6" customHeight="1" x14ac:dyDescent="0.2">
      <c r="A356" s="495" t="s">
        <v>17</v>
      </c>
      <c r="B356" s="495"/>
      <c r="C356" s="331"/>
      <c r="D356" s="450"/>
      <c r="E356" s="450"/>
      <c r="F356" s="327"/>
      <c r="G356" s="327"/>
      <c r="H356" s="450">
        <f>H348</f>
        <v>394.4</v>
      </c>
      <c r="I356" s="450">
        <f>I348</f>
        <v>389.08</v>
      </c>
      <c r="J356" s="450">
        <f>J348</f>
        <v>347.8</v>
      </c>
      <c r="K356" s="331">
        <f>K348</f>
        <v>19</v>
      </c>
      <c r="L356" s="429">
        <f>SUM(L348:L355)</f>
        <v>5864978.9799999995</v>
      </c>
      <c r="M356" s="429">
        <f>SUM(M348:M355)</f>
        <v>0</v>
      </c>
      <c r="N356" s="429">
        <f>SUM(N348:N355)</f>
        <v>0</v>
      </c>
      <c r="O356" s="429">
        <f>SUM(O348:O355)</f>
        <v>0</v>
      </c>
      <c r="P356" s="429">
        <f>SUM(P348:P355)</f>
        <v>5864978.9799999995</v>
      </c>
      <c r="Q356" s="455">
        <f t="shared" si="107"/>
        <v>14870.636359026368</v>
      </c>
      <c r="R356" s="92" t="s">
        <v>177</v>
      </c>
      <c r="S356" s="81" t="s">
        <v>177</v>
      </c>
      <c r="T356" s="81" t="s">
        <v>177</v>
      </c>
      <c r="U356" s="54">
        <f>L356-'раздел 2'!C353</f>
        <v>0</v>
      </c>
      <c r="V356" s="203">
        <f t="shared" si="109"/>
        <v>0</v>
      </c>
      <c r="W356" s="203" t="e">
        <f t="shared" si="101"/>
        <v>#VALUE!</v>
      </c>
    </row>
    <row r="357" spans="1:23" ht="15.6" customHeight="1" x14ac:dyDescent="0.2">
      <c r="A357" s="495" t="s">
        <v>42</v>
      </c>
      <c r="B357" s="495"/>
      <c r="C357" s="331"/>
      <c r="D357" s="450"/>
      <c r="E357" s="450"/>
      <c r="F357" s="327"/>
      <c r="G357" s="327"/>
      <c r="H357" s="450"/>
      <c r="I357" s="450"/>
      <c r="J357" s="450"/>
      <c r="K357" s="331"/>
      <c r="L357" s="429"/>
      <c r="M357" s="450"/>
      <c r="N357" s="450"/>
      <c r="O357" s="450"/>
      <c r="P357" s="450"/>
      <c r="Q357" s="427"/>
      <c r="R357" s="450"/>
      <c r="S357" s="450"/>
      <c r="T357" s="450"/>
      <c r="U357" s="54">
        <f>L357-'раздел 2'!C354</f>
        <v>0</v>
      </c>
      <c r="V357" s="203">
        <f t="shared" si="109"/>
        <v>0</v>
      </c>
      <c r="W357" s="203">
        <f t="shared" si="101"/>
        <v>0</v>
      </c>
    </row>
    <row r="358" spans="1:23" ht="15.6" customHeight="1" x14ac:dyDescent="0.2">
      <c r="A358" s="125">
        <f>A355+1</f>
        <v>256</v>
      </c>
      <c r="B358" s="104" t="s">
        <v>1616</v>
      </c>
      <c r="C358" s="331">
        <v>1982</v>
      </c>
      <c r="D358" s="450"/>
      <c r="E358" s="450" t="s">
        <v>174</v>
      </c>
      <c r="F358" s="327">
        <v>5</v>
      </c>
      <c r="G358" s="327">
        <v>8</v>
      </c>
      <c r="H358" s="450">
        <v>9083.5</v>
      </c>
      <c r="I358" s="450">
        <v>6440.3</v>
      </c>
      <c r="J358" s="450">
        <v>4390.5</v>
      </c>
      <c r="K358" s="331">
        <v>295</v>
      </c>
      <c r="L358" s="429">
        <f>'раздел 2'!C355</f>
        <v>721046.49</v>
      </c>
      <c r="M358" s="450">
        <v>0</v>
      </c>
      <c r="N358" s="450">
        <v>0</v>
      </c>
      <c r="O358" s="450">
        <v>0</v>
      </c>
      <c r="P358" s="429">
        <f t="shared" ref="P358:P368" si="110">L358</f>
        <v>721046.49</v>
      </c>
      <c r="Q358" s="455">
        <f t="shared" ref="Q358:Q369" si="111">L358/H358</f>
        <v>79.379808443881757</v>
      </c>
      <c r="R358" s="450">
        <v>24445</v>
      </c>
      <c r="S358" s="133" t="s">
        <v>358</v>
      </c>
      <c r="T358" s="450" t="s">
        <v>181</v>
      </c>
      <c r="U358" s="54">
        <f>L358-'раздел 2'!C355</f>
        <v>0</v>
      </c>
      <c r="V358" s="203">
        <f t="shared" si="109"/>
        <v>0</v>
      </c>
      <c r="W358" s="203">
        <f t="shared" si="101"/>
        <v>24365.620191556118</v>
      </c>
    </row>
    <row r="359" spans="1:23" ht="15.6" customHeight="1" x14ac:dyDescent="0.2">
      <c r="A359" s="125">
        <f t="shared" ref="A359:A368" si="112">A358+1</f>
        <v>257</v>
      </c>
      <c r="B359" s="330" t="s">
        <v>230</v>
      </c>
      <c r="C359" s="331">
        <v>1983</v>
      </c>
      <c r="D359" s="450"/>
      <c r="E359" s="450" t="s">
        <v>174</v>
      </c>
      <c r="F359" s="327">
        <v>5</v>
      </c>
      <c r="G359" s="327">
        <v>8</v>
      </c>
      <c r="H359" s="450">
        <v>9083.5</v>
      </c>
      <c r="I359" s="450">
        <v>6440.3</v>
      </c>
      <c r="J359" s="450">
        <v>4390.5</v>
      </c>
      <c r="K359" s="331">
        <v>295</v>
      </c>
      <c r="L359" s="429">
        <f>'раздел 2'!C356</f>
        <v>58954110.399999999</v>
      </c>
      <c r="M359" s="450">
        <v>0</v>
      </c>
      <c r="N359" s="450">
        <v>0</v>
      </c>
      <c r="O359" s="450">
        <v>0</v>
      </c>
      <c r="P359" s="429">
        <f t="shared" si="110"/>
        <v>58954110.399999999</v>
      </c>
      <c r="Q359" s="455">
        <f t="shared" si="111"/>
        <v>6490.2416909781468</v>
      </c>
      <c r="R359" s="450">
        <v>24445</v>
      </c>
      <c r="S359" s="133" t="s">
        <v>358</v>
      </c>
      <c r="T359" s="450" t="s">
        <v>181</v>
      </c>
      <c r="U359" s="54">
        <f>L359-'раздел 2'!C356</f>
        <v>0</v>
      </c>
      <c r="V359" s="203">
        <f t="shared" si="109"/>
        <v>0</v>
      </c>
      <c r="W359" s="203">
        <f t="shared" si="101"/>
        <v>17954.758309021854</v>
      </c>
    </row>
    <row r="360" spans="1:23" ht="15.6" customHeight="1" x14ac:dyDescent="0.2">
      <c r="A360" s="125">
        <f t="shared" si="112"/>
        <v>258</v>
      </c>
      <c r="B360" s="464" t="s">
        <v>496</v>
      </c>
      <c r="C360" s="260">
        <v>1984</v>
      </c>
      <c r="D360" s="268"/>
      <c r="E360" s="268" t="s">
        <v>1437</v>
      </c>
      <c r="F360" s="270">
        <v>9</v>
      </c>
      <c r="G360" s="270">
        <v>3</v>
      </c>
      <c r="H360" s="268">
        <v>4709.1000000000004</v>
      </c>
      <c r="I360" s="268">
        <v>4709.1000000000004</v>
      </c>
      <c r="J360" s="268">
        <v>3935.5</v>
      </c>
      <c r="K360" s="260">
        <v>227</v>
      </c>
      <c r="L360" s="429">
        <f>'раздел 2'!C357</f>
        <v>179687.41</v>
      </c>
      <c r="M360" s="450">
        <v>0</v>
      </c>
      <c r="N360" s="450">
        <v>0</v>
      </c>
      <c r="O360" s="450">
        <v>0</v>
      </c>
      <c r="P360" s="429">
        <f t="shared" si="110"/>
        <v>179687.41</v>
      </c>
      <c r="Q360" s="455">
        <f t="shared" si="111"/>
        <v>38.157484445010724</v>
      </c>
      <c r="R360" s="450">
        <v>24445</v>
      </c>
      <c r="S360" s="133" t="s">
        <v>358</v>
      </c>
      <c r="T360" s="450" t="s">
        <v>181</v>
      </c>
      <c r="U360" s="54">
        <f>L360-'раздел 2'!C357</f>
        <v>0</v>
      </c>
      <c r="V360" s="203">
        <f t="shared" si="109"/>
        <v>0</v>
      </c>
      <c r="W360" s="203">
        <f t="shared" si="101"/>
        <v>24406.842515554988</v>
      </c>
    </row>
    <row r="361" spans="1:23" ht="15.6" customHeight="1" x14ac:dyDescent="0.2">
      <c r="A361" s="125">
        <f t="shared" si="112"/>
        <v>259</v>
      </c>
      <c r="B361" s="104" t="s">
        <v>1617</v>
      </c>
      <c r="C361" s="260">
        <v>1985</v>
      </c>
      <c r="D361" s="268"/>
      <c r="E361" s="268" t="s">
        <v>1437</v>
      </c>
      <c r="F361" s="270">
        <v>9</v>
      </c>
      <c r="G361" s="270">
        <v>3</v>
      </c>
      <c r="H361" s="268">
        <v>4709.1000000000004</v>
      </c>
      <c r="I361" s="268">
        <v>4709.1000000000004</v>
      </c>
      <c r="J361" s="268">
        <v>3935.5</v>
      </c>
      <c r="K361" s="260">
        <v>227</v>
      </c>
      <c r="L361" s="429">
        <f>'раздел 2'!C358</f>
        <v>894400.36</v>
      </c>
      <c r="M361" s="450">
        <v>0</v>
      </c>
      <c r="N361" s="450">
        <v>0</v>
      </c>
      <c r="O361" s="450">
        <v>0</v>
      </c>
      <c r="P361" s="429">
        <f t="shared" si="110"/>
        <v>894400.36</v>
      </c>
      <c r="Q361" s="455">
        <f t="shared" si="111"/>
        <v>189.93021171773799</v>
      </c>
      <c r="R361" s="450">
        <v>24445</v>
      </c>
      <c r="S361" s="133" t="s">
        <v>358</v>
      </c>
      <c r="T361" s="450" t="s">
        <v>181</v>
      </c>
      <c r="U361" s="54">
        <f>L361-'раздел 2'!C358</f>
        <v>0</v>
      </c>
      <c r="V361" s="203">
        <f t="shared" si="109"/>
        <v>0</v>
      </c>
      <c r="W361" s="203">
        <f t="shared" si="101"/>
        <v>24255.069788282261</v>
      </c>
    </row>
    <row r="362" spans="1:23" ht="15.6" customHeight="1" x14ac:dyDescent="0.2">
      <c r="A362" s="125">
        <f t="shared" si="112"/>
        <v>260</v>
      </c>
      <c r="B362" s="330" t="s">
        <v>231</v>
      </c>
      <c r="C362" s="331">
        <v>1968</v>
      </c>
      <c r="D362" s="450"/>
      <c r="E362" s="450" t="s">
        <v>174</v>
      </c>
      <c r="F362" s="327">
        <v>5</v>
      </c>
      <c r="G362" s="327">
        <v>4</v>
      </c>
      <c r="H362" s="450">
        <v>4362.45</v>
      </c>
      <c r="I362" s="450">
        <v>2562.11</v>
      </c>
      <c r="J362" s="450">
        <v>2033.86</v>
      </c>
      <c r="K362" s="331">
        <v>109</v>
      </c>
      <c r="L362" s="429">
        <f>'раздел 2'!C359</f>
        <v>20580564.859999999</v>
      </c>
      <c r="M362" s="450">
        <v>0</v>
      </c>
      <c r="N362" s="450">
        <v>0</v>
      </c>
      <c r="O362" s="450">
        <v>0</v>
      </c>
      <c r="P362" s="429">
        <f t="shared" si="110"/>
        <v>20580564.859999999</v>
      </c>
      <c r="Q362" s="455">
        <f t="shared" si="111"/>
        <v>4717.6620614562917</v>
      </c>
      <c r="R362" s="450">
        <v>24445</v>
      </c>
      <c r="S362" s="133" t="s">
        <v>358</v>
      </c>
      <c r="T362" s="450" t="s">
        <v>181</v>
      </c>
      <c r="U362" s="54">
        <f>L362-'раздел 2'!C359</f>
        <v>0</v>
      </c>
      <c r="V362" s="203">
        <f t="shared" si="109"/>
        <v>0</v>
      </c>
      <c r="W362" s="203">
        <f t="shared" si="101"/>
        <v>19727.337938543707</v>
      </c>
    </row>
    <row r="363" spans="1:23" ht="15.6" customHeight="1" x14ac:dyDescent="0.2">
      <c r="A363" s="125">
        <f t="shared" si="112"/>
        <v>261</v>
      </c>
      <c r="B363" s="452" t="s">
        <v>1609</v>
      </c>
      <c r="C363" s="331">
        <v>1969</v>
      </c>
      <c r="D363" s="450"/>
      <c r="E363" s="450" t="s">
        <v>174</v>
      </c>
      <c r="F363" s="327">
        <v>5</v>
      </c>
      <c r="G363" s="327">
        <v>4</v>
      </c>
      <c r="H363" s="450">
        <v>4362.45</v>
      </c>
      <c r="I363" s="450">
        <v>2562.11</v>
      </c>
      <c r="J363" s="450">
        <v>2033.86</v>
      </c>
      <c r="K363" s="331">
        <v>109</v>
      </c>
      <c r="L363" s="429">
        <f>'раздел 2'!C360</f>
        <v>1227712.53</v>
      </c>
      <c r="M363" s="450">
        <v>0</v>
      </c>
      <c r="N363" s="450">
        <v>0</v>
      </c>
      <c r="O363" s="450">
        <v>0</v>
      </c>
      <c r="P363" s="429">
        <f t="shared" si="110"/>
        <v>1227712.53</v>
      </c>
      <c r="Q363" s="455">
        <f t="shared" si="111"/>
        <v>281.4273011725063</v>
      </c>
      <c r="R363" s="450">
        <v>24445</v>
      </c>
      <c r="S363" s="133" t="s">
        <v>358</v>
      </c>
      <c r="T363" s="450" t="s">
        <v>181</v>
      </c>
      <c r="U363" s="54">
        <f>L363-'раздел 2'!C360</f>
        <v>0</v>
      </c>
      <c r="V363" s="203">
        <f t="shared" si="109"/>
        <v>0</v>
      </c>
      <c r="W363" s="203">
        <f t="shared" si="101"/>
        <v>24163.572698827495</v>
      </c>
    </row>
    <row r="364" spans="1:23" ht="15.6" customHeight="1" x14ac:dyDescent="0.2">
      <c r="A364" s="125">
        <f t="shared" si="112"/>
        <v>262</v>
      </c>
      <c r="B364" s="452" t="s">
        <v>1610</v>
      </c>
      <c r="C364" s="331">
        <v>1970</v>
      </c>
      <c r="D364" s="450"/>
      <c r="E364" s="450" t="s">
        <v>174</v>
      </c>
      <c r="F364" s="327">
        <v>5</v>
      </c>
      <c r="G364" s="327">
        <v>4</v>
      </c>
      <c r="H364" s="450">
        <v>4362.45</v>
      </c>
      <c r="I364" s="450">
        <v>2562.11</v>
      </c>
      <c r="J364" s="450">
        <v>2033.86</v>
      </c>
      <c r="K364" s="331">
        <v>109</v>
      </c>
      <c r="L364" s="429">
        <f>'раздел 2'!C361</f>
        <v>1202028.27</v>
      </c>
      <c r="M364" s="450">
        <v>0</v>
      </c>
      <c r="N364" s="450">
        <v>0</v>
      </c>
      <c r="O364" s="450">
        <v>0</v>
      </c>
      <c r="P364" s="429">
        <f t="shared" si="110"/>
        <v>1202028.27</v>
      </c>
      <c r="Q364" s="455">
        <f t="shared" si="111"/>
        <v>275.53972423752708</v>
      </c>
      <c r="R364" s="450">
        <v>24445</v>
      </c>
      <c r="S364" s="133" t="s">
        <v>358</v>
      </c>
      <c r="T364" s="450" t="s">
        <v>181</v>
      </c>
      <c r="U364" s="54">
        <f>L364-'раздел 2'!C361</f>
        <v>0</v>
      </c>
      <c r="V364" s="203">
        <f t="shared" si="109"/>
        <v>0</v>
      </c>
      <c r="W364" s="203">
        <f t="shared" si="101"/>
        <v>24169.460275762474</v>
      </c>
    </row>
    <row r="365" spans="1:23" ht="15.6" customHeight="1" x14ac:dyDescent="0.2">
      <c r="A365" s="125">
        <f t="shared" si="112"/>
        <v>263</v>
      </c>
      <c r="B365" s="452" t="s">
        <v>1611</v>
      </c>
      <c r="C365" s="331">
        <v>1971</v>
      </c>
      <c r="D365" s="450"/>
      <c r="E365" s="450" t="s">
        <v>174</v>
      </c>
      <c r="F365" s="327">
        <v>5</v>
      </c>
      <c r="G365" s="327">
        <v>4</v>
      </c>
      <c r="H365" s="450">
        <v>4362.45</v>
      </c>
      <c r="I365" s="450">
        <v>2562.11</v>
      </c>
      <c r="J365" s="450">
        <v>2033.86</v>
      </c>
      <c r="K365" s="331">
        <v>109</v>
      </c>
      <c r="L365" s="429">
        <f>'раздел 2'!C362</f>
        <v>632465.74</v>
      </c>
      <c r="M365" s="450">
        <v>0</v>
      </c>
      <c r="N365" s="450">
        <v>0</v>
      </c>
      <c r="O365" s="450">
        <v>0</v>
      </c>
      <c r="P365" s="429">
        <f t="shared" si="110"/>
        <v>632465.74</v>
      </c>
      <c r="Q365" s="455">
        <f t="shared" si="111"/>
        <v>144.97948171325746</v>
      </c>
      <c r="R365" s="450">
        <v>24445</v>
      </c>
      <c r="S365" s="133" t="s">
        <v>358</v>
      </c>
      <c r="T365" s="450" t="s">
        <v>181</v>
      </c>
      <c r="U365" s="54">
        <f>L365-'раздел 2'!C362</f>
        <v>0</v>
      </c>
      <c r="V365" s="203">
        <f t="shared" si="109"/>
        <v>0</v>
      </c>
      <c r="W365" s="203">
        <f t="shared" si="101"/>
        <v>24300.020518286743</v>
      </c>
    </row>
    <row r="366" spans="1:23" ht="15.6" customHeight="1" x14ac:dyDescent="0.2">
      <c r="A366" s="125">
        <f t="shared" si="112"/>
        <v>264</v>
      </c>
      <c r="B366" s="452" t="s">
        <v>1612</v>
      </c>
      <c r="C366" s="331">
        <v>1972</v>
      </c>
      <c r="D366" s="450"/>
      <c r="E366" s="450" t="s">
        <v>174</v>
      </c>
      <c r="F366" s="327">
        <v>5</v>
      </c>
      <c r="G366" s="327">
        <v>4</v>
      </c>
      <c r="H366" s="450">
        <v>4362.45</v>
      </c>
      <c r="I366" s="450">
        <v>2562.11</v>
      </c>
      <c r="J366" s="450">
        <v>2033.86</v>
      </c>
      <c r="K366" s="331">
        <v>109</v>
      </c>
      <c r="L366" s="429">
        <f>'раздел 2'!C363</f>
        <v>1157021.01</v>
      </c>
      <c r="M366" s="450">
        <v>0</v>
      </c>
      <c r="N366" s="450">
        <v>0</v>
      </c>
      <c r="O366" s="450">
        <v>0</v>
      </c>
      <c r="P366" s="429">
        <f t="shared" si="110"/>
        <v>1157021.01</v>
      </c>
      <c r="Q366" s="455">
        <f t="shared" si="111"/>
        <v>265.22275556166835</v>
      </c>
      <c r="R366" s="450">
        <v>24445</v>
      </c>
      <c r="S366" s="133" t="s">
        <v>358</v>
      </c>
      <c r="T366" s="450" t="s">
        <v>181</v>
      </c>
      <c r="U366" s="54">
        <f>L366-'раздел 2'!C363</f>
        <v>0</v>
      </c>
      <c r="V366" s="203">
        <f t="shared" si="109"/>
        <v>0</v>
      </c>
      <c r="W366" s="203">
        <f t="shared" si="101"/>
        <v>24179.77724443833</v>
      </c>
    </row>
    <row r="367" spans="1:23" ht="15.6" customHeight="1" x14ac:dyDescent="0.2">
      <c r="A367" s="125">
        <f t="shared" si="112"/>
        <v>265</v>
      </c>
      <c r="B367" s="330" t="s">
        <v>232</v>
      </c>
      <c r="C367" s="331">
        <v>1969</v>
      </c>
      <c r="D367" s="450"/>
      <c r="E367" s="450" t="s">
        <v>174</v>
      </c>
      <c r="F367" s="327">
        <v>5</v>
      </c>
      <c r="G367" s="327">
        <v>4</v>
      </c>
      <c r="H367" s="450">
        <v>5234.9399999999996</v>
      </c>
      <c r="I367" s="450">
        <v>2621.16</v>
      </c>
      <c r="J367" s="450">
        <v>2392.42</v>
      </c>
      <c r="K367" s="331">
        <v>132</v>
      </c>
      <c r="L367" s="429">
        <f>'раздел 2'!C364</f>
        <v>20386384.589999996</v>
      </c>
      <c r="M367" s="450">
        <v>0</v>
      </c>
      <c r="N367" s="450">
        <v>0</v>
      </c>
      <c r="O367" s="450">
        <v>0</v>
      </c>
      <c r="P367" s="429">
        <f t="shared" si="110"/>
        <v>20386384.589999996</v>
      </c>
      <c r="Q367" s="455">
        <f t="shared" si="111"/>
        <v>3894.2919288473217</v>
      </c>
      <c r="R367" s="450">
        <v>24445</v>
      </c>
      <c r="S367" s="133" t="s">
        <v>358</v>
      </c>
      <c r="T367" s="450" t="s">
        <v>181</v>
      </c>
      <c r="U367" s="54">
        <f>L367-'раздел 2'!C364</f>
        <v>0</v>
      </c>
      <c r="V367" s="203">
        <f t="shared" si="109"/>
        <v>0</v>
      </c>
      <c r="W367" s="203">
        <f t="shared" si="101"/>
        <v>20550.70807115268</v>
      </c>
    </row>
    <row r="368" spans="1:23" ht="15.6" customHeight="1" x14ac:dyDescent="0.2">
      <c r="A368" s="125">
        <f t="shared" si="112"/>
        <v>266</v>
      </c>
      <c r="B368" s="330" t="s">
        <v>233</v>
      </c>
      <c r="C368" s="331">
        <v>1971</v>
      </c>
      <c r="D368" s="450"/>
      <c r="E368" s="450" t="s">
        <v>174</v>
      </c>
      <c r="F368" s="327">
        <v>5</v>
      </c>
      <c r="G368" s="327">
        <v>4</v>
      </c>
      <c r="H368" s="450">
        <v>4362.45</v>
      </c>
      <c r="I368" s="450">
        <v>3125.09</v>
      </c>
      <c r="J368" s="450">
        <v>2643.44</v>
      </c>
      <c r="K368" s="331">
        <v>109</v>
      </c>
      <c r="L368" s="429">
        <f>'раздел 2'!C365</f>
        <v>22016179.860000003</v>
      </c>
      <c r="M368" s="450">
        <v>0</v>
      </c>
      <c r="N368" s="450">
        <v>0</v>
      </c>
      <c r="O368" s="450">
        <v>0</v>
      </c>
      <c r="P368" s="429">
        <f t="shared" si="110"/>
        <v>22016179.860000003</v>
      </c>
      <c r="Q368" s="455">
        <f t="shared" si="111"/>
        <v>5046.746635491525</v>
      </c>
      <c r="R368" s="450">
        <v>24445</v>
      </c>
      <c r="S368" s="133" t="s">
        <v>358</v>
      </c>
      <c r="T368" s="450" t="s">
        <v>181</v>
      </c>
      <c r="U368" s="54">
        <f>L368-'раздел 2'!C365</f>
        <v>0</v>
      </c>
      <c r="V368" s="203">
        <f t="shared" si="109"/>
        <v>0</v>
      </c>
      <c r="W368" s="203">
        <f t="shared" si="101"/>
        <v>19398.253364508477</v>
      </c>
    </row>
    <row r="369" spans="1:23" ht="15.6" customHeight="1" x14ac:dyDescent="0.2">
      <c r="A369" s="495" t="s">
        <v>17</v>
      </c>
      <c r="B369" s="495"/>
      <c r="C369" s="331"/>
      <c r="D369" s="450"/>
      <c r="E369" s="450"/>
      <c r="F369" s="327"/>
      <c r="G369" s="327"/>
      <c r="H369" s="450">
        <f t="shared" ref="H369:P369" si="113">SUM(H358:H368)</f>
        <v>58994.839999999989</v>
      </c>
      <c r="I369" s="450">
        <f t="shared" si="113"/>
        <v>40855.600000000006</v>
      </c>
      <c r="J369" s="450">
        <f t="shared" si="113"/>
        <v>31857.16</v>
      </c>
      <c r="K369" s="331">
        <f t="shared" si="113"/>
        <v>1830</v>
      </c>
      <c r="L369" s="429">
        <f t="shared" si="113"/>
        <v>127951601.52</v>
      </c>
      <c r="M369" s="429">
        <f t="shared" si="113"/>
        <v>0</v>
      </c>
      <c r="N369" s="429">
        <f t="shared" si="113"/>
        <v>0</v>
      </c>
      <c r="O369" s="429">
        <f t="shared" si="113"/>
        <v>0</v>
      </c>
      <c r="P369" s="429">
        <f t="shared" si="113"/>
        <v>127951601.52</v>
      </c>
      <c r="Q369" s="455">
        <f t="shared" si="111"/>
        <v>2168.8608956308726</v>
      </c>
      <c r="R369" s="92" t="s">
        <v>177</v>
      </c>
      <c r="S369" s="81" t="s">
        <v>177</v>
      </c>
      <c r="T369" s="81" t="s">
        <v>177</v>
      </c>
      <c r="U369" s="54">
        <f>L369-'раздел 2'!C366</f>
        <v>0</v>
      </c>
      <c r="V369" s="203">
        <f t="shared" si="109"/>
        <v>0</v>
      </c>
      <c r="W369" s="203"/>
    </row>
    <row r="370" spans="1:23" ht="15.6" customHeight="1" x14ac:dyDescent="0.2">
      <c r="A370" s="495" t="s">
        <v>43</v>
      </c>
      <c r="B370" s="495"/>
      <c r="C370" s="331"/>
      <c r="D370" s="450"/>
      <c r="E370" s="450"/>
      <c r="F370" s="327"/>
      <c r="G370" s="327"/>
      <c r="H370" s="450"/>
      <c r="I370" s="450"/>
      <c r="J370" s="450"/>
      <c r="K370" s="331"/>
      <c r="L370" s="429"/>
      <c r="M370" s="450"/>
      <c r="N370" s="450"/>
      <c r="O370" s="450"/>
      <c r="P370" s="450"/>
      <c r="Q370" s="427"/>
      <c r="R370" s="450"/>
      <c r="S370" s="450"/>
      <c r="T370" s="450"/>
      <c r="U370" s="54">
        <f>L370-'раздел 2'!C367</f>
        <v>0</v>
      </c>
      <c r="V370" s="203">
        <f t="shared" si="109"/>
        <v>0</v>
      </c>
      <c r="W370" s="203">
        <f t="shared" ref="W370:W430" si="114">R370-Q370</f>
        <v>0</v>
      </c>
    </row>
    <row r="371" spans="1:23" ht="15.6" customHeight="1" x14ac:dyDescent="0.2">
      <c r="A371" s="428">
        <f>A368+1</f>
        <v>267</v>
      </c>
      <c r="B371" s="131" t="s">
        <v>341</v>
      </c>
      <c r="C371" s="331">
        <v>1956</v>
      </c>
      <c r="D371" s="450"/>
      <c r="E371" s="450" t="s">
        <v>174</v>
      </c>
      <c r="F371" s="327">
        <v>2</v>
      </c>
      <c r="G371" s="327">
        <v>2</v>
      </c>
      <c r="H371" s="450">
        <v>373.4</v>
      </c>
      <c r="I371" s="450">
        <v>264.37</v>
      </c>
      <c r="J371" s="450">
        <v>54.1</v>
      </c>
      <c r="K371" s="331">
        <v>31</v>
      </c>
      <c r="L371" s="429">
        <f>'раздел 2'!C368</f>
        <v>1581597.66</v>
      </c>
      <c r="M371" s="450">
        <v>0</v>
      </c>
      <c r="N371" s="450">
        <v>0</v>
      </c>
      <c r="O371" s="450">
        <v>0</v>
      </c>
      <c r="P371" s="429">
        <f>L371</f>
        <v>1581597.66</v>
      </c>
      <c r="Q371" s="455">
        <f>L371/H371</f>
        <v>4235.6659346545257</v>
      </c>
      <c r="R371" s="450">
        <v>24445</v>
      </c>
      <c r="S371" s="133" t="s">
        <v>358</v>
      </c>
      <c r="T371" s="450" t="s">
        <v>181</v>
      </c>
      <c r="U371" s="54">
        <f>L371-'раздел 2'!C368</f>
        <v>0</v>
      </c>
      <c r="V371" s="203">
        <f t="shared" si="109"/>
        <v>0</v>
      </c>
      <c r="W371" s="203">
        <f t="shared" si="114"/>
        <v>20209.334065345472</v>
      </c>
    </row>
    <row r="372" spans="1:23" ht="15.6" customHeight="1" x14ac:dyDescent="0.2">
      <c r="A372" s="468">
        <f>A371+1</f>
        <v>268</v>
      </c>
      <c r="B372" s="142" t="s">
        <v>234</v>
      </c>
      <c r="C372" s="331">
        <v>1964</v>
      </c>
      <c r="D372" s="450"/>
      <c r="E372" s="450" t="s">
        <v>238</v>
      </c>
      <c r="F372" s="327">
        <v>2</v>
      </c>
      <c r="G372" s="327">
        <v>2</v>
      </c>
      <c r="H372" s="450">
        <v>620.5</v>
      </c>
      <c r="I372" s="450">
        <v>620.5</v>
      </c>
      <c r="J372" s="450">
        <v>455.2</v>
      </c>
      <c r="K372" s="331">
        <v>26</v>
      </c>
      <c r="L372" s="429">
        <f>'раздел 2'!C369</f>
        <v>8826240.6999999993</v>
      </c>
      <c r="M372" s="450">
        <v>0</v>
      </c>
      <c r="N372" s="450">
        <v>0</v>
      </c>
      <c r="O372" s="450">
        <v>0</v>
      </c>
      <c r="P372" s="429">
        <f>L372</f>
        <v>8826240.6999999993</v>
      </c>
      <c r="Q372" s="455">
        <f>L372/H372</f>
        <v>14224.400805801772</v>
      </c>
      <c r="R372" s="450">
        <v>24445</v>
      </c>
      <c r="S372" s="133" t="s">
        <v>358</v>
      </c>
      <c r="T372" s="450" t="s">
        <v>181</v>
      </c>
      <c r="U372" s="54">
        <f>L372-'раздел 2'!C369</f>
        <v>0</v>
      </c>
      <c r="V372" s="203">
        <f t="shared" si="109"/>
        <v>0</v>
      </c>
      <c r="W372" s="203">
        <f t="shared" si="114"/>
        <v>10220.599194198228</v>
      </c>
    </row>
    <row r="373" spans="1:23" ht="15.6" customHeight="1" x14ac:dyDescent="0.2">
      <c r="A373" s="468">
        <f>A372+1</f>
        <v>269</v>
      </c>
      <c r="B373" s="142" t="s">
        <v>235</v>
      </c>
      <c r="C373" s="331">
        <v>1961</v>
      </c>
      <c r="D373" s="450"/>
      <c r="E373" s="450" t="s">
        <v>174</v>
      </c>
      <c r="F373" s="327">
        <v>2</v>
      </c>
      <c r="G373" s="327">
        <v>2</v>
      </c>
      <c r="H373" s="450">
        <v>461</v>
      </c>
      <c r="I373" s="450">
        <v>461</v>
      </c>
      <c r="J373" s="450">
        <v>217.5</v>
      </c>
      <c r="K373" s="331">
        <v>22</v>
      </c>
      <c r="L373" s="429">
        <f>'раздел 2'!C370</f>
        <v>6898219.8200000003</v>
      </c>
      <c r="M373" s="450">
        <v>0</v>
      </c>
      <c r="N373" s="450">
        <v>0</v>
      </c>
      <c r="O373" s="450">
        <v>0</v>
      </c>
      <c r="P373" s="429">
        <f>L373</f>
        <v>6898219.8200000003</v>
      </c>
      <c r="Q373" s="455">
        <f>L373/H373</f>
        <v>14963.600477223428</v>
      </c>
      <c r="R373" s="450">
        <v>24445</v>
      </c>
      <c r="S373" s="133" t="s">
        <v>358</v>
      </c>
      <c r="T373" s="450" t="s">
        <v>181</v>
      </c>
      <c r="U373" s="54">
        <f>L373-'раздел 2'!C370</f>
        <v>0</v>
      </c>
      <c r="V373" s="203">
        <f t="shared" si="109"/>
        <v>0</v>
      </c>
      <c r="W373" s="203">
        <f t="shared" si="114"/>
        <v>9481.3995227765718</v>
      </c>
    </row>
    <row r="374" spans="1:23" ht="15.6" customHeight="1" x14ac:dyDescent="0.2">
      <c r="A374" s="468">
        <f>A373+1</f>
        <v>270</v>
      </c>
      <c r="B374" s="142" t="s">
        <v>236</v>
      </c>
      <c r="C374" s="331">
        <v>1972</v>
      </c>
      <c r="D374" s="450"/>
      <c r="E374" s="450" t="s">
        <v>178</v>
      </c>
      <c r="F374" s="327">
        <v>5</v>
      </c>
      <c r="G374" s="327">
        <v>4</v>
      </c>
      <c r="H374" s="450">
        <v>2712.2</v>
      </c>
      <c r="I374" s="450">
        <v>2695.62</v>
      </c>
      <c r="J374" s="450">
        <v>1872.45</v>
      </c>
      <c r="K374" s="331">
        <v>151</v>
      </c>
      <c r="L374" s="429">
        <f>'раздел 2'!C371</f>
        <v>26793448.509999998</v>
      </c>
      <c r="M374" s="450">
        <v>0</v>
      </c>
      <c r="N374" s="450">
        <v>0</v>
      </c>
      <c r="O374" s="450">
        <v>0</v>
      </c>
      <c r="P374" s="429">
        <f>L374</f>
        <v>26793448.509999998</v>
      </c>
      <c r="Q374" s="455">
        <f>L374/H374</f>
        <v>9878.8616289359197</v>
      </c>
      <c r="R374" s="450">
        <v>24445</v>
      </c>
      <c r="S374" s="133" t="s">
        <v>358</v>
      </c>
      <c r="T374" s="450" t="s">
        <v>181</v>
      </c>
      <c r="U374" s="54">
        <f>L374-'раздел 2'!C371</f>
        <v>0</v>
      </c>
      <c r="V374" s="203">
        <f t="shared" si="109"/>
        <v>0</v>
      </c>
      <c r="W374" s="203">
        <f t="shared" si="114"/>
        <v>14566.13837106408</v>
      </c>
    </row>
    <row r="375" spans="1:23" ht="15.6" customHeight="1" x14ac:dyDescent="0.2">
      <c r="A375" s="468">
        <f>A374+1</f>
        <v>271</v>
      </c>
      <c r="B375" s="142" t="s">
        <v>237</v>
      </c>
      <c r="C375" s="331">
        <v>1972</v>
      </c>
      <c r="D375" s="450"/>
      <c r="E375" s="450" t="s">
        <v>178</v>
      </c>
      <c r="F375" s="327">
        <v>5</v>
      </c>
      <c r="G375" s="327">
        <v>4</v>
      </c>
      <c r="H375" s="450">
        <v>2712.2</v>
      </c>
      <c r="I375" s="450">
        <v>2695.62</v>
      </c>
      <c r="J375" s="450">
        <v>1864.82</v>
      </c>
      <c r="K375" s="331">
        <v>157</v>
      </c>
      <c r="L375" s="429">
        <f>'раздел 2'!C372</f>
        <v>26793448.809999999</v>
      </c>
      <c r="M375" s="450">
        <v>0</v>
      </c>
      <c r="N375" s="450">
        <v>0</v>
      </c>
      <c r="O375" s="450">
        <v>0</v>
      </c>
      <c r="P375" s="429">
        <f>L375</f>
        <v>26793448.809999999</v>
      </c>
      <c r="Q375" s="455">
        <f>L375/H375</f>
        <v>9878.861739547232</v>
      </c>
      <c r="R375" s="450">
        <v>24445</v>
      </c>
      <c r="S375" s="133" t="s">
        <v>358</v>
      </c>
      <c r="T375" s="450" t="s">
        <v>181</v>
      </c>
      <c r="U375" s="54">
        <f>L375-'раздел 2'!C372</f>
        <v>0</v>
      </c>
      <c r="V375" s="203">
        <f t="shared" si="109"/>
        <v>0</v>
      </c>
      <c r="W375" s="203">
        <f t="shared" si="114"/>
        <v>14566.138260452768</v>
      </c>
    </row>
    <row r="376" spans="1:23" ht="15.6" customHeight="1" x14ac:dyDescent="0.2">
      <c r="A376" s="495" t="s">
        <v>17</v>
      </c>
      <c r="B376" s="495"/>
      <c r="C376" s="331"/>
      <c r="D376" s="450"/>
      <c r="E376" s="450"/>
      <c r="F376" s="327"/>
      <c r="G376" s="327"/>
      <c r="H376" s="450">
        <f t="shared" ref="H376:Q376" si="115">SUM(H371:H375)</f>
        <v>6879.3</v>
      </c>
      <c r="I376" s="450">
        <f t="shared" si="115"/>
        <v>6737.11</v>
      </c>
      <c r="J376" s="450">
        <f t="shared" si="115"/>
        <v>4464.07</v>
      </c>
      <c r="K376" s="331">
        <f t="shared" si="115"/>
        <v>387</v>
      </c>
      <c r="L376" s="429">
        <f t="shared" si="115"/>
        <v>70892955.5</v>
      </c>
      <c r="M376" s="450">
        <f t="shared" si="115"/>
        <v>0</v>
      </c>
      <c r="N376" s="450">
        <f t="shared" si="115"/>
        <v>0</v>
      </c>
      <c r="O376" s="450">
        <f t="shared" si="115"/>
        <v>0</v>
      </c>
      <c r="P376" s="450">
        <f t="shared" si="115"/>
        <v>70892955.5</v>
      </c>
      <c r="Q376" s="427">
        <f t="shared" si="115"/>
        <v>53181.390586162881</v>
      </c>
      <c r="R376" s="92" t="s">
        <v>177</v>
      </c>
      <c r="S376" s="81" t="s">
        <v>177</v>
      </c>
      <c r="T376" s="81" t="s">
        <v>177</v>
      </c>
      <c r="U376" s="54">
        <f>L376-'раздел 2'!C373</f>
        <v>0</v>
      </c>
      <c r="V376" s="203">
        <f t="shared" si="109"/>
        <v>0</v>
      </c>
      <c r="W376" s="203" t="e">
        <f t="shared" si="114"/>
        <v>#VALUE!</v>
      </c>
    </row>
    <row r="377" spans="1:23" ht="15.6" customHeight="1" x14ac:dyDescent="0.2">
      <c r="A377" s="513" t="s">
        <v>44</v>
      </c>
      <c r="B377" s="513"/>
      <c r="C377" s="331"/>
      <c r="D377" s="450"/>
      <c r="E377" s="450"/>
      <c r="F377" s="327"/>
      <c r="G377" s="327"/>
      <c r="H377" s="463">
        <f t="shared" ref="H377:Q377" si="116">H376+H369+H356+H346+H342+H337+H313</f>
        <v>198016.46999999997</v>
      </c>
      <c r="I377" s="463">
        <f t="shared" si="116"/>
        <v>153685.01</v>
      </c>
      <c r="J377" s="463">
        <f t="shared" si="116"/>
        <v>129179.76</v>
      </c>
      <c r="K377" s="153">
        <f t="shared" si="116"/>
        <v>6321</v>
      </c>
      <c r="L377" s="463">
        <f t="shared" si="116"/>
        <v>556445419.7967999</v>
      </c>
      <c r="M377" s="463">
        <f t="shared" si="116"/>
        <v>0</v>
      </c>
      <c r="N377" s="463">
        <f t="shared" si="116"/>
        <v>0</v>
      </c>
      <c r="O377" s="463">
        <f t="shared" si="116"/>
        <v>0</v>
      </c>
      <c r="P377" s="463">
        <f t="shared" si="116"/>
        <v>556445419.7967999</v>
      </c>
      <c r="Q377" s="105">
        <f t="shared" si="116"/>
        <v>112171.80987937882</v>
      </c>
      <c r="R377" s="92" t="s">
        <v>177</v>
      </c>
      <c r="S377" s="81" t="s">
        <v>177</v>
      </c>
      <c r="T377" s="81" t="s">
        <v>177</v>
      </c>
      <c r="U377" s="56">
        <f>L377-'раздел 2'!C374</f>
        <v>0</v>
      </c>
      <c r="V377" s="203">
        <f t="shared" si="109"/>
        <v>0</v>
      </c>
      <c r="W377" s="203" t="e">
        <f t="shared" si="114"/>
        <v>#VALUE!</v>
      </c>
    </row>
    <row r="378" spans="1:23" ht="15.6" customHeight="1" x14ac:dyDescent="0.2">
      <c r="A378" s="520" t="s">
        <v>1502</v>
      </c>
      <c r="B378" s="520"/>
      <c r="C378" s="520"/>
      <c r="D378" s="520"/>
      <c r="E378" s="520"/>
      <c r="F378" s="520"/>
      <c r="G378" s="520"/>
      <c r="H378" s="520"/>
      <c r="I378" s="520"/>
      <c r="J378" s="520"/>
      <c r="K378" s="520"/>
      <c r="L378" s="520"/>
      <c r="M378" s="520"/>
      <c r="N378" s="520"/>
      <c r="O378" s="520"/>
      <c r="P378" s="520"/>
      <c r="Q378" s="520"/>
      <c r="R378" s="520"/>
      <c r="S378" s="520"/>
      <c r="T378" s="521"/>
      <c r="U378" s="56">
        <f>L378-'[2]виды работ'!C373</f>
        <v>0</v>
      </c>
      <c r="V378" s="203">
        <f t="shared" si="109"/>
        <v>0</v>
      </c>
      <c r="W378" s="203">
        <f t="shared" si="114"/>
        <v>0</v>
      </c>
    </row>
    <row r="379" spans="1:23" ht="15.6" customHeight="1" x14ac:dyDescent="0.2">
      <c r="A379" s="488" t="s">
        <v>497</v>
      </c>
      <c r="B379" s="489"/>
      <c r="C379" s="331"/>
      <c r="D379" s="450"/>
      <c r="E379" s="450"/>
      <c r="F379" s="327"/>
      <c r="G379" s="327"/>
      <c r="H379" s="450"/>
      <c r="I379" s="450"/>
      <c r="J379" s="450"/>
      <c r="K379" s="331"/>
      <c r="L379" s="429"/>
      <c r="M379" s="450"/>
      <c r="N379" s="450"/>
      <c r="O379" s="450"/>
      <c r="P379" s="450"/>
      <c r="Q379" s="427"/>
      <c r="R379" s="450"/>
      <c r="S379" s="450"/>
      <c r="T379" s="450"/>
      <c r="U379" s="54">
        <f>L379-'[2]виды работ'!C374</f>
        <v>0</v>
      </c>
      <c r="V379" s="203">
        <f t="shared" si="109"/>
        <v>0</v>
      </c>
      <c r="W379" s="203">
        <f t="shared" si="114"/>
        <v>0</v>
      </c>
    </row>
    <row r="380" spans="1:23" ht="15.6" customHeight="1" x14ac:dyDescent="0.2">
      <c r="A380" s="447">
        <f>A375+1</f>
        <v>272</v>
      </c>
      <c r="B380" s="464" t="s">
        <v>498</v>
      </c>
      <c r="C380" s="83">
        <v>1967</v>
      </c>
      <c r="D380" s="458"/>
      <c r="E380" s="458" t="s">
        <v>416</v>
      </c>
      <c r="F380" s="468">
        <v>2</v>
      </c>
      <c r="G380" s="468">
        <v>2</v>
      </c>
      <c r="H380" s="458">
        <v>559.29999999999995</v>
      </c>
      <c r="I380" s="458">
        <v>510.8</v>
      </c>
      <c r="J380" s="458">
        <v>254.1</v>
      </c>
      <c r="K380" s="82">
        <v>33</v>
      </c>
      <c r="L380" s="429">
        <f>'[2]виды работ'!C375</f>
        <v>717704.83000000007</v>
      </c>
      <c r="M380" s="90">
        <f>SUM(M376:M379)</f>
        <v>0</v>
      </c>
      <c r="N380" s="90">
        <f>SUM(N376:N379)</f>
        <v>0</v>
      </c>
      <c r="O380" s="90">
        <f>SUM(O376:O379)</f>
        <v>0</v>
      </c>
      <c r="P380" s="429">
        <f>L380</f>
        <v>717704.83000000007</v>
      </c>
      <c r="Q380" s="455">
        <f>L380/H380</f>
        <v>1283.2197925978905</v>
      </c>
      <c r="R380" s="450">
        <v>24445</v>
      </c>
      <c r="S380" s="133" t="s">
        <v>358</v>
      </c>
      <c r="T380" s="450" t="s">
        <v>181</v>
      </c>
      <c r="U380" s="54">
        <f>L380-'[2]виды работ'!C375</f>
        <v>0</v>
      </c>
      <c r="V380" s="203">
        <f t="shared" si="109"/>
        <v>0</v>
      </c>
      <c r="W380" s="203">
        <f t="shared" si="114"/>
        <v>23161.780207402109</v>
      </c>
    </row>
    <row r="381" spans="1:23" ht="15.6" customHeight="1" x14ac:dyDescent="0.2">
      <c r="A381" s="488" t="s">
        <v>17</v>
      </c>
      <c r="B381" s="489"/>
      <c r="C381" s="331"/>
      <c r="D381" s="450"/>
      <c r="E381" s="450"/>
      <c r="F381" s="327"/>
      <c r="G381" s="327"/>
      <c r="H381" s="450">
        <f t="shared" ref="H381:Q381" si="117">SUM(H380:H380)</f>
        <v>559.29999999999995</v>
      </c>
      <c r="I381" s="450">
        <f t="shared" si="117"/>
        <v>510.8</v>
      </c>
      <c r="J381" s="450">
        <f t="shared" si="117"/>
        <v>254.1</v>
      </c>
      <c r="K381" s="331">
        <f t="shared" si="117"/>
        <v>33</v>
      </c>
      <c r="L381" s="429">
        <f t="shared" si="117"/>
        <v>717704.83000000007</v>
      </c>
      <c r="M381" s="450">
        <f t="shared" si="117"/>
        <v>0</v>
      </c>
      <c r="N381" s="450">
        <f t="shared" si="117"/>
        <v>0</v>
      </c>
      <c r="O381" s="450">
        <f t="shared" si="117"/>
        <v>0</v>
      </c>
      <c r="P381" s="450">
        <f t="shared" si="117"/>
        <v>717704.83000000007</v>
      </c>
      <c r="Q381" s="427">
        <f t="shared" si="117"/>
        <v>1283.2197925978905</v>
      </c>
      <c r="R381" s="92" t="s">
        <v>177</v>
      </c>
      <c r="S381" s="81" t="s">
        <v>177</v>
      </c>
      <c r="T381" s="81" t="s">
        <v>177</v>
      </c>
      <c r="U381" s="54">
        <f>L381-'[2]виды работ'!C376</f>
        <v>0</v>
      </c>
      <c r="V381" s="203">
        <f t="shared" si="109"/>
        <v>0</v>
      </c>
      <c r="W381" s="203" t="e">
        <f t="shared" si="114"/>
        <v>#VALUE!</v>
      </c>
    </row>
    <row r="382" spans="1:23" ht="15.6" customHeight="1" x14ac:dyDescent="0.2">
      <c r="A382" s="522" t="s">
        <v>1019</v>
      </c>
      <c r="B382" s="500"/>
      <c r="C382" s="331"/>
      <c r="D382" s="450"/>
      <c r="E382" s="450"/>
      <c r="F382" s="327"/>
      <c r="G382" s="327"/>
      <c r="H382" s="450"/>
      <c r="I382" s="450"/>
      <c r="J382" s="450"/>
      <c r="K382" s="331"/>
      <c r="L382" s="429"/>
      <c r="M382" s="450"/>
      <c r="N382" s="450"/>
      <c r="O382" s="450"/>
      <c r="P382" s="450"/>
      <c r="Q382" s="427"/>
      <c r="R382" s="450"/>
      <c r="S382" s="450"/>
      <c r="T382" s="450"/>
      <c r="U382" s="54">
        <f>L382-'[2]виды работ'!C380</f>
        <v>0</v>
      </c>
      <c r="V382" s="203">
        <f t="shared" si="109"/>
        <v>0</v>
      </c>
      <c r="W382" s="203">
        <f t="shared" si="114"/>
        <v>0</v>
      </c>
    </row>
    <row r="383" spans="1:23" ht="15.6" customHeight="1" x14ac:dyDescent="0.2">
      <c r="A383" s="447">
        <f>A380+1</f>
        <v>273</v>
      </c>
      <c r="B383" s="132" t="s">
        <v>1020</v>
      </c>
      <c r="C383" s="83">
        <v>1997</v>
      </c>
      <c r="D383" s="460"/>
      <c r="E383" s="460" t="s">
        <v>1503</v>
      </c>
      <c r="F383" s="468">
        <v>5</v>
      </c>
      <c r="G383" s="468">
        <v>4</v>
      </c>
      <c r="H383" s="429">
        <v>4159.55</v>
      </c>
      <c r="I383" s="429">
        <v>3658.85</v>
      </c>
      <c r="J383" s="429">
        <v>3484.7</v>
      </c>
      <c r="K383" s="331">
        <v>165</v>
      </c>
      <c r="L383" s="429">
        <f>'[2]виды работ'!C381</f>
        <v>944711.49</v>
      </c>
      <c r="M383" s="450">
        <v>0</v>
      </c>
      <c r="N383" s="450">
        <v>0</v>
      </c>
      <c r="O383" s="450">
        <v>0</v>
      </c>
      <c r="P383" s="429">
        <f>L383</f>
        <v>944711.49</v>
      </c>
      <c r="Q383" s="455">
        <f>L383/H383</f>
        <v>227.11867629911887</v>
      </c>
      <c r="R383" s="450">
        <v>24445</v>
      </c>
      <c r="S383" s="450" t="s">
        <v>358</v>
      </c>
      <c r="T383" s="450" t="s">
        <v>181</v>
      </c>
      <c r="U383" s="54">
        <f>L383-'[2]виды работ'!C381</f>
        <v>0</v>
      </c>
      <c r="V383" s="203">
        <f t="shared" si="109"/>
        <v>0</v>
      </c>
      <c r="W383" s="203">
        <f t="shared" si="114"/>
        <v>24217.88132370088</v>
      </c>
    </row>
    <row r="384" spans="1:23" ht="15.6" customHeight="1" x14ac:dyDescent="0.2">
      <c r="A384" s="488" t="s">
        <v>17</v>
      </c>
      <c r="B384" s="489"/>
      <c r="C384" s="331"/>
      <c r="D384" s="450"/>
      <c r="E384" s="450"/>
      <c r="F384" s="327"/>
      <c r="G384" s="327"/>
      <c r="H384" s="429">
        <f t="shared" ref="H384:Q384" si="118">H383</f>
        <v>4159.55</v>
      </c>
      <c r="I384" s="429">
        <f t="shared" si="118"/>
        <v>3658.85</v>
      </c>
      <c r="J384" s="429">
        <f t="shared" si="118"/>
        <v>3484.7</v>
      </c>
      <c r="K384" s="331">
        <f t="shared" si="118"/>
        <v>165</v>
      </c>
      <c r="L384" s="429">
        <f t="shared" si="118"/>
        <v>944711.49</v>
      </c>
      <c r="M384" s="429">
        <f t="shared" si="118"/>
        <v>0</v>
      </c>
      <c r="N384" s="429">
        <f t="shared" si="118"/>
        <v>0</v>
      </c>
      <c r="O384" s="429">
        <f t="shared" si="118"/>
        <v>0</v>
      </c>
      <c r="P384" s="429">
        <f t="shared" si="118"/>
        <v>944711.49</v>
      </c>
      <c r="Q384" s="427">
        <f t="shared" si="118"/>
        <v>227.11867629911887</v>
      </c>
      <c r="R384" s="92" t="s">
        <v>177</v>
      </c>
      <c r="S384" s="81" t="s">
        <v>177</v>
      </c>
      <c r="T384" s="81" t="s">
        <v>177</v>
      </c>
      <c r="U384" s="54">
        <f>L384-'[2]виды работ'!C382</f>
        <v>0</v>
      </c>
      <c r="V384" s="203">
        <f t="shared" si="109"/>
        <v>0</v>
      </c>
      <c r="W384" s="203" t="e">
        <f t="shared" si="114"/>
        <v>#VALUE!</v>
      </c>
    </row>
    <row r="385" spans="1:23" ht="15.6" customHeight="1" x14ac:dyDescent="0.2">
      <c r="A385" s="522" t="s">
        <v>1022</v>
      </c>
      <c r="B385" s="500"/>
      <c r="C385" s="331"/>
      <c r="D385" s="450"/>
      <c r="E385" s="450"/>
      <c r="F385" s="327"/>
      <c r="G385" s="327"/>
      <c r="H385" s="450"/>
      <c r="I385" s="450"/>
      <c r="J385" s="450"/>
      <c r="K385" s="331"/>
      <c r="L385" s="429"/>
      <c r="M385" s="450"/>
      <c r="N385" s="450"/>
      <c r="O385" s="450"/>
      <c r="P385" s="450"/>
      <c r="Q385" s="427"/>
      <c r="R385" s="450"/>
      <c r="S385" s="450"/>
      <c r="T385" s="450"/>
      <c r="U385" s="54">
        <f>L385-'[2]виды работ'!C383</f>
        <v>0</v>
      </c>
      <c r="V385" s="203">
        <f t="shared" si="109"/>
        <v>0</v>
      </c>
      <c r="W385" s="203">
        <f t="shared" si="114"/>
        <v>0</v>
      </c>
    </row>
    <row r="386" spans="1:23" ht="15.6" customHeight="1" x14ac:dyDescent="0.2">
      <c r="A386" s="447">
        <f>A383+1</f>
        <v>274</v>
      </c>
      <c r="B386" s="132" t="s">
        <v>1023</v>
      </c>
      <c r="C386" s="83">
        <v>1972</v>
      </c>
      <c r="D386" s="460"/>
      <c r="E386" s="460" t="s">
        <v>1451</v>
      </c>
      <c r="F386" s="468">
        <v>2</v>
      </c>
      <c r="G386" s="468">
        <v>2</v>
      </c>
      <c r="H386" s="429">
        <v>354</v>
      </c>
      <c r="I386" s="429">
        <v>266</v>
      </c>
      <c r="J386" s="429">
        <v>248.8</v>
      </c>
      <c r="K386" s="331">
        <v>12</v>
      </c>
      <c r="L386" s="429">
        <f>'[2]виды работ'!C384</f>
        <v>636515.30999999994</v>
      </c>
      <c r="M386" s="450">
        <v>0</v>
      </c>
      <c r="N386" s="450">
        <v>0</v>
      </c>
      <c r="O386" s="450">
        <v>0</v>
      </c>
      <c r="P386" s="429">
        <f>L386</f>
        <v>636515.30999999994</v>
      </c>
      <c r="Q386" s="455">
        <f>L386/H386</f>
        <v>1798.0658474576269</v>
      </c>
      <c r="R386" s="450">
        <v>24445</v>
      </c>
      <c r="S386" s="450" t="s">
        <v>358</v>
      </c>
      <c r="T386" s="450" t="s">
        <v>181</v>
      </c>
      <c r="U386" s="54">
        <f>L386-'[2]виды работ'!C384</f>
        <v>0</v>
      </c>
      <c r="V386" s="203">
        <f t="shared" si="109"/>
        <v>0</v>
      </c>
      <c r="W386" s="203">
        <f t="shared" si="114"/>
        <v>22646.934152542373</v>
      </c>
    </row>
    <row r="387" spans="1:23" ht="15.6" customHeight="1" x14ac:dyDescent="0.2">
      <c r="A387" s="488" t="s">
        <v>17</v>
      </c>
      <c r="B387" s="489"/>
      <c r="C387" s="331"/>
      <c r="D387" s="450"/>
      <c r="E387" s="450"/>
      <c r="F387" s="327"/>
      <c r="G387" s="327"/>
      <c r="H387" s="429">
        <f t="shared" ref="H387:Q387" si="119">SUM(H386:H386)</f>
        <v>354</v>
      </c>
      <c r="I387" s="429">
        <f t="shared" si="119"/>
        <v>266</v>
      </c>
      <c r="J387" s="429">
        <f t="shared" si="119"/>
        <v>248.8</v>
      </c>
      <c r="K387" s="331">
        <f t="shared" si="119"/>
        <v>12</v>
      </c>
      <c r="L387" s="429">
        <f t="shared" si="119"/>
        <v>636515.30999999994</v>
      </c>
      <c r="M387" s="429">
        <f t="shared" si="119"/>
        <v>0</v>
      </c>
      <c r="N387" s="429">
        <f t="shared" si="119"/>
        <v>0</v>
      </c>
      <c r="O387" s="429">
        <f t="shared" si="119"/>
        <v>0</v>
      </c>
      <c r="P387" s="429">
        <f t="shared" si="119"/>
        <v>636515.30999999994</v>
      </c>
      <c r="Q387" s="427">
        <f t="shared" si="119"/>
        <v>1798.0658474576269</v>
      </c>
      <c r="R387" s="92" t="s">
        <v>177</v>
      </c>
      <c r="S387" s="81" t="s">
        <v>177</v>
      </c>
      <c r="T387" s="81" t="s">
        <v>177</v>
      </c>
      <c r="U387" s="54">
        <f>L387-'[2]виды работ'!C385</f>
        <v>0</v>
      </c>
      <c r="V387" s="203">
        <f t="shared" si="109"/>
        <v>0</v>
      </c>
      <c r="W387" s="203" t="e">
        <f t="shared" si="114"/>
        <v>#VALUE!</v>
      </c>
    </row>
    <row r="388" spans="1:23" ht="15.6" customHeight="1" x14ac:dyDescent="0.2">
      <c r="A388" s="488" t="s">
        <v>112</v>
      </c>
      <c r="B388" s="489"/>
      <c r="C388" s="331"/>
      <c r="D388" s="450"/>
      <c r="E388" s="450"/>
      <c r="F388" s="327"/>
      <c r="G388" s="327"/>
      <c r="H388" s="450"/>
      <c r="I388" s="450"/>
      <c r="J388" s="450"/>
      <c r="K388" s="331"/>
      <c r="L388" s="429"/>
      <c r="M388" s="450"/>
      <c r="N388" s="450"/>
      <c r="O388" s="450"/>
      <c r="P388" s="450"/>
      <c r="Q388" s="427"/>
      <c r="R388" s="450"/>
      <c r="S388" s="450"/>
      <c r="T388" s="450"/>
      <c r="U388" s="54">
        <f>L388-'[2]виды работ'!C386</f>
        <v>0</v>
      </c>
      <c r="V388" s="203">
        <f t="shared" si="109"/>
        <v>0</v>
      </c>
      <c r="W388" s="203">
        <f t="shared" si="114"/>
        <v>0</v>
      </c>
    </row>
    <row r="389" spans="1:23" ht="15.6" customHeight="1" x14ac:dyDescent="0.2">
      <c r="A389" s="447">
        <f>A386+1</f>
        <v>275</v>
      </c>
      <c r="B389" s="132" t="s">
        <v>499</v>
      </c>
      <c r="C389" s="331">
        <v>1917</v>
      </c>
      <c r="D389" s="429"/>
      <c r="E389" s="458" t="s">
        <v>174</v>
      </c>
      <c r="F389" s="468">
        <v>2</v>
      </c>
      <c r="G389" s="468">
        <v>3</v>
      </c>
      <c r="H389" s="460">
        <v>1328.66</v>
      </c>
      <c r="I389" s="460">
        <v>1328.66</v>
      </c>
      <c r="J389" s="460">
        <v>1229.9000000000001</v>
      </c>
      <c r="K389" s="83">
        <v>31</v>
      </c>
      <c r="L389" s="429">
        <f>'[1]виды работ'!C470</f>
        <v>546640.31000000006</v>
      </c>
      <c r="M389" s="450">
        <v>0</v>
      </c>
      <c r="N389" s="450">
        <v>0</v>
      </c>
      <c r="O389" s="450">
        <v>0</v>
      </c>
      <c r="P389" s="429">
        <f t="shared" ref="P389:P421" si="120">L389</f>
        <v>546640.31000000006</v>
      </c>
      <c r="Q389" s="455">
        <f t="shared" ref="Q389:Q421" si="121">L389/H389</f>
        <v>411.42226754775487</v>
      </c>
      <c r="R389" s="450">
        <v>24445</v>
      </c>
      <c r="S389" s="133" t="s">
        <v>358</v>
      </c>
      <c r="T389" s="450" t="s">
        <v>181</v>
      </c>
      <c r="U389" s="54">
        <f>'раздел 2'!C386-'раздел 1'!L389</f>
        <v>0</v>
      </c>
      <c r="V389" s="203">
        <f t="shared" si="109"/>
        <v>0</v>
      </c>
      <c r="W389" s="203">
        <f t="shared" si="114"/>
        <v>24033.577732452246</v>
      </c>
    </row>
    <row r="390" spans="1:23" ht="15.6" customHeight="1" x14ac:dyDescent="0.2">
      <c r="A390" s="462">
        <f t="shared" ref="A390:A422" si="122">A389+1</f>
        <v>276</v>
      </c>
      <c r="B390" s="132" t="s">
        <v>500</v>
      </c>
      <c r="C390" s="331">
        <v>1917</v>
      </c>
      <c r="D390" s="429"/>
      <c r="E390" s="458" t="s">
        <v>174</v>
      </c>
      <c r="F390" s="468">
        <v>2</v>
      </c>
      <c r="G390" s="468">
        <v>1</v>
      </c>
      <c r="H390" s="460">
        <v>533.72</v>
      </c>
      <c r="I390" s="460">
        <v>533.72</v>
      </c>
      <c r="J390" s="460">
        <v>262.68</v>
      </c>
      <c r="K390" s="83">
        <v>11</v>
      </c>
      <c r="L390" s="429">
        <f>'[1]виды работ'!C471</f>
        <v>449345.20999999996</v>
      </c>
      <c r="M390" s="450">
        <v>0</v>
      </c>
      <c r="N390" s="450">
        <v>0</v>
      </c>
      <c r="O390" s="450">
        <v>0</v>
      </c>
      <c r="P390" s="429">
        <f t="shared" si="120"/>
        <v>449345.20999999996</v>
      </c>
      <c r="Q390" s="455">
        <f t="shared" si="121"/>
        <v>841.91188263508946</v>
      </c>
      <c r="R390" s="450">
        <v>24445</v>
      </c>
      <c r="S390" s="133" t="s">
        <v>358</v>
      </c>
      <c r="T390" s="450" t="s">
        <v>181</v>
      </c>
      <c r="U390" s="54">
        <f>'раздел 2'!C387-'раздел 1'!L390</f>
        <v>0</v>
      </c>
      <c r="V390" s="203">
        <f t="shared" si="109"/>
        <v>0</v>
      </c>
      <c r="W390" s="203">
        <f t="shared" si="114"/>
        <v>23603.08811736491</v>
      </c>
    </row>
    <row r="391" spans="1:23" ht="15.6" customHeight="1" x14ac:dyDescent="0.2">
      <c r="A391" s="462">
        <f t="shared" si="122"/>
        <v>277</v>
      </c>
      <c r="B391" s="132" t="s">
        <v>501</v>
      </c>
      <c r="C391" s="331">
        <v>1917</v>
      </c>
      <c r="D391" s="429"/>
      <c r="E391" s="458" t="s">
        <v>174</v>
      </c>
      <c r="F391" s="468">
        <v>2</v>
      </c>
      <c r="G391" s="468">
        <v>1</v>
      </c>
      <c r="H391" s="460">
        <v>303.7</v>
      </c>
      <c r="I391" s="460">
        <v>303.7</v>
      </c>
      <c r="J391" s="460">
        <v>154.80000000000001</v>
      </c>
      <c r="K391" s="83">
        <v>5</v>
      </c>
      <c r="L391" s="429">
        <f>'[1]виды работ'!C472</f>
        <v>579076.77</v>
      </c>
      <c r="M391" s="450">
        <v>0</v>
      </c>
      <c r="N391" s="450">
        <v>0</v>
      </c>
      <c r="O391" s="450">
        <v>0</v>
      </c>
      <c r="P391" s="429">
        <f t="shared" si="120"/>
        <v>579076.77</v>
      </c>
      <c r="Q391" s="455">
        <f t="shared" si="121"/>
        <v>1906.7394468225223</v>
      </c>
      <c r="R391" s="450">
        <v>24445</v>
      </c>
      <c r="S391" s="133" t="s">
        <v>358</v>
      </c>
      <c r="T391" s="450" t="s">
        <v>181</v>
      </c>
      <c r="U391" s="54">
        <f>'раздел 2'!C388-'раздел 1'!L391</f>
        <v>0</v>
      </c>
      <c r="V391" s="203">
        <f t="shared" si="109"/>
        <v>0</v>
      </c>
      <c r="W391" s="203">
        <f t="shared" si="114"/>
        <v>22538.260553177479</v>
      </c>
    </row>
    <row r="392" spans="1:23" ht="15.6" customHeight="1" x14ac:dyDescent="0.2">
      <c r="A392" s="462">
        <f t="shared" si="122"/>
        <v>278</v>
      </c>
      <c r="B392" s="132" t="s">
        <v>502</v>
      </c>
      <c r="C392" s="331">
        <v>1917</v>
      </c>
      <c r="D392" s="429"/>
      <c r="E392" s="458" t="s">
        <v>174</v>
      </c>
      <c r="F392" s="468">
        <v>2</v>
      </c>
      <c r="G392" s="468">
        <v>1</v>
      </c>
      <c r="H392" s="460">
        <v>493.5</v>
      </c>
      <c r="I392" s="460">
        <v>493.5</v>
      </c>
      <c r="J392" s="460">
        <v>440.5</v>
      </c>
      <c r="K392" s="83">
        <v>12</v>
      </c>
      <c r="L392" s="429">
        <f>'[1]виды работ'!C473</f>
        <v>427351.64</v>
      </c>
      <c r="M392" s="450">
        <v>0</v>
      </c>
      <c r="N392" s="450">
        <v>0</v>
      </c>
      <c r="O392" s="450">
        <v>0</v>
      </c>
      <c r="P392" s="429">
        <f t="shared" si="120"/>
        <v>427351.64</v>
      </c>
      <c r="Q392" s="455">
        <f t="shared" si="121"/>
        <v>865.9607700101318</v>
      </c>
      <c r="R392" s="450">
        <v>24445</v>
      </c>
      <c r="S392" s="133" t="s">
        <v>358</v>
      </c>
      <c r="T392" s="450" t="s">
        <v>181</v>
      </c>
      <c r="U392" s="54">
        <f>'раздел 2'!C389-'раздел 1'!L392</f>
        <v>0</v>
      </c>
      <c r="V392" s="203">
        <f t="shared" si="109"/>
        <v>0</v>
      </c>
      <c r="W392" s="203">
        <f t="shared" si="114"/>
        <v>23579.039229989867</v>
      </c>
    </row>
    <row r="393" spans="1:23" ht="15.6" customHeight="1" x14ac:dyDescent="0.2">
      <c r="A393" s="462">
        <f t="shared" si="122"/>
        <v>279</v>
      </c>
      <c r="B393" s="132" t="s">
        <v>503</v>
      </c>
      <c r="C393" s="331">
        <v>1917</v>
      </c>
      <c r="D393" s="429"/>
      <c r="E393" s="458" t="s">
        <v>174</v>
      </c>
      <c r="F393" s="468">
        <v>3</v>
      </c>
      <c r="G393" s="468">
        <v>1</v>
      </c>
      <c r="H393" s="460">
        <v>935.25</v>
      </c>
      <c r="I393" s="460">
        <v>935.25</v>
      </c>
      <c r="J393" s="460">
        <v>643.29999999999995</v>
      </c>
      <c r="K393" s="83">
        <v>21</v>
      </c>
      <c r="L393" s="429">
        <f>'раздел 2'!C390</f>
        <v>694783.21</v>
      </c>
      <c r="M393" s="450">
        <v>0</v>
      </c>
      <c r="N393" s="450">
        <v>0</v>
      </c>
      <c r="O393" s="450">
        <v>0</v>
      </c>
      <c r="P393" s="429">
        <f t="shared" si="120"/>
        <v>694783.21</v>
      </c>
      <c r="Q393" s="455">
        <f t="shared" si="121"/>
        <v>742.88501470195126</v>
      </c>
      <c r="R393" s="450">
        <v>24445</v>
      </c>
      <c r="S393" s="133" t="s">
        <v>358</v>
      </c>
      <c r="T393" s="450" t="s">
        <v>181</v>
      </c>
      <c r="U393" s="54">
        <f>'раздел 2'!C390-'раздел 1'!L393</f>
        <v>0</v>
      </c>
      <c r="V393" s="203">
        <f t="shared" si="109"/>
        <v>0</v>
      </c>
      <c r="W393" s="203">
        <f t="shared" si="114"/>
        <v>23702.114985298049</v>
      </c>
    </row>
    <row r="394" spans="1:23" ht="15.6" customHeight="1" x14ac:dyDescent="0.2">
      <c r="A394" s="462">
        <f t="shared" si="122"/>
        <v>280</v>
      </c>
      <c r="B394" s="135" t="s">
        <v>510</v>
      </c>
      <c r="C394" s="331">
        <v>1968</v>
      </c>
      <c r="D394" s="450"/>
      <c r="E394" s="450" t="s">
        <v>174</v>
      </c>
      <c r="F394" s="327">
        <v>5</v>
      </c>
      <c r="G394" s="327">
        <v>4</v>
      </c>
      <c r="H394" s="450">
        <v>3447.25</v>
      </c>
      <c r="I394" s="450">
        <v>3447.25</v>
      </c>
      <c r="J394" s="450">
        <v>2719.25</v>
      </c>
      <c r="K394" s="331">
        <v>148</v>
      </c>
      <c r="L394" s="429">
        <f>'[2]виды работ'!C392</f>
        <v>939812.51</v>
      </c>
      <c r="M394" s="450">
        <v>0</v>
      </c>
      <c r="N394" s="450">
        <v>0</v>
      </c>
      <c r="O394" s="450">
        <v>0</v>
      </c>
      <c r="P394" s="429">
        <f t="shared" si="120"/>
        <v>939812.51</v>
      </c>
      <c r="Q394" s="455">
        <f t="shared" si="121"/>
        <v>272.62673435347017</v>
      </c>
      <c r="R394" s="450">
        <v>24445</v>
      </c>
      <c r="S394" s="133" t="s">
        <v>358</v>
      </c>
      <c r="T394" s="450" t="s">
        <v>1668</v>
      </c>
      <c r="U394" s="54">
        <f>'раздел 2'!C391-'раздел 1'!L394</f>
        <v>0</v>
      </c>
      <c r="V394" s="203">
        <f t="shared" si="109"/>
        <v>0</v>
      </c>
      <c r="W394" s="203">
        <f t="shared" si="114"/>
        <v>24172.373265646529</v>
      </c>
    </row>
    <row r="395" spans="1:23" ht="15.6" customHeight="1" x14ac:dyDescent="0.2">
      <c r="A395" s="462">
        <f t="shared" si="122"/>
        <v>281</v>
      </c>
      <c r="B395" s="135" t="s">
        <v>512</v>
      </c>
      <c r="C395" s="331">
        <v>1967</v>
      </c>
      <c r="D395" s="450"/>
      <c r="E395" s="450" t="s">
        <v>178</v>
      </c>
      <c r="F395" s="327">
        <v>5</v>
      </c>
      <c r="G395" s="327">
        <v>4</v>
      </c>
      <c r="H395" s="450">
        <v>3493</v>
      </c>
      <c r="I395" s="450">
        <v>3493</v>
      </c>
      <c r="J395" s="450">
        <v>2765</v>
      </c>
      <c r="K395" s="331">
        <v>149</v>
      </c>
      <c r="L395" s="429">
        <f>'[2]виды работ'!C393</f>
        <v>130422.18</v>
      </c>
      <c r="M395" s="450">
        <v>0</v>
      </c>
      <c r="N395" s="450">
        <v>0</v>
      </c>
      <c r="O395" s="450">
        <v>0</v>
      </c>
      <c r="P395" s="429">
        <f t="shared" si="120"/>
        <v>130422.18</v>
      </c>
      <c r="Q395" s="455">
        <f t="shared" si="121"/>
        <v>37.338156312625252</v>
      </c>
      <c r="R395" s="450">
        <v>24445</v>
      </c>
      <c r="S395" s="133" t="s">
        <v>358</v>
      </c>
      <c r="T395" s="450" t="s">
        <v>181</v>
      </c>
      <c r="U395" s="54">
        <f>'раздел 2'!C392-'раздел 1'!L395</f>
        <v>0</v>
      </c>
      <c r="V395" s="203">
        <f t="shared" si="109"/>
        <v>0</v>
      </c>
      <c r="W395" s="203">
        <f t="shared" si="114"/>
        <v>24407.661843687376</v>
      </c>
    </row>
    <row r="396" spans="1:23" ht="15.6" customHeight="1" x14ac:dyDescent="0.2">
      <c r="A396" s="462">
        <f t="shared" si="122"/>
        <v>282</v>
      </c>
      <c r="B396" s="135" t="s">
        <v>513</v>
      </c>
      <c r="C396" s="214">
        <v>1962</v>
      </c>
      <c r="D396" s="227"/>
      <c r="E396" s="458" t="s">
        <v>174</v>
      </c>
      <c r="F396" s="75">
        <v>3</v>
      </c>
      <c r="G396" s="468">
        <v>3</v>
      </c>
      <c r="H396" s="228">
        <v>2282.0100000000002</v>
      </c>
      <c r="I396" s="450">
        <v>1499.66</v>
      </c>
      <c r="J396" s="460">
        <v>1342.48</v>
      </c>
      <c r="K396" s="229">
        <v>76</v>
      </c>
      <c r="L396" s="429">
        <f>'[2]виды работ'!C394</f>
        <v>562668.80000000005</v>
      </c>
      <c r="M396" s="450">
        <v>0</v>
      </c>
      <c r="N396" s="450">
        <v>0</v>
      </c>
      <c r="O396" s="450">
        <v>0</v>
      </c>
      <c r="P396" s="429">
        <f t="shared" si="120"/>
        <v>562668.80000000005</v>
      </c>
      <c r="Q396" s="455">
        <f t="shared" si="121"/>
        <v>246.56719295708606</v>
      </c>
      <c r="R396" s="450">
        <v>24445</v>
      </c>
      <c r="S396" s="133" t="s">
        <v>358</v>
      </c>
      <c r="T396" s="450" t="s">
        <v>181</v>
      </c>
      <c r="U396" s="54">
        <f>'раздел 2'!C393-'раздел 1'!L396</f>
        <v>0</v>
      </c>
      <c r="V396" s="203">
        <f t="shared" si="109"/>
        <v>0</v>
      </c>
      <c r="W396" s="203">
        <f t="shared" si="114"/>
        <v>24198.432807042915</v>
      </c>
    </row>
    <row r="397" spans="1:23" ht="15.6" customHeight="1" x14ac:dyDescent="0.2">
      <c r="A397" s="462">
        <f t="shared" si="122"/>
        <v>283</v>
      </c>
      <c r="B397" s="330" t="s">
        <v>194</v>
      </c>
      <c r="C397" s="214">
        <v>1968</v>
      </c>
      <c r="D397" s="230"/>
      <c r="E397" s="458" t="s">
        <v>174</v>
      </c>
      <c r="F397" s="75">
        <v>5</v>
      </c>
      <c r="G397" s="468">
        <v>4</v>
      </c>
      <c r="H397" s="228">
        <v>6041.08</v>
      </c>
      <c r="I397" s="450">
        <v>3446.8</v>
      </c>
      <c r="J397" s="460">
        <v>2995.78</v>
      </c>
      <c r="K397" s="229">
        <v>167</v>
      </c>
      <c r="L397" s="429">
        <f>'раздел 2'!C394</f>
        <v>4996138.42</v>
      </c>
      <c r="M397" s="450">
        <v>0</v>
      </c>
      <c r="N397" s="450">
        <v>0</v>
      </c>
      <c r="O397" s="450">
        <v>0</v>
      </c>
      <c r="P397" s="429">
        <f t="shared" si="120"/>
        <v>4996138.42</v>
      </c>
      <c r="Q397" s="455">
        <f t="shared" si="121"/>
        <v>827.02735603567578</v>
      </c>
      <c r="R397" s="450">
        <v>24445</v>
      </c>
      <c r="S397" s="133" t="s">
        <v>358</v>
      </c>
      <c r="T397" s="450" t="s">
        <v>181</v>
      </c>
      <c r="U397" s="54">
        <f>'раздел 2'!C394-'раздел 1'!L397</f>
        <v>0</v>
      </c>
      <c r="V397" s="203">
        <f t="shared" si="109"/>
        <v>0</v>
      </c>
      <c r="W397" s="203">
        <f t="shared" si="114"/>
        <v>23617.972643964324</v>
      </c>
    </row>
    <row r="398" spans="1:23" ht="15.6" customHeight="1" x14ac:dyDescent="0.2">
      <c r="A398" s="462">
        <f t="shared" si="122"/>
        <v>284</v>
      </c>
      <c r="B398" s="330" t="s">
        <v>195</v>
      </c>
      <c r="C398" s="214">
        <v>1964</v>
      </c>
      <c r="D398" s="227"/>
      <c r="E398" s="458" t="s">
        <v>174</v>
      </c>
      <c r="F398" s="75">
        <v>4</v>
      </c>
      <c r="G398" s="468">
        <v>3</v>
      </c>
      <c r="H398" s="228">
        <v>2838.33</v>
      </c>
      <c r="I398" s="450">
        <v>2004.43</v>
      </c>
      <c r="J398" s="460">
        <v>1963.96</v>
      </c>
      <c r="K398" s="229">
        <v>79</v>
      </c>
      <c r="L398" s="429">
        <f>'раздел 2'!C395</f>
        <v>5225893.6499999994</v>
      </c>
      <c r="M398" s="450">
        <v>0</v>
      </c>
      <c r="N398" s="450">
        <v>0</v>
      </c>
      <c r="O398" s="450">
        <v>0</v>
      </c>
      <c r="P398" s="429">
        <f t="shared" si="120"/>
        <v>5225893.6499999994</v>
      </c>
      <c r="Q398" s="455">
        <f t="shared" si="121"/>
        <v>1841.1860671592096</v>
      </c>
      <c r="R398" s="450">
        <v>24445</v>
      </c>
      <c r="S398" s="133" t="s">
        <v>358</v>
      </c>
      <c r="T398" s="450" t="s">
        <v>181</v>
      </c>
      <c r="U398" s="54">
        <f>'раздел 2'!C395-'раздел 1'!L398</f>
        <v>0</v>
      </c>
      <c r="V398" s="203">
        <f t="shared" si="109"/>
        <v>0</v>
      </c>
      <c r="W398" s="203">
        <f t="shared" si="114"/>
        <v>22603.813932840789</v>
      </c>
    </row>
    <row r="399" spans="1:23" ht="15.6" customHeight="1" x14ac:dyDescent="0.2">
      <c r="A399" s="462">
        <f t="shared" si="122"/>
        <v>285</v>
      </c>
      <c r="B399" s="330" t="s">
        <v>196</v>
      </c>
      <c r="C399" s="214">
        <v>1962</v>
      </c>
      <c r="D399" s="227"/>
      <c r="E399" s="458" t="s">
        <v>174</v>
      </c>
      <c r="F399" s="75">
        <v>3</v>
      </c>
      <c r="G399" s="468">
        <v>3</v>
      </c>
      <c r="H399" s="228">
        <v>2282.0100000000002</v>
      </c>
      <c r="I399" s="450">
        <v>1499.66</v>
      </c>
      <c r="J399" s="460">
        <v>1342.48</v>
      </c>
      <c r="K399" s="229">
        <v>76</v>
      </c>
      <c r="L399" s="429">
        <f>'раздел 2'!C396</f>
        <v>5864091.5</v>
      </c>
      <c r="M399" s="450">
        <v>0</v>
      </c>
      <c r="N399" s="450">
        <v>0</v>
      </c>
      <c r="O399" s="450">
        <v>0</v>
      </c>
      <c r="P399" s="429">
        <f t="shared" si="120"/>
        <v>5864091.5</v>
      </c>
      <c r="Q399" s="455">
        <f t="shared" si="121"/>
        <v>2569.7045587004436</v>
      </c>
      <c r="R399" s="450">
        <v>24445</v>
      </c>
      <c r="S399" s="133" t="s">
        <v>358</v>
      </c>
      <c r="T399" s="450" t="s">
        <v>181</v>
      </c>
      <c r="U399" s="54">
        <f>'раздел 2'!C396-'раздел 1'!L399</f>
        <v>0</v>
      </c>
      <c r="V399" s="203">
        <f t="shared" si="109"/>
        <v>0</v>
      </c>
      <c r="W399" s="203">
        <f t="shared" si="114"/>
        <v>21875.295441299557</v>
      </c>
    </row>
    <row r="400" spans="1:23" s="15" customFormat="1" ht="17.25" customHeight="1" x14ac:dyDescent="0.2">
      <c r="A400" s="462">
        <f t="shared" si="122"/>
        <v>286</v>
      </c>
      <c r="B400" s="97" t="s">
        <v>514</v>
      </c>
      <c r="C400" s="360">
        <v>1992</v>
      </c>
      <c r="D400" s="361"/>
      <c r="E400" s="458" t="s">
        <v>174</v>
      </c>
      <c r="F400" s="362">
        <v>9</v>
      </c>
      <c r="G400" s="125">
        <v>2</v>
      </c>
      <c r="H400" s="363">
        <v>5148.1000000000004</v>
      </c>
      <c r="I400" s="450">
        <v>3907.2</v>
      </c>
      <c r="J400" s="460">
        <v>3418.8</v>
      </c>
      <c r="K400" s="364">
        <v>164</v>
      </c>
      <c r="L400" s="429">
        <f>'раздел 2'!C397</f>
        <v>1178620</v>
      </c>
      <c r="M400" s="450">
        <v>0</v>
      </c>
      <c r="N400" s="450">
        <v>0</v>
      </c>
      <c r="O400" s="450">
        <v>0</v>
      </c>
      <c r="P400" s="429">
        <f>L400</f>
        <v>1178620</v>
      </c>
      <c r="Q400" s="455">
        <f>L400/H400</f>
        <v>228.94271673044423</v>
      </c>
      <c r="R400" s="450">
        <v>24445</v>
      </c>
      <c r="S400" s="81" t="s">
        <v>358</v>
      </c>
      <c r="T400" s="450" t="s">
        <v>1668</v>
      </c>
      <c r="U400" s="54">
        <f>'раздел 2'!C397-'раздел 1'!L400</f>
        <v>0</v>
      </c>
      <c r="V400" s="203">
        <f t="shared" si="109"/>
        <v>0</v>
      </c>
    </row>
    <row r="401" spans="1:23" s="15" customFormat="1" ht="17.25" customHeight="1" x14ac:dyDescent="0.2">
      <c r="A401" s="462">
        <f t="shared" si="122"/>
        <v>287</v>
      </c>
      <c r="B401" s="97" t="s">
        <v>515</v>
      </c>
      <c r="C401" s="360">
        <v>1993</v>
      </c>
      <c r="D401" s="361"/>
      <c r="E401" s="362" t="s">
        <v>1504</v>
      </c>
      <c r="F401" s="362">
        <v>5</v>
      </c>
      <c r="G401" s="125">
        <v>3</v>
      </c>
      <c r="H401" s="363">
        <v>3586</v>
      </c>
      <c r="I401" s="450">
        <v>3586</v>
      </c>
      <c r="J401" s="460">
        <v>3271.8</v>
      </c>
      <c r="K401" s="364">
        <v>168</v>
      </c>
      <c r="L401" s="429">
        <f>'раздел 2'!C398</f>
        <v>716867</v>
      </c>
      <c r="M401" s="450">
        <v>0</v>
      </c>
      <c r="N401" s="450">
        <v>0</v>
      </c>
      <c r="O401" s="450">
        <v>0</v>
      </c>
      <c r="P401" s="429">
        <f>L401</f>
        <v>716867</v>
      </c>
      <c r="Q401" s="455">
        <f>L401/H401</f>
        <v>199.90713887339655</v>
      </c>
      <c r="R401" s="450">
        <v>24445</v>
      </c>
      <c r="S401" s="81" t="s">
        <v>358</v>
      </c>
      <c r="T401" s="450" t="s">
        <v>1668</v>
      </c>
      <c r="U401" s="54">
        <f>'раздел 2'!C398-'раздел 1'!L401</f>
        <v>0</v>
      </c>
      <c r="V401" s="203">
        <f t="shared" si="109"/>
        <v>0</v>
      </c>
    </row>
    <row r="402" spans="1:23" ht="15.6" customHeight="1" x14ac:dyDescent="0.2">
      <c r="A402" s="462">
        <f t="shared" si="122"/>
        <v>288</v>
      </c>
      <c r="B402" s="132" t="s">
        <v>516</v>
      </c>
      <c r="C402" s="214">
        <v>1956</v>
      </c>
      <c r="D402" s="429"/>
      <c r="E402" s="458" t="s">
        <v>174</v>
      </c>
      <c r="F402" s="75">
        <v>2</v>
      </c>
      <c r="G402" s="468">
        <v>2</v>
      </c>
      <c r="H402" s="228">
        <v>714.36</v>
      </c>
      <c r="I402" s="450">
        <v>377.96</v>
      </c>
      <c r="J402" s="460">
        <v>305.95999999999998</v>
      </c>
      <c r="K402" s="229">
        <v>22</v>
      </c>
      <c r="L402" s="429">
        <f>'раздел 2'!C399</f>
        <v>266828.44</v>
      </c>
      <c r="M402" s="450">
        <v>0</v>
      </c>
      <c r="N402" s="450">
        <v>0</v>
      </c>
      <c r="O402" s="450">
        <v>0</v>
      </c>
      <c r="P402" s="429">
        <f t="shared" si="120"/>
        <v>266828.44</v>
      </c>
      <c r="Q402" s="455">
        <f t="shared" si="121"/>
        <v>373.52096981913883</v>
      </c>
      <c r="R402" s="450">
        <v>24445</v>
      </c>
      <c r="S402" s="133" t="s">
        <v>358</v>
      </c>
      <c r="T402" s="450" t="s">
        <v>181</v>
      </c>
      <c r="U402" s="54">
        <f>'раздел 2'!C399-'раздел 1'!L402</f>
        <v>0</v>
      </c>
      <c r="V402" s="203">
        <f t="shared" si="109"/>
        <v>0</v>
      </c>
      <c r="W402" s="203">
        <f t="shared" si="114"/>
        <v>24071.479030180861</v>
      </c>
    </row>
    <row r="403" spans="1:23" ht="15.6" customHeight="1" x14ac:dyDescent="0.2">
      <c r="A403" s="462">
        <f t="shared" si="122"/>
        <v>289</v>
      </c>
      <c r="B403" s="132" t="s">
        <v>517</v>
      </c>
      <c r="C403" s="214">
        <v>1956</v>
      </c>
      <c r="D403" s="429"/>
      <c r="E403" s="458" t="s">
        <v>174</v>
      </c>
      <c r="F403" s="75">
        <v>2</v>
      </c>
      <c r="G403" s="468">
        <v>2</v>
      </c>
      <c r="H403" s="228">
        <v>713.96</v>
      </c>
      <c r="I403" s="450">
        <v>377.56</v>
      </c>
      <c r="J403" s="460">
        <v>286</v>
      </c>
      <c r="K403" s="229">
        <v>24</v>
      </c>
      <c r="L403" s="429">
        <f>'раздел 2'!C400</f>
        <v>266828.44</v>
      </c>
      <c r="M403" s="450">
        <v>0</v>
      </c>
      <c r="N403" s="450">
        <v>0</v>
      </c>
      <c r="O403" s="450">
        <v>0</v>
      </c>
      <c r="P403" s="429">
        <f t="shared" si="120"/>
        <v>266828.44</v>
      </c>
      <c r="Q403" s="455">
        <f t="shared" si="121"/>
        <v>373.73023698806657</v>
      </c>
      <c r="R403" s="450">
        <v>24445</v>
      </c>
      <c r="S403" s="133" t="s">
        <v>358</v>
      </c>
      <c r="T403" s="450" t="s">
        <v>181</v>
      </c>
      <c r="U403" s="54">
        <f>'раздел 2'!C400-'раздел 1'!L403</f>
        <v>0</v>
      </c>
      <c r="V403" s="203">
        <f t="shared" si="109"/>
        <v>0</v>
      </c>
      <c r="W403" s="203">
        <f t="shared" si="114"/>
        <v>24071.269763011933</v>
      </c>
    </row>
    <row r="404" spans="1:23" ht="15.6" customHeight="1" x14ac:dyDescent="0.2">
      <c r="A404" s="462">
        <f t="shared" si="122"/>
        <v>290</v>
      </c>
      <c r="B404" s="135" t="s">
        <v>518</v>
      </c>
      <c r="C404" s="214">
        <v>1963</v>
      </c>
      <c r="D404" s="429"/>
      <c r="E404" s="458" t="s">
        <v>174</v>
      </c>
      <c r="F404" s="75">
        <v>4</v>
      </c>
      <c r="G404" s="468">
        <v>3</v>
      </c>
      <c r="H404" s="228">
        <v>3616.01</v>
      </c>
      <c r="I404" s="450">
        <v>2038.31</v>
      </c>
      <c r="J404" s="460">
        <v>1646.33</v>
      </c>
      <c r="K404" s="229">
        <v>94</v>
      </c>
      <c r="L404" s="429">
        <f>'раздел 2'!C401</f>
        <v>417373.35</v>
      </c>
      <c r="M404" s="450">
        <v>0</v>
      </c>
      <c r="N404" s="450">
        <v>0</v>
      </c>
      <c r="O404" s="450">
        <v>0</v>
      </c>
      <c r="P404" s="429">
        <f t="shared" si="120"/>
        <v>417373.35</v>
      </c>
      <c r="Q404" s="455">
        <f t="shared" si="121"/>
        <v>115.4237267042956</v>
      </c>
      <c r="R404" s="450">
        <v>24445</v>
      </c>
      <c r="S404" s="133" t="s">
        <v>358</v>
      </c>
      <c r="T404" s="450" t="s">
        <v>181</v>
      </c>
      <c r="U404" s="54">
        <f>'раздел 2'!C401-'раздел 1'!L404</f>
        <v>0</v>
      </c>
      <c r="V404" s="203">
        <f t="shared" si="109"/>
        <v>0</v>
      </c>
      <c r="W404" s="203">
        <f t="shared" si="114"/>
        <v>24329.576273295705</v>
      </c>
    </row>
    <row r="405" spans="1:23" ht="15.6" customHeight="1" x14ac:dyDescent="0.2">
      <c r="A405" s="462">
        <f t="shared" si="122"/>
        <v>291</v>
      </c>
      <c r="B405" s="330" t="s">
        <v>197</v>
      </c>
      <c r="C405" s="214">
        <v>1968</v>
      </c>
      <c r="D405" s="429"/>
      <c r="E405" s="458" t="s">
        <v>178</v>
      </c>
      <c r="F405" s="75">
        <v>5</v>
      </c>
      <c r="G405" s="468">
        <v>4</v>
      </c>
      <c r="H405" s="228">
        <v>3572.07</v>
      </c>
      <c r="I405" s="450">
        <v>3572.07</v>
      </c>
      <c r="J405" s="460">
        <v>2844.07</v>
      </c>
      <c r="K405" s="229">
        <v>161</v>
      </c>
      <c r="L405" s="429">
        <f>'раздел 2'!C402</f>
        <v>4756170.2399999993</v>
      </c>
      <c r="M405" s="450">
        <v>0</v>
      </c>
      <c r="N405" s="450">
        <v>0</v>
      </c>
      <c r="O405" s="450">
        <v>0</v>
      </c>
      <c r="P405" s="429">
        <f t="shared" si="120"/>
        <v>4756170.2399999993</v>
      </c>
      <c r="Q405" s="455">
        <f t="shared" si="121"/>
        <v>1331.4885318596778</v>
      </c>
      <c r="R405" s="450">
        <v>24445</v>
      </c>
      <c r="S405" s="133" t="s">
        <v>358</v>
      </c>
      <c r="T405" s="450" t="s">
        <v>181</v>
      </c>
      <c r="U405" s="54">
        <f>'раздел 2'!C402-'раздел 1'!L405</f>
        <v>0</v>
      </c>
      <c r="V405" s="203">
        <f t="shared" si="109"/>
        <v>0</v>
      </c>
      <c r="W405" s="203">
        <f t="shared" si="114"/>
        <v>23113.511468140321</v>
      </c>
    </row>
    <row r="406" spans="1:23" ht="15.6" customHeight="1" x14ac:dyDescent="0.2">
      <c r="A406" s="462">
        <f t="shared" si="122"/>
        <v>292</v>
      </c>
      <c r="B406" s="330" t="s">
        <v>198</v>
      </c>
      <c r="C406" s="214">
        <v>1971</v>
      </c>
      <c r="D406" s="429"/>
      <c r="E406" s="214" t="s">
        <v>178</v>
      </c>
      <c r="F406" s="75">
        <v>5</v>
      </c>
      <c r="G406" s="468">
        <v>3</v>
      </c>
      <c r="H406" s="228">
        <v>2325.15</v>
      </c>
      <c r="I406" s="450">
        <v>2325.15</v>
      </c>
      <c r="J406" s="460">
        <v>1597.15</v>
      </c>
      <c r="K406" s="229">
        <v>120</v>
      </c>
      <c r="L406" s="429">
        <f>'раздел 2'!C403</f>
        <v>5537901.2000000002</v>
      </c>
      <c r="M406" s="450">
        <v>0</v>
      </c>
      <c r="N406" s="450">
        <v>0</v>
      </c>
      <c r="O406" s="450">
        <v>0</v>
      </c>
      <c r="P406" s="429">
        <f t="shared" si="120"/>
        <v>5537901.2000000002</v>
      </c>
      <c r="Q406" s="455">
        <f t="shared" si="121"/>
        <v>2381.7393286454635</v>
      </c>
      <c r="R406" s="450">
        <v>24445</v>
      </c>
      <c r="S406" s="133" t="s">
        <v>358</v>
      </c>
      <c r="T406" s="450" t="s">
        <v>181</v>
      </c>
      <c r="U406" s="54">
        <f>'раздел 2'!C403-'раздел 1'!L406</f>
        <v>0</v>
      </c>
      <c r="V406" s="203">
        <f t="shared" si="109"/>
        <v>0</v>
      </c>
      <c r="W406" s="203">
        <f t="shared" si="114"/>
        <v>22063.260671354536</v>
      </c>
    </row>
    <row r="407" spans="1:23" ht="15.6" customHeight="1" x14ac:dyDescent="0.2">
      <c r="A407" s="462">
        <f t="shared" si="122"/>
        <v>293</v>
      </c>
      <c r="B407" s="135" t="s">
        <v>519</v>
      </c>
      <c r="C407" s="214">
        <v>1967</v>
      </c>
      <c r="D407" s="429"/>
      <c r="E407" s="214" t="s">
        <v>1505</v>
      </c>
      <c r="F407" s="75">
        <v>5</v>
      </c>
      <c r="G407" s="468">
        <v>6</v>
      </c>
      <c r="H407" s="228">
        <v>5983.3</v>
      </c>
      <c r="I407" s="450">
        <v>4437.7</v>
      </c>
      <c r="J407" s="460">
        <v>3871.14</v>
      </c>
      <c r="K407" s="229">
        <v>228</v>
      </c>
      <c r="L407" s="429">
        <f>'раздел 2'!C404</f>
        <v>631236.73</v>
      </c>
      <c r="M407" s="450">
        <v>0</v>
      </c>
      <c r="N407" s="450">
        <v>0</v>
      </c>
      <c r="O407" s="450">
        <v>0</v>
      </c>
      <c r="P407" s="429">
        <f t="shared" si="120"/>
        <v>631236.73</v>
      </c>
      <c r="Q407" s="455">
        <f t="shared" si="121"/>
        <v>105.49976267277255</v>
      </c>
      <c r="R407" s="450">
        <v>24445</v>
      </c>
      <c r="S407" s="133" t="s">
        <v>358</v>
      </c>
      <c r="T407" s="450" t="s">
        <v>181</v>
      </c>
      <c r="U407" s="54">
        <f>'раздел 2'!C404-'раздел 1'!L407</f>
        <v>0</v>
      </c>
      <c r="V407" s="203">
        <f t="shared" si="109"/>
        <v>0</v>
      </c>
      <c r="W407" s="203">
        <f t="shared" si="114"/>
        <v>24339.500237327229</v>
      </c>
    </row>
    <row r="408" spans="1:23" ht="15.6" customHeight="1" x14ac:dyDescent="0.2">
      <c r="A408" s="462">
        <f t="shared" si="122"/>
        <v>294</v>
      </c>
      <c r="B408" s="135" t="s">
        <v>520</v>
      </c>
      <c r="C408" s="331">
        <v>1957</v>
      </c>
      <c r="D408" s="429"/>
      <c r="E408" s="458" t="s">
        <v>174</v>
      </c>
      <c r="F408" s="327">
        <v>3</v>
      </c>
      <c r="G408" s="468">
        <v>2</v>
      </c>
      <c r="H408" s="450">
        <v>1823.1</v>
      </c>
      <c r="I408" s="450">
        <v>1481.1</v>
      </c>
      <c r="J408" s="460">
        <v>1224.5999999999999</v>
      </c>
      <c r="K408" s="83">
        <v>50</v>
      </c>
      <c r="L408" s="429">
        <f>'раздел 2'!C405</f>
        <v>1121675.03</v>
      </c>
      <c r="M408" s="450">
        <v>0</v>
      </c>
      <c r="N408" s="450">
        <v>0</v>
      </c>
      <c r="O408" s="450">
        <v>0</v>
      </c>
      <c r="P408" s="429">
        <f t="shared" si="120"/>
        <v>1121675.03</v>
      </c>
      <c r="Q408" s="455">
        <f t="shared" si="121"/>
        <v>615.25699632494104</v>
      </c>
      <c r="R408" s="450">
        <v>24445</v>
      </c>
      <c r="S408" s="133" t="s">
        <v>358</v>
      </c>
      <c r="T408" s="450" t="s">
        <v>181</v>
      </c>
      <c r="U408" s="54">
        <f>'раздел 2'!C405-'раздел 1'!L408</f>
        <v>0</v>
      </c>
      <c r="V408" s="203">
        <f t="shared" si="109"/>
        <v>0</v>
      </c>
      <c r="W408" s="203">
        <f t="shared" si="114"/>
        <v>23829.743003675059</v>
      </c>
    </row>
    <row r="409" spans="1:23" ht="15.6" customHeight="1" x14ac:dyDescent="0.2">
      <c r="A409" s="462">
        <f t="shared" si="122"/>
        <v>295</v>
      </c>
      <c r="B409" s="135" t="s">
        <v>521</v>
      </c>
      <c r="C409" s="331">
        <v>1961</v>
      </c>
      <c r="D409" s="429"/>
      <c r="E409" s="458" t="s">
        <v>174</v>
      </c>
      <c r="F409" s="327">
        <v>3</v>
      </c>
      <c r="G409" s="468">
        <v>2</v>
      </c>
      <c r="H409" s="450">
        <v>1861.3</v>
      </c>
      <c r="I409" s="450">
        <v>1486.6</v>
      </c>
      <c r="J409" s="460">
        <v>1229.3</v>
      </c>
      <c r="K409" s="83">
        <v>44</v>
      </c>
      <c r="L409" s="429">
        <f>'раздел 2'!C406</f>
        <v>1090768.6099999999</v>
      </c>
      <c r="M409" s="450">
        <v>0</v>
      </c>
      <c r="N409" s="450">
        <v>0</v>
      </c>
      <c r="O409" s="450">
        <v>0</v>
      </c>
      <c r="P409" s="429">
        <f t="shared" si="120"/>
        <v>1090768.6099999999</v>
      </c>
      <c r="Q409" s="455">
        <f t="shared" si="121"/>
        <v>586.02514908934609</v>
      </c>
      <c r="R409" s="450">
        <v>24445</v>
      </c>
      <c r="S409" s="133" t="s">
        <v>358</v>
      </c>
      <c r="T409" s="450" t="s">
        <v>181</v>
      </c>
      <c r="U409" s="54">
        <f>'раздел 2'!C406-'раздел 1'!L409</f>
        <v>0</v>
      </c>
      <c r="V409" s="203">
        <f t="shared" si="109"/>
        <v>0</v>
      </c>
      <c r="W409" s="203">
        <f t="shared" si="114"/>
        <v>23858.974850910654</v>
      </c>
    </row>
    <row r="410" spans="1:23" ht="15.6" customHeight="1" x14ac:dyDescent="0.2">
      <c r="A410" s="462">
        <f t="shared" si="122"/>
        <v>296</v>
      </c>
      <c r="B410" s="132" t="s">
        <v>522</v>
      </c>
      <c r="C410" s="331">
        <v>1952</v>
      </c>
      <c r="D410" s="429"/>
      <c r="E410" s="458" t="s">
        <v>174</v>
      </c>
      <c r="F410" s="327">
        <v>3</v>
      </c>
      <c r="G410" s="468">
        <v>2</v>
      </c>
      <c r="H410" s="450">
        <v>1829.4</v>
      </c>
      <c r="I410" s="450">
        <v>1490.8</v>
      </c>
      <c r="J410" s="460">
        <v>1232.7</v>
      </c>
      <c r="K410" s="83">
        <v>49</v>
      </c>
      <c r="L410" s="429">
        <f>'раздел 2'!C407</f>
        <v>1323828.75</v>
      </c>
      <c r="M410" s="450">
        <v>0</v>
      </c>
      <c r="N410" s="450">
        <v>0</v>
      </c>
      <c r="O410" s="450">
        <v>0</v>
      </c>
      <c r="P410" s="429">
        <f t="shared" si="120"/>
        <v>1323828.75</v>
      </c>
      <c r="Q410" s="455">
        <f t="shared" si="121"/>
        <v>723.64094785175462</v>
      </c>
      <c r="R410" s="450">
        <v>24445</v>
      </c>
      <c r="S410" s="133" t="s">
        <v>358</v>
      </c>
      <c r="T410" s="450" t="s">
        <v>181</v>
      </c>
      <c r="U410" s="54">
        <f>'раздел 2'!C407-'раздел 1'!L410</f>
        <v>0</v>
      </c>
      <c r="V410" s="203">
        <f t="shared" ref="V410:V470" si="123">L410-P410</f>
        <v>0</v>
      </c>
      <c r="W410" s="203">
        <f t="shared" si="114"/>
        <v>23721.359052148244</v>
      </c>
    </row>
    <row r="411" spans="1:23" ht="15.6" customHeight="1" x14ac:dyDescent="0.2">
      <c r="A411" s="462">
        <f t="shared" si="122"/>
        <v>297</v>
      </c>
      <c r="B411" s="132" t="s">
        <v>523</v>
      </c>
      <c r="C411" s="331">
        <v>1960</v>
      </c>
      <c r="D411" s="429"/>
      <c r="E411" s="458" t="s">
        <v>174</v>
      </c>
      <c r="F411" s="327">
        <v>3</v>
      </c>
      <c r="G411" s="468">
        <v>3</v>
      </c>
      <c r="H411" s="450">
        <v>2924.8</v>
      </c>
      <c r="I411" s="450">
        <v>1489</v>
      </c>
      <c r="J411" s="460">
        <v>1370.68</v>
      </c>
      <c r="K411" s="83">
        <v>57</v>
      </c>
      <c r="L411" s="429">
        <f>'раздел 2'!C408</f>
        <v>329018.05000000005</v>
      </c>
      <c r="M411" s="450">
        <v>0</v>
      </c>
      <c r="N411" s="450">
        <v>0</v>
      </c>
      <c r="O411" s="450">
        <v>0</v>
      </c>
      <c r="P411" s="429">
        <f t="shared" si="120"/>
        <v>329018.05000000005</v>
      </c>
      <c r="Q411" s="455">
        <f t="shared" si="121"/>
        <v>112.49249521334794</v>
      </c>
      <c r="R411" s="450">
        <v>24445</v>
      </c>
      <c r="S411" s="133" t="s">
        <v>358</v>
      </c>
      <c r="T411" s="450" t="s">
        <v>181</v>
      </c>
      <c r="U411" s="54">
        <f>'раздел 2'!C408-'раздел 1'!L411</f>
        <v>0</v>
      </c>
      <c r="V411" s="203">
        <f t="shared" si="123"/>
        <v>0</v>
      </c>
      <c r="W411" s="203">
        <f t="shared" si="114"/>
        <v>24332.507504786652</v>
      </c>
    </row>
    <row r="412" spans="1:23" ht="15.6" customHeight="1" x14ac:dyDescent="0.2">
      <c r="A412" s="462">
        <f t="shared" si="122"/>
        <v>298</v>
      </c>
      <c r="B412" s="132" t="s">
        <v>524</v>
      </c>
      <c r="C412" s="331">
        <v>1960</v>
      </c>
      <c r="D412" s="429"/>
      <c r="E412" s="215" t="s">
        <v>1506</v>
      </c>
      <c r="F412" s="327">
        <v>2</v>
      </c>
      <c r="G412" s="468">
        <v>1</v>
      </c>
      <c r="H412" s="450">
        <v>575.14</v>
      </c>
      <c r="I412" s="450">
        <v>337.64</v>
      </c>
      <c r="J412" s="460">
        <v>39.200000000000003</v>
      </c>
      <c r="K412" s="83">
        <v>26</v>
      </c>
      <c r="L412" s="429">
        <f>'раздел 2'!C409</f>
        <v>603240.68999999994</v>
      </c>
      <c r="M412" s="450">
        <v>0</v>
      </c>
      <c r="N412" s="450">
        <v>0</v>
      </c>
      <c r="O412" s="450">
        <v>0</v>
      </c>
      <c r="P412" s="429">
        <f t="shared" si="120"/>
        <v>603240.68999999994</v>
      </c>
      <c r="Q412" s="455">
        <f t="shared" si="121"/>
        <v>1048.8588691449038</v>
      </c>
      <c r="R412" s="450">
        <v>24445</v>
      </c>
      <c r="S412" s="133" t="s">
        <v>358</v>
      </c>
      <c r="T412" s="450" t="s">
        <v>181</v>
      </c>
      <c r="U412" s="54">
        <f>'раздел 2'!C409-'раздел 1'!L412</f>
        <v>0</v>
      </c>
      <c r="V412" s="203">
        <f t="shared" si="123"/>
        <v>0</v>
      </c>
      <c r="W412" s="203">
        <f t="shared" si="114"/>
        <v>23396.141130855096</v>
      </c>
    </row>
    <row r="413" spans="1:23" ht="15.6" customHeight="1" x14ac:dyDescent="0.2">
      <c r="A413" s="462">
        <f t="shared" si="122"/>
        <v>299</v>
      </c>
      <c r="B413" s="330" t="s">
        <v>113</v>
      </c>
      <c r="C413" s="214">
        <v>1917</v>
      </c>
      <c r="D413" s="428"/>
      <c r="E413" s="215" t="s">
        <v>1506</v>
      </c>
      <c r="F413" s="186">
        <v>2</v>
      </c>
      <c r="G413" s="468">
        <v>2</v>
      </c>
      <c r="H413" s="228">
        <v>997.46</v>
      </c>
      <c r="I413" s="450">
        <v>583.66</v>
      </c>
      <c r="J413" s="460">
        <v>344.62</v>
      </c>
      <c r="K413" s="229">
        <v>35</v>
      </c>
      <c r="L413" s="429">
        <f>'раздел 2'!C410</f>
        <v>4911060.28</v>
      </c>
      <c r="M413" s="450">
        <v>0</v>
      </c>
      <c r="N413" s="450">
        <v>0</v>
      </c>
      <c r="O413" s="450">
        <v>0</v>
      </c>
      <c r="P413" s="429">
        <f t="shared" si="120"/>
        <v>4911060.28</v>
      </c>
      <c r="Q413" s="455">
        <f t="shared" si="121"/>
        <v>4923.5661379904959</v>
      </c>
      <c r="R413" s="450">
        <v>24445</v>
      </c>
      <c r="S413" s="133" t="s">
        <v>358</v>
      </c>
      <c r="T413" s="450" t="s">
        <v>181</v>
      </c>
      <c r="U413" s="54">
        <f>'раздел 2'!C410-'раздел 1'!L413</f>
        <v>0</v>
      </c>
      <c r="V413" s="203">
        <f t="shared" si="123"/>
        <v>0</v>
      </c>
      <c r="W413" s="203">
        <f t="shared" si="114"/>
        <v>19521.433862009504</v>
      </c>
    </row>
    <row r="414" spans="1:23" ht="15.6" customHeight="1" x14ac:dyDescent="0.2">
      <c r="A414" s="462">
        <f t="shared" si="122"/>
        <v>300</v>
      </c>
      <c r="B414" s="330" t="s">
        <v>114</v>
      </c>
      <c r="C414" s="214">
        <v>1965</v>
      </c>
      <c r="D414" s="428"/>
      <c r="E414" s="458" t="s">
        <v>174</v>
      </c>
      <c r="F414" s="186">
        <v>5</v>
      </c>
      <c r="G414" s="468">
        <v>4</v>
      </c>
      <c r="H414" s="228">
        <v>5986.58</v>
      </c>
      <c r="I414" s="450">
        <v>2727.38</v>
      </c>
      <c r="J414" s="460">
        <v>3166.78</v>
      </c>
      <c r="K414" s="229">
        <v>114</v>
      </c>
      <c r="L414" s="429">
        <f>'раздел 2'!C411</f>
        <v>2422625.0700000003</v>
      </c>
      <c r="M414" s="450">
        <v>0</v>
      </c>
      <c r="N414" s="450">
        <v>0</v>
      </c>
      <c r="O414" s="450">
        <v>0</v>
      </c>
      <c r="P414" s="429">
        <f t="shared" si="120"/>
        <v>2422625.0700000003</v>
      </c>
      <c r="Q414" s="455">
        <f t="shared" si="121"/>
        <v>404.67597025346697</v>
      </c>
      <c r="R414" s="450">
        <v>24445</v>
      </c>
      <c r="S414" s="133" t="s">
        <v>358</v>
      </c>
      <c r="T414" s="450" t="s">
        <v>181</v>
      </c>
      <c r="U414" s="54">
        <f>'раздел 2'!C411-'раздел 1'!L414</f>
        <v>0</v>
      </c>
      <c r="V414" s="203">
        <f t="shared" si="123"/>
        <v>0</v>
      </c>
      <c r="W414" s="203">
        <f t="shared" si="114"/>
        <v>24040.324029746535</v>
      </c>
    </row>
    <row r="415" spans="1:23" ht="15.6" customHeight="1" x14ac:dyDescent="0.2">
      <c r="A415" s="462">
        <f t="shared" si="122"/>
        <v>301</v>
      </c>
      <c r="B415" s="330" t="s">
        <v>115</v>
      </c>
      <c r="C415" s="214">
        <v>1917</v>
      </c>
      <c r="D415" s="428"/>
      <c r="E415" s="215" t="s">
        <v>1506</v>
      </c>
      <c r="F415" s="186">
        <v>2</v>
      </c>
      <c r="G415" s="468">
        <v>1</v>
      </c>
      <c r="H415" s="228">
        <v>687.2</v>
      </c>
      <c r="I415" s="450">
        <v>393.3</v>
      </c>
      <c r="J415" s="460">
        <v>393.3</v>
      </c>
      <c r="K415" s="229">
        <v>17</v>
      </c>
      <c r="L415" s="429">
        <f>'раздел 2'!C412</f>
        <v>3405578.64</v>
      </c>
      <c r="M415" s="450">
        <v>0</v>
      </c>
      <c r="N415" s="450">
        <v>0</v>
      </c>
      <c r="O415" s="450">
        <v>0</v>
      </c>
      <c r="P415" s="429">
        <f t="shared" si="120"/>
        <v>3405578.64</v>
      </c>
      <c r="Q415" s="455">
        <f t="shared" si="121"/>
        <v>4955.731431897555</v>
      </c>
      <c r="R415" s="450">
        <v>24445</v>
      </c>
      <c r="S415" s="133" t="s">
        <v>358</v>
      </c>
      <c r="T415" s="450" t="s">
        <v>181</v>
      </c>
      <c r="U415" s="54">
        <f>'раздел 2'!C412-'раздел 1'!L415</f>
        <v>0</v>
      </c>
      <c r="V415" s="203">
        <f t="shared" si="123"/>
        <v>0</v>
      </c>
      <c r="W415" s="203">
        <f t="shared" si="114"/>
        <v>19489.268568102445</v>
      </c>
    </row>
    <row r="416" spans="1:23" ht="15.6" customHeight="1" x14ac:dyDescent="0.2">
      <c r="A416" s="462">
        <f t="shared" si="122"/>
        <v>302</v>
      </c>
      <c r="B416" s="330" t="s">
        <v>116</v>
      </c>
      <c r="C416" s="83">
        <v>1961</v>
      </c>
      <c r="D416" s="231"/>
      <c r="E416" s="458" t="s">
        <v>174</v>
      </c>
      <c r="F416" s="468">
        <v>4</v>
      </c>
      <c r="G416" s="468">
        <v>2</v>
      </c>
      <c r="H416" s="460">
        <v>1325.84</v>
      </c>
      <c r="I416" s="460">
        <v>1325.84</v>
      </c>
      <c r="J416" s="460">
        <v>1076.04</v>
      </c>
      <c r="K416" s="83">
        <v>56</v>
      </c>
      <c r="L416" s="429">
        <f>'раздел 2'!C413</f>
        <v>14076772.27</v>
      </c>
      <c r="M416" s="450">
        <v>0</v>
      </c>
      <c r="N416" s="450">
        <v>0</v>
      </c>
      <c r="O416" s="450">
        <v>0</v>
      </c>
      <c r="P416" s="429">
        <f t="shared" si="120"/>
        <v>14076772.27</v>
      </c>
      <c r="Q416" s="455">
        <f t="shared" si="121"/>
        <v>10617.24813703011</v>
      </c>
      <c r="R416" s="450">
        <v>24445</v>
      </c>
      <c r="S416" s="133" t="s">
        <v>358</v>
      </c>
      <c r="T416" s="450" t="s">
        <v>181</v>
      </c>
      <c r="U416" s="54">
        <f>'раздел 2'!C413-'раздел 1'!L416</f>
        <v>0</v>
      </c>
      <c r="V416" s="203">
        <f t="shared" si="123"/>
        <v>0</v>
      </c>
      <c r="W416" s="203">
        <f t="shared" si="114"/>
        <v>13827.75186296989</v>
      </c>
    </row>
    <row r="417" spans="1:23" ht="15.6" customHeight="1" x14ac:dyDescent="0.2">
      <c r="A417" s="462">
        <f t="shared" si="122"/>
        <v>303</v>
      </c>
      <c r="B417" s="330" t="s">
        <v>147</v>
      </c>
      <c r="C417" s="214">
        <v>1964</v>
      </c>
      <c r="D417" s="428"/>
      <c r="E417" s="215" t="s">
        <v>174</v>
      </c>
      <c r="F417" s="186">
        <v>2</v>
      </c>
      <c r="G417" s="468">
        <v>2</v>
      </c>
      <c r="H417" s="232">
        <v>728.4</v>
      </c>
      <c r="I417" s="450">
        <v>728.4</v>
      </c>
      <c r="J417" s="460">
        <v>610</v>
      </c>
      <c r="K417" s="229">
        <v>29</v>
      </c>
      <c r="L417" s="429">
        <f>'раздел 2'!C414</f>
        <v>5599363.7699999996</v>
      </c>
      <c r="M417" s="450">
        <v>0</v>
      </c>
      <c r="N417" s="450">
        <v>0</v>
      </c>
      <c r="O417" s="450">
        <v>0</v>
      </c>
      <c r="P417" s="429">
        <f t="shared" si="120"/>
        <v>5599363.7699999996</v>
      </c>
      <c r="Q417" s="455">
        <f t="shared" si="121"/>
        <v>7687.2100082372317</v>
      </c>
      <c r="R417" s="450">
        <v>24445</v>
      </c>
      <c r="S417" s="133" t="s">
        <v>358</v>
      </c>
      <c r="T417" s="450" t="s">
        <v>181</v>
      </c>
      <c r="U417" s="54">
        <f>'раздел 2'!C414-'раздел 1'!L417</f>
        <v>0</v>
      </c>
      <c r="V417" s="203">
        <f t="shared" si="123"/>
        <v>0</v>
      </c>
      <c r="W417" s="203">
        <f t="shared" si="114"/>
        <v>16757.789991762769</v>
      </c>
    </row>
    <row r="418" spans="1:23" ht="15.6" customHeight="1" x14ac:dyDescent="0.2">
      <c r="A418" s="462">
        <f t="shared" si="122"/>
        <v>304</v>
      </c>
      <c r="B418" s="132" t="s">
        <v>525</v>
      </c>
      <c r="C418" s="214">
        <v>1961</v>
      </c>
      <c r="D418" s="429"/>
      <c r="E418" s="215" t="s">
        <v>1506</v>
      </c>
      <c r="F418" s="327">
        <v>2</v>
      </c>
      <c r="G418" s="468">
        <v>2</v>
      </c>
      <c r="H418" s="228">
        <v>874.28</v>
      </c>
      <c r="I418" s="450">
        <v>508.28</v>
      </c>
      <c r="J418" s="460">
        <v>139.22</v>
      </c>
      <c r="K418" s="229">
        <v>31</v>
      </c>
      <c r="L418" s="429">
        <f>'раздел 2'!C415</f>
        <v>630508.04</v>
      </c>
      <c r="M418" s="450">
        <v>0</v>
      </c>
      <c r="N418" s="450">
        <v>0</v>
      </c>
      <c r="O418" s="450">
        <v>0</v>
      </c>
      <c r="P418" s="429">
        <f t="shared" si="120"/>
        <v>630508.04</v>
      </c>
      <c r="Q418" s="455">
        <f t="shared" si="121"/>
        <v>721.17404035320499</v>
      </c>
      <c r="R418" s="450">
        <v>24445</v>
      </c>
      <c r="S418" s="133" t="s">
        <v>358</v>
      </c>
      <c r="T418" s="450" t="s">
        <v>181</v>
      </c>
      <c r="U418" s="54">
        <f>'раздел 2'!C415-'раздел 1'!L418</f>
        <v>0</v>
      </c>
      <c r="V418" s="203">
        <f t="shared" si="123"/>
        <v>0</v>
      </c>
      <c r="W418" s="203">
        <f t="shared" si="114"/>
        <v>23723.825959646794</v>
      </c>
    </row>
    <row r="419" spans="1:23" ht="15.6" customHeight="1" x14ac:dyDescent="0.2">
      <c r="A419" s="462">
        <f t="shared" si="122"/>
        <v>305</v>
      </c>
      <c r="B419" s="132" t="s">
        <v>526</v>
      </c>
      <c r="C419" s="214">
        <v>1917</v>
      </c>
      <c r="D419" s="428"/>
      <c r="E419" s="215" t="s">
        <v>1506</v>
      </c>
      <c r="F419" s="186">
        <v>2</v>
      </c>
      <c r="G419" s="468">
        <v>2</v>
      </c>
      <c r="H419" s="228">
        <v>997.46</v>
      </c>
      <c r="I419" s="450">
        <v>583.66</v>
      </c>
      <c r="J419" s="460">
        <v>344.62</v>
      </c>
      <c r="K419" s="229">
        <v>35</v>
      </c>
      <c r="L419" s="429">
        <f>'раздел 2'!C416</f>
        <v>741343.27</v>
      </c>
      <c r="M419" s="450">
        <v>0</v>
      </c>
      <c r="N419" s="450">
        <v>0</v>
      </c>
      <c r="O419" s="450">
        <v>0</v>
      </c>
      <c r="P419" s="429">
        <f t="shared" si="120"/>
        <v>741343.27</v>
      </c>
      <c r="Q419" s="455">
        <f t="shared" si="121"/>
        <v>743.2310769354159</v>
      </c>
      <c r="R419" s="450">
        <v>24445</v>
      </c>
      <c r="S419" s="133" t="s">
        <v>358</v>
      </c>
      <c r="T419" s="450" t="s">
        <v>181</v>
      </c>
      <c r="U419" s="54">
        <f>'раздел 2'!C416-'раздел 1'!L419</f>
        <v>0</v>
      </c>
      <c r="V419" s="203">
        <f t="shared" si="123"/>
        <v>0</v>
      </c>
      <c r="W419" s="203">
        <f t="shared" si="114"/>
        <v>23701.768923064585</v>
      </c>
    </row>
    <row r="420" spans="1:23" ht="15.6" customHeight="1" x14ac:dyDescent="0.2">
      <c r="A420" s="462">
        <f t="shared" si="122"/>
        <v>306</v>
      </c>
      <c r="B420" s="132" t="s">
        <v>527</v>
      </c>
      <c r="C420" s="214">
        <v>1917</v>
      </c>
      <c r="D420" s="429"/>
      <c r="E420" s="215" t="s">
        <v>1506</v>
      </c>
      <c r="F420" s="186">
        <v>2</v>
      </c>
      <c r="G420" s="468">
        <v>1</v>
      </c>
      <c r="H420" s="228">
        <v>527.65</v>
      </c>
      <c r="I420" s="450">
        <v>296.54000000000002</v>
      </c>
      <c r="J420" s="460">
        <v>178.04</v>
      </c>
      <c r="K420" s="229">
        <v>16</v>
      </c>
      <c r="L420" s="429">
        <f>'раздел 2'!C417</f>
        <v>746142.87000000011</v>
      </c>
      <c r="M420" s="450">
        <v>0</v>
      </c>
      <c r="N420" s="450">
        <v>0</v>
      </c>
      <c r="O420" s="450">
        <v>0</v>
      </c>
      <c r="P420" s="429">
        <f t="shared" si="120"/>
        <v>746142.87000000011</v>
      </c>
      <c r="Q420" s="455">
        <f t="shared" si="121"/>
        <v>1414.0867431062261</v>
      </c>
      <c r="R420" s="450">
        <v>24445</v>
      </c>
      <c r="S420" s="133" t="s">
        <v>358</v>
      </c>
      <c r="T420" s="450" t="s">
        <v>181</v>
      </c>
      <c r="U420" s="54">
        <f>'раздел 2'!C417-'раздел 1'!L420</f>
        <v>0</v>
      </c>
      <c r="V420" s="203">
        <f t="shared" si="123"/>
        <v>0</v>
      </c>
      <c r="W420" s="203">
        <f t="shared" si="114"/>
        <v>23030.913256893775</v>
      </c>
    </row>
    <row r="421" spans="1:23" ht="15.6" customHeight="1" x14ac:dyDescent="0.2">
      <c r="A421" s="462">
        <f t="shared" si="122"/>
        <v>307</v>
      </c>
      <c r="B421" s="135" t="s">
        <v>528</v>
      </c>
      <c r="C421" s="214">
        <v>1965</v>
      </c>
      <c r="D421" s="428"/>
      <c r="E421" s="458" t="s">
        <v>174</v>
      </c>
      <c r="F421" s="186">
        <v>5</v>
      </c>
      <c r="G421" s="468">
        <v>4</v>
      </c>
      <c r="H421" s="228">
        <v>5986.58</v>
      </c>
      <c r="I421" s="450">
        <v>2727.38</v>
      </c>
      <c r="J421" s="460">
        <v>3166.78</v>
      </c>
      <c r="K421" s="229">
        <v>114</v>
      </c>
      <c r="L421" s="429">
        <f>'раздел 2'!C418</f>
        <v>1189361.6199999999</v>
      </c>
      <c r="M421" s="450">
        <v>0</v>
      </c>
      <c r="N421" s="450">
        <v>0</v>
      </c>
      <c r="O421" s="450">
        <v>0</v>
      </c>
      <c r="P421" s="429">
        <f t="shared" si="120"/>
        <v>1189361.6199999999</v>
      </c>
      <c r="Q421" s="455">
        <f t="shared" si="121"/>
        <v>198.67129813683269</v>
      </c>
      <c r="R421" s="450">
        <v>24445</v>
      </c>
      <c r="S421" s="133" t="s">
        <v>358</v>
      </c>
      <c r="T421" s="450" t="s">
        <v>181</v>
      </c>
      <c r="U421" s="54">
        <f>'раздел 2'!C418-'раздел 1'!L421</f>
        <v>0</v>
      </c>
      <c r="V421" s="203">
        <f t="shared" si="123"/>
        <v>0</v>
      </c>
      <c r="W421" s="203">
        <f t="shared" si="114"/>
        <v>24246.328701863167</v>
      </c>
    </row>
    <row r="422" spans="1:23" ht="15.6" customHeight="1" x14ac:dyDescent="0.2">
      <c r="A422" s="462">
        <f t="shared" si="122"/>
        <v>308</v>
      </c>
      <c r="B422" s="132" t="s">
        <v>529</v>
      </c>
      <c r="C422" s="214">
        <v>1917</v>
      </c>
      <c r="D422" s="428"/>
      <c r="E422" s="215" t="s">
        <v>1506</v>
      </c>
      <c r="F422" s="186">
        <v>2</v>
      </c>
      <c r="G422" s="468">
        <v>1</v>
      </c>
      <c r="H422" s="228">
        <v>687.2</v>
      </c>
      <c r="I422" s="450">
        <v>393.3</v>
      </c>
      <c r="J422" s="460">
        <v>393.3</v>
      </c>
      <c r="K422" s="229">
        <v>17</v>
      </c>
      <c r="L422" s="429">
        <f>'раздел 2'!C419</f>
        <v>1179804.21</v>
      </c>
      <c r="M422" s="450">
        <v>0</v>
      </c>
      <c r="N422" s="450">
        <v>0</v>
      </c>
      <c r="O422" s="450">
        <v>0</v>
      </c>
      <c r="P422" s="429">
        <f t="shared" ref="P422:P451" si="124">L422</f>
        <v>1179804.21</v>
      </c>
      <c r="Q422" s="455">
        <f t="shared" ref="Q422:Q451" si="125">L422/H422</f>
        <v>1716.8280122235155</v>
      </c>
      <c r="R422" s="450">
        <v>24445</v>
      </c>
      <c r="S422" s="133" t="s">
        <v>358</v>
      </c>
      <c r="T422" s="450" t="s">
        <v>181</v>
      </c>
      <c r="U422" s="54">
        <f>'раздел 2'!C419-'раздел 1'!L422</f>
        <v>0</v>
      </c>
      <c r="V422" s="203">
        <f t="shared" si="123"/>
        <v>0</v>
      </c>
      <c r="W422" s="203">
        <f t="shared" si="114"/>
        <v>22728.171987776484</v>
      </c>
    </row>
    <row r="423" spans="1:23" ht="15.6" customHeight="1" x14ac:dyDescent="0.2">
      <c r="A423" s="462">
        <f t="shared" ref="A423:A452" si="126">A422+1</f>
        <v>309</v>
      </c>
      <c r="B423" s="132" t="s">
        <v>530</v>
      </c>
      <c r="C423" s="83">
        <v>1961</v>
      </c>
      <c r="D423" s="231"/>
      <c r="E423" s="458" t="s">
        <v>174</v>
      </c>
      <c r="F423" s="468">
        <v>4</v>
      </c>
      <c r="G423" s="468">
        <v>2</v>
      </c>
      <c r="H423" s="460">
        <v>1325.84</v>
      </c>
      <c r="I423" s="460">
        <v>1325.84</v>
      </c>
      <c r="J423" s="460">
        <v>1076.04</v>
      </c>
      <c r="K423" s="83">
        <v>56</v>
      </c>
      <c r="L423" s="429">
        <f>'раздел 2'!C420</f>
        <v>238890.45</v>
      </c>
      <c r="M423" s="450">
        <v>0</v>
      </c>
      <c r="N423" s="450">
        <v>0</v>
      </c>
      <c r="O423" s="450">
        <v>0</v>
      </c>
      <c r="P423" s="429">
        <f t="shared" si="124"/>
        <v>238890.45</v>
      </c>
      <c r="Q423" s="455">
        <f t="shared" si="125"/>
        <v>180.18045163820673</v>
      </c>
      <c r="R423" s="450">
        <v>24445</v>
      </c>
      <c r="S423" s="133" t="s">
        <v>358</v>
      </c>
      <c r="T423" s="450" t="s">
        <v>181</v>
      </c>
      <c r="U423" s="54">
        <f>'раздел 2'!C420-'раздел 1'!L423</f>
        <v>0</v>
      </c>
      <c r="V423" s="203">
        <f t="shared" si="123"/>
        <v>0</v>
      </c>
      <c r="W423" s="203">
        <f t="shared" si="114"/>
        <v>24264.819548361793</v>
      </c>
    </row>
    <row r="424" spans="1:23" ht="15.6" customHeight="1" x14ac:dyDescent="0.2">
      <c r="A424" s="462">
        <f t="shared" si="126"/>
        <v>310</v>
      </c>
      <c r="B424" s="135" t="s">
        <v>531</v>
      </c>
      <c r="C424" s="214">
        <v>1964</v>
      </c>
      <c r="D424" s="428"/>
      <c r="E424" s="458" t="s">
        <v>174</v>
      </c>
      <c r="F424" s="186">
        <v>4</v>
      </c>
      <c r="G424" s="468">
        <v>2</v>
      </c>
      <c r="H424" s="228">
        <v>2335.29</v>
      </c>
      <c r="I424" s="450">
        <v>1193.57</v>
      </c>
      <c r="J424" s="460">
        <v>1193.57</v>
      </c>
      <c r="K424" s="229">
        <v>36</v>
      </c>
      <c r="L424" s="429">
        <f>'раздел 2'!C421</f>
        <v>717201.07</v>
      </c>
      <c r="M424" s="450">
        <v>0</v>
      </c>
      <c r="N424" s="450">
        <v>0</v>
      </c>
      <c r="O424" s="450">
        <v>0</v>
      </c>
      <c r="P424" s="429">
        <f t="shared" si="124"/>
        <v>717201.07</v>
      </c>
      <c r="Q424" s="455">
        <f t="shared" si="125"/>
        <v>307.11434982379058</v>
      </c>
      <c r="R424" s="450">
        <v>24445</v>
      </c>
      <c r="S424" s="133" t="s">
        <v>358</v>
      </c>
      <c r="T424" s="450" t="s">
        <v>181</v>
      </c>
      <c r="U424" s="54">
        <f>'раздел 2'!C421-'раздел 1'!L424</f>
        <v>0</v>
      </c>
      <c r="V424" s="203">
        <f t="shared" si="123"/>
        <v>0</v>
      </c>
      <c r="W424" s="203">
        <f t="shared" si="114"/>
        <v>24137.885650176209</v>
      </c>
    </row>
    <row r="425" spans="1:23" ht="15.6" customHeight="1" x14ac:dyDescent="0.2">
      <c r="A425" s="462">
        <f t="shared" si="126"/>
        <v>311</v>
      </c>
      <c r="B425" s="132" t="s">
        <v>532</v>
      </c>
      <c r="C425" s="83">
        <v>1964</v>
      </c>
      <c r="D425" s="233"/>
      <c r="E425" s="458" t="s">
        <v>174</v>
      </c>
      <c r="F425" s="468">
        <v>7</v>
      </c>
      <c r="G425" s="468">
        <v>3</v>
      </c>
      <c r="H425" s="460">
        <v>3171.26</v>
      </c>
      <c r="I425" s="460">
        <v>3171.26</v>
      </c>
      <c r="J425" s="460">
        <v>2647.37</v>
      </c>
      <c r="K425" s="83">
        <v>118</v>
      </c>
      <c r="L425" s="429">
        <f>'раздел 2'!C422</f>
        <v>314702.2</v>
      </c>
      <c r="M425" s="450">
        <v>0</v>
      </c>
      <c r="N425" s="450">
        <v>0</v>
      </c>
      <c r="O425" s="450">
        <v>0</v>
      </c>
      <c r="P425" s="429">
        <f t="shared" si="124"/>
        <v>314702.2</v>
      </c>
      <c r="Q425" s="455">
        <f t="shared" si="125"/>
        <v>99.235698113683512</v>
      </c>
      <c r="R425" s="450">
        <v>24445</v>
      </c>
      <c r="S425" s="133" t="s">
        <v>358</v>
      </c>
      <c r="T425" s="450" t="s">
        <v>181</v>
      </c>
      <c r="U425" s="54">
        <f>'раздел 2'!C422-'раздел 1'!L425</f>
        <v>0</v>
      </c>
      <c r="V425" s="203">
        <f t="shared" si="123"/>
        <v>0</v>
      </c>
      <c r="W425" s="203">
        <f t="shared" si="114"/>
        <v>24345.764301886316</v>
      </c>
    </row>
    <row r="426" spans="1:23" ht="15.6" customHeight="1" x14ac:dyDescent="0.2">
      <c r="A426" s="462">
        <f t="shared" si="126"/>
        <v>312</v>
      </c>
      <c r="B426" s="135" t="s">
        <v>533</v>
      </c>
      <c r="C426" s="214">
        <v>1964</v>
      </c>
      <c r="D426" s="428"/>
      <c r="E426" s="458" t="s">
        <v>174</v>
      </c>
      <c r="F426" s="186">
        <v>4</v>
      </c>
      <c r="G426" s="468">
        <v>3</v>
      </c>
      <c r="H426" s="228">
        <v>3539.24</v>
      </c>
      <c r="I426" s="450">
        <v>2003.44</v>
      </c>
      <c r="J426" s="460">
        <v>1916.65</v>
      </c>
      <c r="K426" s="229">
        <v>90</v>
      </c>
      <c r="L426" s="429">
        <f>'раздел 2'!C423</f>
        <v>884897.02</v>
      </c>
      <c r="M426" s="450">
        <v>0</v>
      </c>
      <c r="N426" s="450">
        <v>0</v>
      </c>
      <c r="O426" s="450">
        <v>0</v>
      </c>
      <c r="P426" s="429">
        <f t="shared" si="124"/>
        <v>884897.02</v>
      </c>
      <c r="Q426" s="455">
        <f t="shared" si="125"/>
        <v>250.02458719951179</v>
      </c>
      <c r="R426" s="450">
        <v>24445</v>
      </c>
      <c r="S426" s="133" t="s">
        <v>358</v>
      </c>
      <c r="T426" s="450" t="s">
        <v>181</v>
      </c>
      <c r="U426" s="54">
        <f>'раздел 2'!C423-'раздел 1'!L426</f>
        <v>0</v>
      </c>
      <c r="V426" s="203">
        <f t="shared" si="123"/>
        <v>0</v>
      </c>
      <c r="W426" s="203">
        <f t="shared" si="114"/>
        <v>24194.97541280049</v>
      </c>
    </row>
    <row r="427" spans="1:23" ht="15.6" customHeight="1" x14ac:dyDescent="0.2">
      <c r="A427" s="462">
        <f t="shared" si="126"/>
        <v>313</v>
      </c>
      <c r="B427" s="135" t="s">
        <v>534</v>
      </c>
      <c r="C427" s="214">
        <v>1969</v>
      </c>
      <c r="D427" s="428"/>
      <c r="E427" s="214" t="s">
        <v>1504</v>
      </c>
      <c r="F427" s="186">
        <v>5</v>
      </c>
      <c r="G427" s="468">
        <v>4</v>
      </c>
      <c r="H427" s="228">
        <v>4601.43</v>
      </c>
      <c r="I427" s="450">
        <v>3495.94</v>
      </c>
      <c r="J427" s="460">
        <v>3134.1</v>
      </c>
      <c r="K427" s="229">
        <v>148</v>
      </c>
      <c r="L427" s="429">
        <f>'раздел 2'!C424</f>
        <v>962668.42</v>
      </c>
      <c r="M427" s="450">
        <v>0</v>
      </c>
      <c r="N427" s="450">
        <v>0</v>
      </c>
      <c r="O427" s="450">
        <v>0</v>
      </c>
      <c r="P427" s="429">
        <f t="shared" si="124"/>
        <v>962668.42</v>
      </c>
      <c r="Q427" s="455">
        <f t="shared" si="125"/>
        <v>209.21070623697415</v>
      </c>
      <c r="R427" s="450">
        <v>24445</v>
      </c>
      <c r="S427" s="133" t="s">
        <v>358</v>
      </c>
      <c r="T427" s="450" t="s">
        <v>181</v>
      </c>
      <c r="U427" s="54">
        <f>'раздел 2'!C424-'раздел 1'!L427</f>
        <v>0</v>
      </c>
      <c r="V427" s="203">
        <f t="shared" si="123"/>
        <v>0</v>
      </c>
      <c r="W427" s="203">
        <f t="shared" si="114"/>
        <v>24235.789293763024</v>
      </c>
    </row>
    <row r="428" spans="1:23" ht="15.6" customHeight="1" x14ac:dyDescent="0.2">
      <c r="A428" s="462">
        <f t="shared" si="126"/>
        <v>314</v>
      </c>
      <c r="B428" s="135" t="s">
        <v>535</v>
      </c>
      <c r="C428" s="214">
        <v>1960</v>
      </c>
      <c r="D428" s="428"/>
      <c r="E428" s="458" t="s">
        <v>174</v>
      </c>
      <c r="F428" s="186">
        <v>3</v>
      </c>
      <c r="G428" s="468">
        <v>3</v>
      </c>
      <c r="H428" s="228">
        <v>2433.9</v>
      </c>
      <c r="I428" s="450">
        <v>1514.4</v>
      </c>
      <c r="J428" s="460">
        <v>1150.4000000000001</v>
      </c>
      <c r="K428" s="229">
        <v>84</v>
      </c>
      <c r="L428" s="429">
        <f>'раздел 2'!C425</f>
        <v>239770</v>
      </c>
      <c r="M428" s="450">
        <v>0</v>
      </c>
      <c r="N428" s="450">
        <v>0</v>
      </c>
      <c r="O428" s="450">
        <v>0</v>
      </c>
      <c r="P428" s="429">
        <f t="shared" si="124"/>
        <v>239770</v>
      </c>
      <c r="Q428" s="455">
        <f t="shared" si="125"/>
        <v>98.512675130449068</v>
      </c>
      <c r="R428" s="450">
        <v>24445</v>
      </c>
      <c r="S428" s="133" t="s">
        <v>358</v>
      </c>
      <c r="T428" s="450" t="s">
        <v>181</v>
      </c>
      <c r="U428" s="54">
        <f>'раздел 2'!C425-'раздел 1'!L428</f>
        <v>0</v>
      </c>
      <c r="V428" s="203">
        <f t="shared" si="123"/>
        <v>0</v>
      </c>
      <c r="W428" s="203">
        <f t="shared" si="114"/>
        <v>24346.487324869551</v>
      </c>
    </row>
    <row r="429" spans="1:23" ht="15.6" customHeight="1" x14ac:dyDescent="0.2">
      <c r="A429" s="462">
        <f t="shared" si="126"/>
        <v>315</v>
      </c>
      <c r="B429" s="132" t="s">
        <v>536</v>
      </c>
      <c r="C429" s="214">
        <v>1949</v>
      </c>
      <c r="D429" s="428"/>
      <c r="E429" s="215" t="s">
        <v>174</v>
      </c>
      <c r="F429" s="186">
        <v>2</v>
      </c>
      <c r="G429" s="468">
        <v>2</v>
      </c>
      <c r="H429" s="228">
        <v>817</v>
      </c>
      <c r="I429" s="450">
        <v>435.42</v>
      </c>
      <c r="J429" s="460">
        <v>285</v>
      </c>
      <c r="K429" s="229">
        <v>41</v>
      </c>
      <c r="L429" s="429">
        <f>'раздел 2'!C426</f>
        <v>656502.17000000004</v>
      </c>
      <c r="M429" s="450">
        <v>0</v>
      </c>
      <c r="N429" s="450">
        <v>0</v>
      </c>
      <c r="O429" s="450">
        <v>0</v>
      </c>
      <c r="P429" s="429">
        <f t="shared" si="124"/>
        <v>656502.17000000004</v>
      </c>
      <c r="Q429" s="455">
        <f t="shared" si="125"/>
        <v>803.55222766217878</v>
      </c>
      <c r="R429" s="450">
        <v>24445</v>
      </c>
      <c r="S429" s="133" t="s">
        <v>358</v>
      </c>
      <c r="T429" s="450" t="s">
        <v>181</v>
      </c>
      <c r="U429" s="54">
        <f>'раздел 2'!C426-'раздел 1'!L429</f>
        <v>0</v>
      </c>
      <c r="V429" s="203">
        <f t="shared" si="123"/>
        <v>0</v>
      </c>
      <c r="W429" s="203">
        <f t="shared" si="114"/>
        <v>23641.447772337822</v>
      </c>
    </row>
    <row r="430" spans="1:23" ht="15.6" customHeight="1" x14ac:dyDescent="0.2">
      <c r="A430" s="462">
        <f t="shared" si="126"/>
        <v>316</v>
      </c>
      <c r="B430" s="132" t="s">
        <v>537</v>
      </c>
      <c r="C430" s="214">
        <v>1971</v>
      </c>
      <c r="D430" s="428"/>
      <c r="E430" s="215" t="s">
        <v>1507</v>
      </c>
      <c r="F430" s="186">
        <v>5</v>
      </c>
      <c r="G430" s="468">
        <v>6</v>
      </c>
      <c r="H430" s="228">
        <v>5837.3</v>
      </c>
      <c r="I430" s="450">
        <v>4386.8</v>
      </c>
      <c r="J430" s="460">
        <v>3824.5</v>
      </c>
      <c r="K430" s="229">
        <v>210</v>
      </c>
      <c r="L430" s="429">
        <f>'раздел 2'!C427</f>
        <v>1563145.49</v>
      </c>
      <c r="M430" s="450">
        <v>0</v>
      </c>
      <c r="N430" s="450">
        <v>0</v>
      </c>
      <c r="O430" s="450">
        <v>0</v>
      </c>
      <c r="P430" s="429">
        <f t="shared" si="124"/>
        <v>1563145.49</v>
      </c>
      <c r="Q430" s="455">
        <f t="shared" si="125"/>
        <v>267.78570400698953</v>
      </c>
      <c r="R430" s="450">
        <v>24445</v>
      </c>
      <c r="S430" s="133" t="s">
        <v>358</v>
      </c>
      <c r="T430" s="450" t="s">
        <v>181</v>
      </c>
      <c r="U430" s="54">
        <f>'раздел 2'!C427-'раздел 1'!L430</f>
        <v>0</v>
      </c>
      <c r="V430" s="203">
        <f t="shared" si="123"/>
        <v>0</v>
      </c>
      <c r="W430" s="203">
        <f t="shared" si="114"/>
        <v>24177.21429599301</v>
      </c>
    </row>
    <row r="431" spans="1:23" ht="15.6" customHeight="1" x14ac:dyDescent="0.2">
      <c r="A431" s="462">
        <f t="shared" si="126"/>
        <v>317</v>
      </c>
      <c r="B431" s="135" t="s">
        <v>538</v>
      </c>
      <c r="C431" s="214">
        <v>1960</v>
      </c>
      <c r="D431" s="428"/>
      <c r="E431" s="215" t="s">
        <v>174</v>
      </c>
      <c r="F431" s="186">
        <v>2</v>
      </c>
      <c r="G431" s="468">
        <v>3</v>
      </c>
      <c r="H431" s="228">
        <v>1150.77</v>
      </c>
      <c r="I431" s="450">
        <v>633.5</v>
      </c>
      <c r="J431" s="460">
        <v>566.27</v>
      </c>
      <c r="K431" s="229">
        <v>26</v>
      </c>
      <c r="L431" s="429">
        <f>'раздел 2'!C428</f>
        <v>468309.15</v>
      </c>
      <c r="M431" s="450">
        <v>0</v>
      </c>
      <c r="N431" s="450">
        <v>0</v>
      </c>
      <c r="O431" s="450">
        <v>0</v>
      </c>
      <c r="P431" s="429">
        <f t="shared" si="124"/>
        <v>468309.15</v>
      </c>
      <c r="Q431" s="455">
        <f t="shared" si="125"/>
        <v>406.95286634166689</v>
      </c>
      <c r="R431" s="450">
        <v>24445</v>
      </c>
      <c r="S431" s="133" t="s">
        <v>358</v>
      </c>
      <c r="T431" s="450" t="s">
        <v>181</v>
      </c>
      <c r="U431" s="54">
        <f>'раздел 2'!C428-'раздел 1'!L431</f>
        <v>0</v>
      </c>
      <c r="V431" s="203">
        <f t="shared" si="123"/>
        <v>0</v>
      </c>
      <c r="W431" s="203">
        <f t="shared" ref="W431:W491" si="127">R431-Q431</f>
        <v>24038.047133658332</v>
      </c>
    </row>
    <row r="432" spans="1:23" ht="15.6" customHeight="1" x14ac:dyDescent="0.2">
      <c r="A432" s="462">
        <f t="shared" si="126"/>
        <v>318</v>
      </c>
      <c r="B432" s="132" t="s">
        <v>539</v>
      </c>
      <c r="C432" s="214">
        <v>1967</v>
      </c>
      <c r="D432" s="428"/>
      <c r="E432" s="215" t="s">
        <v>1506</v>
      </c>
      <c r="F432" s="186">
        <v>2</v>
      </c>
      <c r="G432" s="468">
        <v>2</v>
      </c>
      <c r="H432" s="228">
        <v>747.72</v>
      </c>
      <c r="I432" s="450">
        <v>419.1</v>
      </c>
      <c r="J432" s="460">
        <v>270.19</v>
      </c>
      <c r="K432" s="229">
        <v>25</v>
      </c>
      <c r="L432" s="429">
        <f>'раздел 2'!C429</f>
        <v>514652.09</v>
      </c>
      <c r="M432" s="450">
        <v>0</v>
      </c>
      <c r="N432" s="450">
        <v>0</v>
      </c>
      <c r="O432" s="450">
        <v>0</v>
      </c>
      <c r="P432" s="429">
        <f t="shared" si="124"/>
        <v>514652.09</v>
      </c>
      <c r="Q432" s="455">
        <f t="shared" si="125"/>
        <v>688.29520408709141</v>
      </c>
      <c r="R432" s="450">
        <v>24445</v>
      </c>
      <c r="S432" s="133" t="s">
        <v>358</v>
      </c>
      <c r="T432" s="450" t="s">
        <v>181</v>
      </c>
      <c r="U432" s="54">
        <f>'раздел 2'!C429-'раздел 1'!L432</f>
        <v>0</v>
      </c>
      <c r="V432" s="203">
        <f t="shared" si="123"/>
        <v>0</v>
      </c>
      <c r="W432" s="203">
        <f t="shared" si="127"/>
        <v>23756.704795912909</v>
      </c>
    </row>
    <row r="433" spans="1:23" ht="15.6" customHeight="1" x14ac:dyDescent="0.2">
      <c r="A433" s="462">
        <f t="shared" si="126"/>
        <v>319</v>
      </c>
      <c r="B433" s="132" t="s">
        <v>540</v>
      </c>
      <c r="C433" s="83">
        <v>1917</v>
      </c>
      <c r="D433" s="231"/>
      <c r="E433" s="215" t="s">
        <v>1506</v>
      </c>
      <c r="F433" s="468">
        <v>2</v>
      </c>
      <c r="G433" s="468">
        <v>2</v>
      </c>
      <c r="H433" s="460">
        <v>913</v>
      </c>
      <c r="I433" s="460">
        <v>498.4</v>
      </c>
      <c r="J433" s="460">
        <v>386.31</v>
      </c>
      <c r="K433" s="83">
        <v>32</v>
      </c>
      <c r="L433" s="429">
        <f>'раздел 2'!C430</f>
        <v>817361.65</v>
      </c>
      <c r="M433" s="450">
        <v>0</v>
      </c>
      <c r="N433" s="450">
        <v>0</v>
      </c>
      <c r="O433" s="450">
        <v>0</v>
      </c>
      <c r="P433" s="429">
        <f t="shared" si="124"/>
        <v>817361.65</v>
      </c>
      <c r="Q433" s="455">
        <f t="shared" si="125"/>
        <v>895.24824753559699</v>
      </c>
      <c r="R433" s="450">
        <v>24445</v>
      </c>
      <c r="S433" s="133" t="s">
        <v>358</v>
      </c>
      <c r="T433" s="450" t="s">
        <v>181</v>
      </c>
      <c r="U433" s="54">
        <f>'раздел 2'!C430-'раздел 1'!L433</f>
        <v>0</v>
      </c>
      <c r="V433" s="203">
        <f t="shared" si="123"/>
        <v>0</v>
      </c>
      <c r="W433" s="203">
        <f t="shared" si="127"/>
        <v>23549.751752464403</v>
      </c>
    </row>
    <row r="434" spans="1:23" ht="15.6" customHeight="1" x14ac:dyDescent="0.2">
      <c r="A434" s="462">
        <f t="shared" si="126"/>
        <v>320</v>
      </c>
      <c r="B434" s="330" t="s">
        <v>199</v>
      </c>
      <c r="C434" s="331">
        <v>1964</v>
      </c>
      <c r="D434" s="450"/>
      <c r="E434" s="450" t="s">
        <v>178</v>
      </c>
      <c r="F434" s="327">
        <v>5</v>
      </c>
      <c r="G434" s="327">
        <v>4</v>
      </c>
      <c r="H434" s="450">
        <v>3518.98</v>
      </c>
      <c r="I434" s="450">
        <v>3518.98</v>
      </c>
      <c r="J434" s="450">
        <v>2790.98</v>
      </c>
      <c r="K434" s="331">
        <v>116</v>
      </c>
      <c r="L434" s="429">
        <f>'раздел 2'!C431</f>
        <v>3095775.56</v>
      </c>
      <c r="M434" s="450">
        <v>0</v>
      </c>
      <c r="N434" s="450">
        <v>0</v>
      </c>
      <c r="O434" s="450">
        <v>0</v>
      </c>
      <c r="P434" s="429">
        <f t="shared" si="124"/>
        <v>3095775.56</v>
      </c>
      <c r="Q434" s="455">
        <f t="shared" si="125"/>
        <v>879.73661686056755</v>
      </c>
      <c r="R434" s="450">
        <v>24445</v>
      </c>
      <c r="S434" s="133" t="s">
        <v>358</v>
      </c>
      <c r="T434" s="450" t="s">
        <v>181</v>
      </c>
      <c r="U434" s="54">
        <f>'раздел 2'!C431-'раздел 1'!L434</f>
        <v>0</v>
      </c>
      <c r="V434" s="203">
        <f t="shared" si="123"/>
        <v>0</v>
      </c>
      <c r="W434" s="203">
        <f t="shared" si="127"/>
        <v>23565.263383139434</v>
      </c>
    </row>
    <row r="435" spans="1:23" ht="15.6" customHeight="1" x14ac:dyDescent="0.2">
      <c r="A435" s="462">
        <f t="shared" si="126"/>
        <v>321</v>
      </c>
      <c r="B435" s="330" t="s">
        <v>200</v>
      </c>
      <c r="C435" s="331">
        <v>1966</v>
      </c>
      <c r="D435" s="450"/>
      <c r="E435" s="450" t="s">
        <v>178</v>
      </c>
      <c r="F435" s="327">
        <v>5</v>
      </c>
      <c r="G435" s="327">
        <v>3</v>
      </c>
      <c r="H435" s="450">
        <v>2573.34</v>
      </c>
      <c r="I435" s="450">
        <v>2573.34</v>
      </c>
      <c r="J435" s="450">
        <v>1845.3400000000001</v>
      </c>
      <c r="K435" s="331">
        <v>89</v>
      </c>
      <c r="L435" s="429">
        <f>'раздел 2'!C432</f>
        <v>6815487.7599999998</v>
      </c>
      <c r="M435" s="450">
        <v>0</v>
      </c>
      <c r="N435" s="450">
        <v>0</v>
      </c>
      <c r="O435" s="450">
        <v>0</v>
      </c>
      <c r="P435" s="429">
        <f t="shared" si="124"/>
        <v>6815487.7599999998</v>
      </c>
      <c r="Q435" s="455">
        <f t="shared" si="125"/>
        <v>2648.4987448219044</v>
      </c>
      <c r="R435" s="450">
        <v>24445</v>
      </c>
      <c r="S435" s="133" t="s">
        <v>358</v>
      </c>
      <c r="T435" s="450" t="s">
        <v>181</v>
      </c>
      <c r="U435" s="54">
        <f>'раздел 2'!C432-'раздел 1'!L435</f>
        <v>0</v>
      </c>
      <c r="V435" s="203">
        <f t="shared" si="123"/>
        <v>0</v>
      </c>
      <c r="W435" s="203">
        <f t="shared" si="127"/>
        <v>21796.501255178096</v>
      </c>
    </row>
    <row r="436" spans="1:23" ht="15.6" customHeight="1" x14ac:dyDescent="0.2">
      <c r="A436" s="462">
        <f t="shared" si="126"/>
        <v>322</v>
      </c>
      <c r="B436" s="330" t="s">
        <v>201</v>
      </c>
      <c r="C436" s="331">
        <v>1959</v>
      </c>
      <c r="D436" s="450"/>
      <c r="E436" s="450" t="s">
        <v>174</v>
      </c>
      <c r="F436" s="327">
        <v>3</v>
      </c>
      <c r="G436" s="327">
        <v>3</v>
      </c>
      <c r="H436" s="450">
        <v>1427.73</v>
      </c>
      <c r="I436" s="450">
        <v>1427.73</v>
      </c>
      <c r="J436" s="450">
        <v>699.73</v>
      </c>
      <c r="K436" s="331">
        <v>92</v>
      </c>
      <c r="L436" s="429">
        <f>'раздел 2'!C433</f>
        <v>17474940.310000002</v>
      </c>
      <c r="M436" s="450">
        <v>0</v>
      </c>
      <c r="N436" s="450">
        <v>0</v>
      </c>
      <c r="O436" s="450">
        <v>0</v>
      </c>
      <c r="P436" s="429">
        <f t="shared" si="124"/>
        <v>17474940.310000002</v>
      </c>
      <c r="Q436" s="455">
        <f t="shared" si="125"/>
        <v>12239.667381087462</v>
      </c>
      <c r="R436" s="450">
        <v>24445</v>
      </c>
      <c r="S436" s="133" t="s">
        <v>358</v>
      </c>
      <c r="T436" s="450" t="s">
        <v>181</v>
      </c>
      <c r="U436" s="54">
        <f>'раздел 2'!C433-'раздел 1'!L436</f>
        <v>0</v>
      </c>
      <c r="V436" s="203">
        <f t="shared" si="123"/>
        <v>0</v>
      </c>
      <c r="W436" s="203">
        <f t="shared" si="127"/>
        <v>12205.332618912538</v>
      </c>
    </row>
    <row r="437" spans="1:23" ht="15.6" customHeight="1" x14ac:dyDescent="0.2">
      <c r="A437" s="462">
        <f t="shared" si="126"/>
        <v>323</v>
      </c>
      <c r="B437" s="330" t="s">
        <v>202</v>
      </c>
      <c r="C437" s="331">
        <v>1951</v>
      </c>
      <c r="D437" s="450"/>
      <c r="E437" s="450" t="s">
        <v>174</v>
      </c>
      <c r="F437" s="327">
        <v>2</v>
      </c>
      <c r="G437" s="327">
        <v>2</v>
      </c>
      <c r="H437" s="450">
        <v>686.3</v>
      </c>
      <c r="I437" s="450">
        <v>686.3</v>
      </c>
      <c r="J437" s="450">
        <v>574</v>
      </c>
      <c r="K437" s="331">
        <v>38</v>
      </c>
      <c r="L437" s="429">
        <f>'раздел 2'!C434</f>
        <v>2690368.4699999997</v>
      </c>
      <c r="M437" s="450">
        <v>0</v>
      </c>
      <c r="N437" s="450">
        <v>0</v>
      </c>
      <c r="O437" s="450">
        <v>0</v>
      </c>
      <c r="P437" s="429">
        <f t="shared" si="124"/>
        <v>2690368.4699999997</v>
      </c>
      <c r="Q437" s="455">
        <f t="shared" si="125"/>
        <v>3920.1055952207489</v>
      </c>
      <c r="R437" s="450">
        <v>24445</v>
      </c>
      <c r="S437" s="133" t="s">
        <v>358</v>
      </c>
      <c r="T437" s="450" t="s">
        <v>181</v>
      </c>
      <c r="U437" s="54">
        <f>'раздел 2'!C434-'раздел 1'!L437</f>
        <v>0</v>
      </c>
      <c r="V437" s="203">
        <f t="shared" si="123"/>
        <v>0</v>
      </c>
      <c r="W437" s="203">
        <f t="shared" si="127"/>
        <v>20524.89440477925</v>
      </c>
    </row>
    <row r="438" spans="1:23" ht="15.6" customHeight="1" x14ac:dyDescent="0.2">
      <c r="A438" s="462">
        <f t="shared" si="126"/>
        <v>324</v>
      </c>
      <c r="B438" s="135" t="s">
        <v>541</v>
      </c>
      <c r="C438" s="331">
        <v>1962</v>
      </c>
      <c r="D438" s="428"/>
      <c r="E438" s="458" t="s">
        <v>174</v>
      </c>
      <c r="F438" s="327">
        <v>4</v>
      </c>
      <c r="G438" s="468">
        <v>3</v>
      </c>
      <c r="H438" s="450">
        <v>2541.9</v>
      </c>
      <c r="I438" s="450">
        <v>1933.2</v>
      </c>
      <c r="J438" s="460">
        <v>1792.6</v>
      </c>
      <c r="K438" s="83">
        <v>104</v>
      </c>
      <c r="L438" s="429">
        <f>'раздел 2'!C435</f>
        <v>1154190.8599999999</v>
      </c>
      <c r="M438" s="450">
        <v>0</v>
      </c>
      <c r="N438" s="450">
        <v>0</v>
      </c>
      <c r="O438" s="450">
        <v>0</v>
      </c>
      <c r="P438" s="429">
        <f t="shared" si="124"/>
        <v>1154190.8599999999</v>
      </c>
      <c r="Q438" s="455">
        <f t="shared" si="125"/>
        <v>454.06619457885824</v>
      </c>
      <c r="R438" s="450">
        <v>24445</v>
      </c>
      <c r="S438" s="133" t="s">
        <v>358</v>
      </c>
      <c r="T438" s="450" t="s">
        <v>181</v>
      </c>
      <c r="U438" s="54">
        <f>'раздел 2'!C435-'раздел 1'!L438</f>
        <v>0</v>
      </c>
      <c r="V438" s="203">
        <f t="shared" si="123"/>
        <v>0</v>
      </c>
      <c r="W438" s="203">
        <f t="shared" si="127"/>
        <v>23990.93380542114</v>
      </c>
    </row>
    <row r="439" spans="1:23" ht="15.6" customHeight="1" x14ac:dyDescent="0.2">
      <c r="A439" s="462">
        <f t="shared" si="126"/>
        <v>325</v>
      </c>
      <c r="B439" s="132" t="s">
        <v>542</v>
      </c>
      <c r="C439" s="214">
        <v>1941</v>
      </c>
      <c r="D439" s="331"/>
      <c r="E439" s="458" t="s">
        <v>174</v>
      </c>
      <c r="F439" s="186">
        <v>3</v>
      </c>
      <c r="G439" s="468">
        <v>3</v>
      </c>
      <c r="H439" s="228">
        <v>2623.18</v>
      </c>
      <c r="I439" s="450">
        <v>1691.77</v>
      </c>
      <c r="J439" s="460">
        <v>1467.38</v>
      </c>
      <c r="K439" s="229">
        <v>102</v>
      </c>
      <c r="L439" s="429">
        <f>'раздел 2'!C436</f>
        <v>1405122.14</v>
      </c>
      <c r="M439" s="450">
        <v>0</v>
      </c>
      <c r="N439" s="450">
        <v>0</v>
      </c>
      <c r="O439" s="450">
        <v>0</v>
      </c>
      <c r="P439" s="429">
        <f t="shared" si="124"/>
        <v>1405122.14</v>
      </c>
      <c r="Q439" s="455">
        <f t="shared" si="125"/>
        <v>535.65601293087013</v>
      </c>
      <c r="R439" s="450">
        <v>24445</v>
      </c>
      <c r="S439" s="133" t="s">
        <v>358</v>
      </c>
      <c r="T439" s="450" t="s">
        <v>181</v>
      </c>
      <c r="U439" s="54">
        <f>'раздел 2'!C436-'раздел 1'!L439</f>
        <v>0</v>
      </c>
      <c r="V439" s="203">
        <f t="shared" si="123"/>
        <v>0</v>
      </c>
      <c r="W439" s="203">
        <f t="shared" si="127"/>
        <v>23909.343987069129</v>
      </c>
    </row>
    <row r="440" spans="1:23" ht="15.6" customHeight="1" x14ac:dyDescent="0.2">
      <c r="A440" s="462">
        <f t="shared" si="126"/>
        <v>326</v>
      </c>
      <c r="B440" s="132" t="s">
        <v>543</v>
      </c>
      <c r="C440" s="214">
        <v>1941</v>
      </c>
      <c r="D440" s="331"/>
      <c r="E440" s="458" t="s">
        <v>174</v>
      </c>
      <c r="F440" s="75">
        <v>3</v>
      </c>
      <c r="G440" s="468">
        <v>3</v>
      </c>
      <c r="H440" s="228">
        <v>2557.66</v>
      </c>
      <c r="I440" s="450">
        <v>1629.85</v>
      </c>
      <c r="J440" s="460">
        <v>1313.13</v>
      </c>
      <c r="K440" s="229">
        <v>83</v>
      </c>
      <c r="L440" s="429">
        <f>'раздел 2'!C437</f>
        <v>1413633.6</v>
      </c>
      <c r="M440" s="450">
        <v>0</v>
      </c>
      <c r="N440" s="450">
        <v>0</v>
      </c>
      <c r="O440" s="450">
        <v>0</v>
      </c>
      <c r="P440" s="429">
        <f t="shared" si="124"/>
        <v>1413633.6</v>
      </c>
      <c r="Q440" s="455">
        <f t="shared" si="125"/>
        <v>552.70583267517975</v>
      </c>
      <c r="R440" s="450">
        <v>24445</v>
      </c>
      <c r="S440" s="133" t="s">
        <v>358</v>
      </c>
      <c r="T440" s="450" t="s">
        <v>181</v>
      </c>
      <c r="U440" s="54">
        <f>'раздел 2'!C437-'раздел 1'!L440</f>
        <v>0</v>
      </c>
      <c r="V440" s="203">
        <f t="shared" si="123"/>
        <v>0</v>
      </c>
      <c r="W440" s="203">
        <f t="shared" si="127"/>
        <v>23892.294167324821</v>
      </c>
    </row>
    <row r="441" spans="1:23" ht="15.6" customHeight="1" x14ac:dyDescent="0.2">
      <c r="A441" s="462">
        <f t="shared" si="126"/>
        <v>327</v>
      </c>
      <c r="B441" s="132" t="s">
        <v>544</v>
      </c>
      <c r="C441" s="214">
        <v>1917</v>
      </c>
      <c r="D441" s="428"/>
      <c r="E441" s="215" t="s">
        <v>1506</v>
      </c>
      <c r="F441" s="75">
        <v>2</v>
      </c>
      <c r="G441" s="468">
        <v>1</v>
      </c>
      <c r="H441" s="228">
        <v>453.21</v>
      </c>
      <c r="I441" s="450">
        <v>255.6</v>
      </c>
      <c r="J441" s="460">
        <v>255.6</v>
      </c>
      <c r="K441" s="229">
        <v>23</v>
      </c>
      <c r="L441" s="429">
        <f>'раздел 2'!C438</f>
        <v>334859.36</v>
      </c>
      <c r="M441" s="450">
        <v>0</v>
      </c>
      <c r="N441" s="450">
        <v>0</v>
      </c>
      <c r="O441" s="450">
        <v>0</v>
      </c>
      <c r="P441" s="429">
        <f t="shared" si="124"/>
        <v>334859.36</v>
      </c>
      <c r="Q441" s="455">
        <f t="shared" si="125"/>
        <v>738.86136669535097</v>
      </c>
      <c r="R441" s="450">
        <v>24445</v>
      </c>
      <c r="S441" s="133" t="s">
        <v>358</v>
      </c>
      <c r="T441" s="450" t="s">
        <v>181</v>
      </c>
      <c r="U441" s="54">
        <f>'раздел 2'!C438-'раздел 1'!L441</f>
        <v>0</v>
      </c>
      <c r="V441" s="203">
        <f t="shared" si="123"/>
        <v>0</v>
      </c>
      <c r="W441" s="203">
        <f t="shared" si="127"/>
        <v>23706.13863330465</v>
      </c>
    </row>
    <row r="442" spans="1:23" ht="15.6" customHeight="1" x14ac:dyDescent="0.2">
      <c r="A442" s="462">
        <f t="shared" si="126"/>
        <v>328</v>
      </c>
      <c r="B442" s="132" t="s">
        <v>545</v>
      </c>
      <c r="C442" s="214">
        <v>1968</v>
      </c>
      <c r="D442" s="428"/>
      <c r="E442" s="215" t="s">
        <v>1507</v>
      </c>
      <c r="F442" s="186">
        <v>5</v>
      </c>
      <c r="G442" s="468">
        <v>6</v>
      </c>
      <c r="H442" s="232">
        <v>7653.53</v>
      </c>
      <c r="I442" s="450">
        <v>5092.3</v>
      </c>
      <c r="J442" s="460">
        <v>4672.05</v>
      </c>
      <c r="K442" s="229">
        <v>221</v>
      </c>
      <c r="L442" s="429">
        <f>'раздел 2'!C439</f>
        <v>1605436.1300000001</v>
      </c>
      <c r="M442" s="450">
        <v>0</v>
      </c>
      <c r="N442" s="450">
        <v>0</v>
      </c>
      <c r="O442" s="450">
        <v>0</v>
      </c>
      <c r="P442" s="429">
        <f t="shared" si="124"/>
        <v>1605436.1300000001</v>
      </c>
      <c r="Q442" s="455">
        <f t="shared" si="125"/>
        <v>209.7641389006119</v>
      </c>
      <c r="R442" s="450">
        <v>24445</v>
      </c>
      <c r="S442" s="133" t="s">
        <v>358</v>
      </c>
      <c r="T442" s="450" t="s">
        <v>181</v>
      </c>
      <c r="U442" s="54">
        <f>'раздел 2'!C439-'раздел 1'!L442</f>
        <v>0</v>
      </c>
      <c r="V442" s="203">
        <f t="shared" si="123"/>
        <v>0</v>
      </c>
      <c r="W442" s="203">
        <f t="shared" si="127"/>
        <v>24235.235861099387</v>
      </c>
    </row>
    <row r="443" spans="1:23" ht="15.6" customHeight="1" x14ac:dyDescent="0.2">
      <c r="A443" s="462">
        <f t="shared" si="126"/>
        <v>329</v>
      </c>
      <c r="B443" s="132" t="s">
        <v>546</v>
      </c>
      <c r="C443" s="214">
        <v>1972</v>
      </c>
      <c r="D443" s="428"/>
      <c r="E443" s="215" t="s">
        <v>1507</v>
      </c>
      <c r="F443" s="186">
        <v>5</v>
      </c>
      <c r="G443" s="468">
        <v>2</v>
      </c>
      <c r="H443" s="228">
        <v>1925.38</v>
      </c>
      <c r="I443" s="450">
        <v>1356.6</v>
      </c>
      <c r="J443" s="460">
        <v>1075.08</v>
      </c>
      <c r="K443" s="229">
        <v>69</v>
      </c>
      <c r="L443" s="429">
        <f>'раздел 2'!C440</f>
        <v>908423.54</v>
      </c>
      <c r="M443" s="450">
        <v>0</v>
      </c>
      <c r="N443" s="450">
        <v>0</v>
      </c>
      <c r="O443" s="450">
        <v>0</v>
      </c>
      <c r="P443" s="429">
        <f t="shared" si="124"/>
        <v>908423.54</v>
      </c>
      <c r="Q443" s="455">
        <f t="shared" si="125"/>
        <v>471.81519492256075</v>
      </c>
      <c r="R443" s="450">
        <v>24445</v>
      </c>
      <c r="S443" s="133" t="s">
        <v>358</v>
      </c>
      <c r="T443" s="450" t="s">
        <v>181</v>
      </c>
      <c r="U443" s="54">
        <f>'раздел 2'!C440-'раздел 1'!L443</f>
        <v>0</v>
      </c>
      <c r="V443" s="203">
        <f t="shared" si="123"/>
        <v>0</v>
      </c>
      <c r="W443" s="203">
        <f t="shared" si="127"/>
        <v>23973.184805077439</v>
      </c>
    </row>
    <row r="444" spans="1:23" ht="15.6" customHeight="1" x14ac:dyDescent="0.2">
      <c r="A444" s="462">
        <f t="shared" si="126"/>
        <v>330</v>
      </c>
      <c r="B444" s="132" t="s">
        <v>504</v>
      </c>
      <c r="C444" s="83">
        <v>1917</v>
      </c>
      <c r="D444" s="227"/>
      <c r="E444" s="458" t="s">
        <v>174</v>
      </c>
      <c r="F444" s="327">
        <v>2</v>
      </c>
      <c r="G444" s="468">
        <v>2</v>
      </c>
      <c r="H444" s="450">
        <v>1231</v>
      </c>
      <c r="I444" s="450">
        <v>509.2</v>
      </c>
      <c r="J444" s="460">
        <v>509.2</v>
      </c>
      <c r="K444" s="83">
        <v>32</v>
      </c>
      <c r="L444" s="429">
        <f>'раздел 2'!C441</f>
        <v>430444.75</v>
      </c>
      <c r="M444" s="450">
        <v>0</v>
      </c>
      <c r="N444" s="450">
        <v>0</v>
      </c>
      <c r="O444" s="450">
        <v>0</v>
      </c>
      <c r="P444" s="429">
        <f t="shared" si="124"/>
        <v>430444.75</v>
      </c>
      <c r="Q444" s="455">
        <f t="shared" si="125"/>
        <v>349.67079610073114</v>
      </c>
      <c r="R444" s="450">
        <v>24445</v>
      </c>
      <c r="S444" s="133" t="s">
        <v>358</v>
      </c>
      <c r="T444" s="450" t="s">
        <v>181</v>
      </c>
      <c r="U444" s="54">
        <f>'раздел 2'!C441-'раздел 1'!L444</f>
        <v>0</v>
      </c>
      <c r="V444" s="203">
        <f t="shared" si="123"/>
        <v>0</v>
      </c>
      <c r="W444" s="203">
        <f t="shared" si="127"/>
        <v>24095.329203899269</v>
      </c>
    </row>
    <row r="445" spans="1:23" ht="15.6" customHeight="1" x14ac:dyDescent="0.2">
      <c r="A445" s="462">
        <f t="shared" si="126"/>
        <v>331</v>
      </c>
      <c r="B445" s="135" t="s">
        <v>505</v>
      </c>
      <c r="C445" s="214">
        <v>1972</v>
      </c>
      <c r="D445" s="233"/>
      <c r="E445" s="458" t="s">
        <v>174</v>
      </c>
      <c r="F445" s="327">
        <v>5</v>
      </c>
      <c r="G445" s="468">
        <v>5</v>
      </c>
      <c r="H445" s="228">
        <v>5823.9</v>
      </c>
      <c r="I445" s="450">
        <v>4293.8</v>
      </c>
      <c r="J445" s="460">
        <v>4002.6</v>
      </c>
      <c r="K445" s="229">
        <v>193</v>
      </c>
      <c r="L445" s="429">
        <f>'раздел 2'!C442</f>
        <v>1256513.19</v>
      </c>
      <c r="M445" s="450">
        <v>0</v>
      </c>
      <c r="N445" s="450">
        <v>0</v>
      </c>
      <c r="O445" s="450">
        <v>0</v>
      </c>
      <c r="P445" s="429">
        <f t="shared" si="124"/>
        <v>1256513.19</v>
      </c>
      <c r="Q445" s="455">
        <f t="shared" si="125"/>
        <v>215.75116159274714</v>
      </c>
      <c r="R445" s="450">
        <v>24445</v>
      </c>
      <c r="S445" s="133" t="s">
        <v>358</v>
      </c>
      <c r="T445" s="450" t="s">
        <v>181</v>
      </c>
      <c r="U445" s="54">
        <f>'раздел 2'!C442-'раздел 1'!L445</f>
        <v>0</v>
      </c>
      <c r="V445" s="203">
        <f t="shared" si="123"/>
        <v>0</v>
      </c>
      <c r="W445" s="203">
        <f t="shared" si="127"/>
        <v>24229.248838407253</v>
      </c>
    </row>
    <row r="446" spans="1:23" ht="15.6" customHeight="1" x14ac:dyDescent="0.2">
      <c r="A446" s="462">
        <f t="shared" si="126"/>
        <v>332</v>
      </c>
      <c r="B446" s="135" t="s">
        <v>506</v>
      </c>
      <c r="C446" s="214">
        <v>1963</v>
      </c>
      <c r="D446" s="231"/>
      <c r="E446" s="458" t="s">
        <v>174</v>
      </c>
      <c r="F446" s="186">
        <v>4</v>
      </c>
      <c r="G446" s="468">
        <v>3</v>
      </c>
      <c r="H446" s="228">
        <v>3327.8</v>
      </c>
      <c r="I446" s="450">
        <v>2010.5</v>
      </c>
      <c r="J446" s="460">
        <v>1896.3</v>
      </c>
      <c r="K446" s="229">
        <v>87</v>
      </c>
      <c r="L446" s="429">
        <f>'раздел 2'!C443</f>
        <v>803331.44000000006</v>
      </c>
      <c r="M446" s="450">
        <v>0</v>
      </c>
      <c r="N446" s="450">
        <v>0</v>
      </c>
      <c r="O446" s="450">
        <v>0</v>
      </c>
      <c r="P446" s="429">
        <f t="shared" si="124"/>
        <v>803331.44000000006</v>
      </c>
      <c r="Q446" s="455">
        <f t="shared" si="125"/>
        <v>241.4001562593906</v>
      </c>
      <c r="R446" s="450">
        <v>24445</v>
      </c>
      <c r="S446" s="133" t="s">
        <v>358</v>
      </c>
      <c r="T446" s="450" t="s">
        <v>181</v>
      </c>
      <c r="U446" s="54">
        <f>'раздел 2'!C443-'раздел 1'!L446</f>
        <v>0</v>
      </c>
      <c r="V446" s="203">
        <f t="shared" si="123"/>
        <v>0</v>
      </c>
      <c r="W446" s="203">
        <f t="shared" si="127"/>
        <v>24203.599843740609</v>
      </c>
    </row>
    <row r="447" spans="1:23" ht="15.6" customHeight="1" x14ac:dyDescent="0.2">
      <c r="A447" s="462">
        <f t="shared" si="126"/>
        <v>333</v>
      </c>
      <c r="B447" s="132" t="s">
        <v>507</v>
      </c>
      <c r="C447" s="214">
        <v>1917</v>
      </c>
      <c r="D447" s="231"/>
      <c r="E447" s="458" t="s">
        <v>174</v>
      </c>
      <c r="F447" s="186">
        <v>2</v>
      </c>
      <c r="G447" s="468">
        <v>1</v>
      </c>
      <c r="H447" s="228">
        <v>925.49</v>
      </c>
      <c r="I447" s="450">
        <v>553.49</v>
      </c>
      <c r="J447" s="460">
        <v>216.15</v>
      </c>
      <c r="K447" s="229">
        <v>22</v>
      </c>
      <c r="L447" s="429">
        <f>'раздел 2'!C444</f>
        <v>1033247.0800000001</v>
      </c>
      <c r="M447" s="450">
        <v>0</v>
      </c>
      <c r="N447" s="450">
        <v>0</v>
      </c>
      <c r="O447" s="450">
        <v>0</v>
      </c>
      <c r="P447" s="429">
        <f t="shared" si="124"/>
        <v>1033247.0800000001</v>
      </c>
      <c r="Q447" s="455">
        <f t="shared" si="125"/>
        <v>1116.4324628034879</v>
      </c>
      <c r="R447" s="450">
        <v>24445</v>
      </c>
      <c r="S447" s="133" t="s">
        <v>358</v>
      </c>
      <c r="T447" s="450" t="s">
        <v>181</v>
      </c>
      <c r="U447" s="54">
        <f>'раздел 2'!C444-'раздел 1'!L447</f>
        <v>0</v>
      </c>
      <c r="V447" s="203">
        <f t="shared" si="123"/>
        <v>0</v>
      </c>
      <c r="W447" s="203">
        <f t="shared" si="127"/>
        <v>23328.567537196512</v>
      </c>
    </row>
    <row r="448" spans="1:23" ht="15.6" customHeight="1" x14ac:dyDescent="0.2">
      <c r="A448" s="462">
        <f t="shared" si="126"/>
        <v>334</v>
      </c>
      <c r="B448" s="132" t="s">
        <v>508</v>
      </c>
      <c r="C448" s="214">
        <v>1917</v>
      </c>
      <c r="D448" s="331"/>
      <c r="E448" s="215" t="s">
        <v>1506</v>
      </c>
      <c r="F448" s="186">
        <v>2</v>
      </c>
      <c r="G448" s="468">
        <v>1</v>
      </c>
      <c r="H448" s="228">
        <v>315.52</v>
      </c>
      <c r="I448" s="450">
        <v>172.42</v>
      </c>
      <c r="J448" s="234">
        <v>131.4</v>
      </c>
      <c r="K448" s="229">
        <v>10</v>
      </c>
      <c r="L448" s="429">
        <f>'раздел 2'!C445</f>
        <v>639638.91</v>
      </c>
      <c r="M448" s="450">
        <v>0</v>
      </c>
      <c r="N448" s="450">
        <v>0</v>
      </c>
      <c r="O448" s="450">
        <v>0</v>
      </c>
      <c r="P448" s="429">
        <f t="shared" si="124"/>
        <v>639638.91</v>
      </c>
      <c r="Q448" s="455">
        <f t="shared" si="125"/>
        <v>2027.253137677485</v>
      </c>
      <c r="R448" s="450">
        <v>24445</v>
      </c>
      <c r="S448" s="133" t="s">
        <v>358</v>
      </c>
      <c r="T448" s="450" t="s">
        <v>181</v>
      </c>
      <c r="U448" s="54">
        <f>'раздел 2'!C445-'раздел 1'!L448</f>
        <v>0</v>
      </c>
      <c r="V448" s="203">
        <f t="shared" si="123"/>
        <v>0</v>
      </c>
      <c r="W448" s="203">
        <f t="shared" si="127"/>
        <v>22417.746862322514</v>
      </c>
    </row>
    <row r="449" spans="1:23" ht="15.6" customHeight="1" x14ac:dyDescent="0.2">
      <c r="A449" s="462">
        <f t="shared" si="126"/>
        <v>335</v>
      </c>
      <c r="B449" s="132" t="s">
        <v>509</v>
      </c>
      <c r="C449" s="214">
        <v>1962</v>
      </c>
      <c r="D449" s="331"/>
      <c r="E449" s="214" t="s">
        <v>1505</v>
      </c>
      <c r="F449" s="186">
        <v>2</v>
      </c>
      <c r="G449" s="468">
        <v>2</v>
      </c>
      <c r="H449" s="228">
        <v>1191.3</v>
      </c>
      <c r="I449" s="450">
        <v>642</v>
      </c>
      <c r="J449" s="234">
        <v>531.36</v>
      </c>
      <c r="K449" s="229">
        <v>33</v>
      </c>
      <c r="L449" s="429">
        <f>'раздел 2'!C446</f>
        <v>101199.54</v>
      </c>
      <c r="M449" s="450">
        <v>0</v>
      </c>
      <c r="N449" s="450">
        <v>0</v>
      </c>
      <c r="O449" s="450">
        <v>0</v>
      </c>
      <c r="P449" s="429">
        <f t="shared" si="124"/>
        <v>101199.54</v>
      </c>
      <c r="Q449" s="455">
        <f t="shared" si="125"/>
        <v>84.948829010324857</v>
      </c>
      <c r="R449" s="450">
        <v>24445</v>
      </c>
      <c r="S449" s="133" t="s">
        <v>358</v>
      </c>
      <c r="T449" s="450" t="s">
        <v>181</v>
      </c>
      <c r="U449" s="54">
        <f>'раздел 2'!C446-'раздел 1'!L449</f>
        <v>0</v>
      </c>
      <c r="V449" s="203">
        <f t="shared" si="123"/>
        <v>0</v>
      </c>
      <c r="W449" s="203">
        <f t="shared" si="127"/>
        <v>24360.051170989675</v>
      </c>
    </row>
    <row r="450" spans="1:23" ht="15.6" customHeight="1" x14ac:dyDescent="0.2">
      <c r="A450" s="462">
        <f t="shared" si="126"/>
        <v>336</v>
      </c>
      <c r="B450" s="132" t="s">
        <v>547</v>
      </c>
      <c r="C450" s="83">
        <v>1957</v>
      </c>
      <c r="D450" s="231"/>
      <c r="E450" s="458" t="s">
        <v>174</v>
      </c>
      <c r="F450" s="468">
        <v>3</v>
      </c>
      <c r="G450" s="468">
        <v>3</v>
      </c>
      <c r="H450" s="460">
        <v>1548.6</v>
      </c>
      <c r="I450" s="460">
        <v>1548.6</v>
      </c>
      <c r="J450" s="460">
        <v>1179</v>
      </c>
      <c r="K450" s="83">
        <v>59</v>
      </c>
      <c r="L450" s="429">
        <f>'раздел 2'!C447</f>
        <v>604195.21</v>
      </c>
      <c r="M450" s="450">
        <v>0</v>
      </c>
      <c r="N450" s="450">
        <v>0</v>
      </c>
      <c r="O450" s="450">
        <v>0</v>
      </c>
      <c r="P450" s="429">
        <f t="shared" si="124"/>
        <v>604195.21</v>
      </c>
      <c r="Q450" s="455">
        <f t="shared" si="125"/>
        <v>390.15576004132765</v>
      </c>
      <c r="R450" s="450">
        <v>24445</v>
      </c>
      <c r="S450" s="133" t="s">
        <v>358</v>
      </c>
      <c r="T450" s="450" t="s">
        <v>181</v>
      </c>
      <c r="U450" s="54">
        <f>'раздел 2'!C447-'раздел 1'!L450</f>
        <v>0</v>
      </c>
      <c r="V450" s="203">
        <f t="shared" si="123"/>
        <v>0</v>
      </c>
      <c r="W450" s="203">
        <f t="shared" si="127"/>
        <v>24054.844239958671</v>
      </c>
    </row>
    <row r="451" spans="1:23" ht="15.6" customHeight="1" x14ac:dyDescent="0.2">
      <c r="A451" s="462">
        <f t="shared" si="126"/>
        <v>337</v>
      </c>
      <c r="B451" s="135" t="s">
        <v>548</v>
      </c>
      <c r="C451" s="214">
        <v>1966</v>
      </c>
      <c r="D451" s="428"/>
      <c r="E451" s="458" t="s">
        <v>174</v>
      </c>
      <c r="F451" s="75">
        <v>5</v>
      </c>
      <c r="G451" s="468">
        <v>3</v>
      </c>
      <c r="H451" s="228">
        <v>3320.85</v>
      </c>
      <c r="I451" s="450">
        <v>2565.75</v>
      </c>
      <c r="J451" s="460">
        <v>2432.86</v>
      </c>
      <c r="K451" s="229">
        <v>117</v>
      </c>
      <c r="L451" s="429">
        <f>'раздел 2'!C448</f>
        <v>1014116.51</v>
      </c>
      <c r="M451" s="450">
        <v>0</v>
      </c>
      <c r="N451" s="450">
        <v>0</v>
      </c>
      <c r="O451" s="450">
        <v>0</v>
      </c>
      <c r="P451" s="429">
        <f t="shared" si="124"/>
        <v>1014116.51</v>
      </c>
      <c r="Q451" s="455">
        <f t="shared" si="125"/>
        <v>305.37859584142615</v>
      </c>
      <c r="R451" s="450">
        <v>24445</v>
      </c>
      <c r="S451" s="133" t="s">
        <v>358</v>
      </c>
      <c r="T451" s="450" t="s">
        <v>181</v>
      </c>
      <c r="U451" s="54">
        <f>'раздел 2'!C448-'раздел 1'!L451</f>
        <v>0</v>
      </c>
      <c r="V451" s="203">
        <f t="shared" si="123"/>
        <v>0</v>
      </c>
      <c r="W451" s="203">
        <f t="shared" si="127"/>
        <v>24139.621404158574</v>
      </c>
    </row>
    <row r="452" spans="1:23" ht="15.6" customHeight="1" x14ac:dyDescent="0.2">
      <c r="A452" s="462">
        <f t="shared" si="126"/>
        <v>338</v>
      </c>
      <c r="B452" s="135" t="s">
        <v>549</v>
      </c>
      <c r="C452" s="214">
        <v>1965</v>
      </c>
      <c r="D452" s="428"/>
      <c r="E452" s="458" t="s">
        <v>174</v>
      </c>
      <c r="F452" s="75">
        <v>5</v>
      </c>
      <c r="G452" s="468">
        <v>3</v>
      </c>
      <c r="H452" s="228">
        <v>3272.97</v>
      </c>
      <c r="I452" s="450">
        <v>2534.27</v>
      </c>
      <c r="J452" s="460">
        <v>2404.65</v>
      </c>
      <c r="K452" s="229">
        <v>129</v>
      </c>
      <c r="L452" s="429">
        <f>'раздел 2'!C449</f>
        <v>1078679.95</v>
      </c>
      <c r="M452" s="450">
        <v>0</v>
      </c>
      <c r="N452" s="450">
        <v>0</v>
      </c>
      <c r="O452" s="450">
        <v>0</v>
      </c>
      <c r="P452" s="429">
        <f t="shared" ref="P452:P483" si="128">L452</f>
        <v>1078679.95</v>
      </c>
      <c r="Q452" s="455">
        <f t="shared" ref="Q452:Q483" si="129">L452/H452</f>
        <v>329.5722081167869</v>
      </c>
      <c r="R452" s="450">
        <v>24445</v>
      </c>
      <c r="S452" s="133" t="s">
        <v>358</v>
      </c>
      <c r="T452" s="450" t="s">
        <v>1668</v>
      </c>
      <c r="U452" s="54">
        <f>'раздел 2'!C449-'раздел 1'!L452</f>
        <v>0</v>
      </c>
      <c r="V452" s="203">
        <f t="shared" si="123"/>
        <v>0</v>
      </c>
      <c r="W452" s="203">
        <f t="shared" si="127"/>
        <v>24115.427791883212</v>
      </c>
    </row>
    <row r="453" spans="1:23" ht="15.6" customHeight="1" x14ac:dyDescent="0.2">
      <c r="A453" s="462">
        <f t="shared" ref="A453:A493" si="130">A452+1</f>
        <v>339</v>
      </c>
      <c r="B453" s="132" t="s">
        <v>550</v>
      </c>
      <c r="C453" s="214">
        <v>1984</v>
      </c>
      <c r="D453" s="428"/>
      <c r="E453" s="458" t="s">
        <v>174</v>
      </c>
      <c r="F453" s="75">
        <v>5</v>
      </c>
      <c r="G453" s="468">
        <v>1</v>
      </c>
      <c r="H453" s="228">
        <v>3265.8</v>
      </c>
      <c r="I453" s="450">
        <v>2368.8000000000002</v>
      </c>
      <c r="J453" s="460">
        <v>1401.27</v>
      </c>
      <c r="K453" s="229">
        <v>138</v>
      </c>
      <c r="L453" s="429">
        <f>'раздел 2'!C450</f>
        <v>255407.06</v>
      </c>
      <c r="M453" s="450">
        <v>0</v>
      </c>
      <c r="N453" s="450">
        <v>0</v>
      </c>
      <c r="O453" s="450">
        <v>0</v>
      </c>
      <c r="P453" s="429">
        <f t="shared" si="128"/>
        <v>255407.06</v>
      </c>
      <c r="Q453" s="455">
        <f t="shared" si="129"/>
        <v>78.206583379263876</v>
      </c>
      <c r="R453" s="450">
        <v>24445</v>
      </c>
      <c r="S453" s="133" t="s">
        <v>358</v>
      </c>
      <c r="T453" s="450" t="s">
        <v>181</v>
      </c>
      <c r="U453" s="54">
        <f>'раздел 2'!C450-'раздел 1'!L453</f>
        <v>0</v>
      </c>
      <c r="V453" s="203">
        <f t="shared" si="123"/>
        <v>0</v>
      </c>
      <c r="W453" s="203">
        <f t="shared" si="127"/>
        <v>24366.793416620738</v>
      </c>
    </row>
    <row r="454" spans="1:23" ht="15.6" customHeight="1" x14ac:dyDescent="0.2">
      <c r="A454" s="462">
        <f t="shared" si="130"/>
        <v>340</v>
      </c>
      <c r="B454" s="132" t="s">
        <v>551</v>
      </c>
      <c r="C454" s="331">
        <v>1963</v>
      </c>
      <c r="D454" s="331"/>
      <c r="E454" s="458" t="s">
        <v>174</v>
      </c>
      <c r="F454" s="468">
        <v>4</v>
      </c>
      <c r="G454" s="468">
        <v>2</v>
      </c>
      <c r="H454" s="429">
        <v>1300.3900000000001</v>
      </c>
      <c r="I454" s="429">
        <v>1300.3900000000001</v>
      </c>
      <c r="J454" s="429">
        <v>1123.73</v>
      </c>
      <c r="K454" s="83">
        <v>50</v>
      </c>
      <c r="L454" s="429">
        <f>'раздел 2'!C451</f>
        <v>273361.27</v>
      </c>
      <c r="M454" s="450">
        <v>0</v>
      </c>
      <c r="N454" s="450">
        <v>0</v>
      </c>
      <c r="O454" s="450">
        <v>0</v>
      </c>
      <c r="P454" s="429">
        <f t="shared" si="128"/>
        <v>273361.27</v>
      </c>
      <c r="Q454" s="455">
        <f t="shared" si="129"/>
        <v>210.21483554933519</v>
      </c>
      <c r="R454" s="450">
        <v>24445</v>
      </c>
      <c r="S454" s="133" t="s">
        <v>358</v>
      </c>
      <c r="T454" s="450" t="s">
        <v>181</v>
      </c>
      <c r="U454" s="54">
        <f>'раздел 2'!C451-'раздел 1'!L454</f>
        <v>0</v>
      </c>
      <c r="V454" s="203">
        <f t="shared" si="123"/>
        <v>0</v>
      </c>
      <c r="W454" s="203">
        <f t="shared" si="127"/>
        <v>24234.785164450666</v>
      </c>
    </row>
    <row r="455" spans="1:23" ht="15.6" customHeight="1" x14ac:dyDescent="0.2">
      <c r="A455" s="462">
        <f t="shared" si="130"/>
        <v>341</v>
      </c>
      <c r="B455" s="132" t="s">
        <v>552</v>
      </c>
      <c r="C455" s="83">
        <v>1963</v>
      </c>
      <c r="D455" s="230"/>
      <c r="E455" s="458" t="s">
        <v>174</v>
      </c>
      <c r="F455" s="468">
        <v>4</v>
      </c>
      <c r="G455" s="468">
        <v>3</v>
      </c>
      <c r="H455" s="460">
        <v>2002.37</v>
      </c>
      <c r="I455" s="460">
        <v>2002.37</v>
      </c>
      <c r="J455" s="460">
        <v>1915.49</v>
      </c>
      <c r="K455" s="83">
        <v>87</v>
      </c>
      <c r="L455" s="429">
        <f>'раздел 2'!C452</f>
        <v>359328.13</v>
      </c>
      <c r="M455" s="450">
        <v>0</v>
      </c>
      <c r="N455" s="450">
        <v>0</v>
      </c>
      <c r="O455" s="450">
        <v>0</v>
      </c>
      <c r="P455" s="429">
        <f t="shared" si="128"/>
        <v>359328.13</v>
      </c>
      <c r="Q455" s="455">
        <f t="shared" si="129"/>
        <v>179.45141507313835</v>
      </c>
      <c r="R455" s="450">
        <v>24445</v>
      </c>
      <c r="S455" s="133" t="s">
        <v>358</v>
      </c>
      <c r="T455" s="450" t="s">
        <v>181</v>
      </c>
      <c r="U455" s="54">
        <f>'раздел 2'!C452-'раздел 1'!L455</f>
        <v>0</v>
      </c>
      <c r="V455" s="203">
        <f t="shared" si="123"/>
        <v>0</v>
      </c>
      <c r="W455" s="203">
        <f t="shared" si="127"/>
        <v>24265.548584926863</v>
      </c>
    </row>
    <row r="456" spans="1:23" ht="15.6" customHeight="1" x14ac:dyDescent="0.2">
      <c r="A456" s="462">
        <f t="shared" si="130"/>
        <v>342</v>
      </c>
      <c r="B456" s="132" t="s">
        <v>553</v>
      </c>
      <c r="C456" s="83">
        <v>1963</v>
      </c>
      <c r="D456" s="227"/>
      <c r="E456" s="458" t="s">
        <v>174</v>
      </c>
      <c r="F456" s="468">
        <v>4</v>
      </c>
      <c r="G456" s="468">
        <v>2</v>
      </c>
      <c r="H456" s="460">
        <v>1307.43</v>
      </c>
      <c r="I456" s="460">
        <v>1307.43</v>
      </c>
      <c r="J456" s="460">
        <v>1173.6300000000001</v>
      </c>
      <c r="K456" s="83">
        <v>64</v>
      </c>
      <c r="L456" s="429">
        <f>'раздел 2'!C453</f>
        <v>272405.64</v>
      </c>
      <c r="M456" s="450">
        <v>0</v>
      </c>
      <c r="N456" s="450">
        <v>0</v>
      </c>
      <c r="O456" s="450">
        <v>0</v>
      </c>
      <c r="P456" s="429">
        <f t="shared" si="128"/>
        <v>272405.64</v>
      </c>
      <c r="Q456" s="455">
        <f t="shared" si="129"/>
        <v>208.3519882517611</v>
      </c>
      <c r="R456" s="450">
        <v>24445</v>
      </c>
      <c r="S456" s="133" t="s">
        <v>358</v>
      </c>
      <c r="T456" s="450" t="s">
        <v>181</v>
      </c>
      <c r="U456" s="54">
        <f>'раздел 2'!C453-'раздел 1'!L456</f>
        <v>0</v>
      </c>
      <c r="V456" s="203">
        <f t="shared" si="123"/>
        <v>0</v>
      </c>
      <c r="W456" s="203">
        <f t="shared" si="127"/>
        <v>24236.648011748239</v>
      </c>
    </row>
    <row r="457" spans="1:23" ht="15.6" customHeight="1" x14ac:dyDescent="0.2">
      <c r="A457" s="462">
        <f t="shared" si="130"/>
        <v>343</v>
      </c>
      <c r="B457" s="135" t="s">
        <v>554</v>
      </c>
      <c r="C457" s="214">
        <v>1968</v>
      </c>
      <c r="D457" s="428"/>
      <c r="E457" s="214" t="s">
        <v>1504</v>
      </c>
      <c r="F457" s="75">
        <v>5</v>
      </c>
      <c r="G457" s="468">
        <v>4</v>
      </c>
      <c r="H457" s="228">
        <v>4676.6499999999996</v>
      </c>
      <c r="I457" s="450">
        <v>3522.05</v>
      </c>
      <c r="J457" s="460">
        <v>3222.52</v>
      </c>
      <c r="K457" s="229">
        <v>183</v>
      </c>
      <c r="L457" s="429">
        <f>'раздел 2'!C454</f>
        <v>1355925.6</v>
      </c>
      <c r="M457" s="450">
        <v>0</v>
      </c>
      <c r="N457" s="450">
        <v>0</v>
      </c>
      <c r="O457" s="450">
        <v>0</v>
      </c>
      <c r="P457" s="429">
        <f t="shared" si="128"/>
        <v>1355925.6</v>
      </c>
      <c r="Q457" s="455">
        <f t="shared" si="129"/>
        <v>289.93523141565015</v>
      </c>
      <c r="R457" s="450">
        <v>24445</v>
      </c>
      <c r="S457" s="133" t="s">
        <v>358</v>
      </c>
      <c r="T457" s="450" t="s">
        <v>181</v>
      </c>
      <c r="U457" s="54">
        <f>'раздел 2'!C454-'раздел 1'!L457</f>
        <v>0</v>
      </c>
      <c r="V457" s="203">
        <f t="shared" si="123"/>
        <v>0</v>
      </c>
      <c r="W457" s="203">
        <f t="shared" si="127"/>
        <v>24155.064768584351</v>
      </c>
    </row>
    <row r="458" spans="1:23" ht="15.6" customHeight="1" x14ac:dyDescent="0.2">
      <c r="A458" s="462">
        <f t="shared" si="130"/>
        <v>344</v>
      </c>
      <c r="B458" s="135" t="s">
        <v>555</v>
      </c>
      <c r="C458" s="214">
        <v>1966</v>
      </c>
      <c r="D458" s="428"/>
      <c r="E458" s="214" t="s">
        <v>1504</v>
      </c>
      <c r="F458" s="75">
        <v>5</v>
      </c>
      <c r="G458" s="468">
        <v>4</v>
      </c>
      <c r="H458" s="228">
        <v>4626.46</v>
      </c>
      <c r="I458" s="450">
        <v>3488.56</v>
      </c>
      <c r="J458" s="460">
        <v>3177.07</v>
      </c>
      <c r="K458" s="229">
        <v>167</v>
      </c>
      <c r="L458" s="429">
        <f>'раздел 2'!C455</f>
        <v>1537785.16</v>
      </c>
      <c r="M458" s="450">
        <v>0</v>
      </c>
      <c r="N458" s="450">
        <v>0</v>
      </c>
      <c r="O458" s="450">
        <v>0</v>
      </c>
      <c r="P458" s="429">
        <f t="shared" si="128"/>
        <v>1537785.16</v>
      </c>
      <c r="Q458" s="455">
        <f t="shared" si="129"/>
        <v>332.38916147551259</v>
      </c>
      <c r="R458" s="450">
        <v>24445</v>
      </c>
      <c r="S458" s="133" t="s">
        <v>358</v>
      </c>
      <c r="T458" s="450" t="s">
        <v>181</v>
      </c>
      <c r="U458" s="54">
        <f>'раздел 2'!C455-'раздел 1'!L458</f>
        <v>0</v>
      </c>
      <c r="V458" s="203">
        <f t="shared" si="123"/>
        <v>0</v>
      </c>
      <c r="W458" s="203">
        <f t="shared" si="127"/>
        <v>24112.610838524488</v>
      </c>
    </row>
    <row r="459" spans="1:23" ht="15.6" customHeight="1" x14ac:dyDescent="0.2">
      <c r="A459" s="462">
        <f t="shared" si="130"/>
        <v>345</v>
      </c>
      <c r="B459" s="135" t="s">
        <v>556</v>
      </c>
      <c r="C459" s="214">
        <v>1966</v>
      </c>
      <c r="D459" s="428"/>
      <c r="E459" s="458" t="s">
        <v>174</v>
      </c>
      <c r="F459" s="75">
        <v>2</v>
      </c>
      <c r="G459" s="468">
        <v>2</v>
      </c>
      <c r="H459" s="228">
        <v>1259.92</v>
      </c>
      <c r="I459" s="450">
        <v>700.08</v>
      </c>
      <c r="J459" s="460">
        <v>639.25</v>
      </c>
      <c r="K459" s="229">
        <v>30</v>
      </c>
      <c r="L459" s="429">
        <f>'раздел 2'!C456</f>
        <v>459358.69999999995</v>
      </c>
      <c r="M459" s="450">
        <v>0</v>
      </c>
      <c r="N459" s="450">
        <v>0</v>
      </c>
      <c r="O459" s="450">
        <v>0</v>
      </c>
      <c r="P459" s="429">
        <f t="shared" si="128"/>
        <v>459358.69999999995</v>
      </c>
      <c r="Q459" s="455">
        <f t="shared" si="129"/>
        <v>364.5935456219442</v>
      </c>
      <c r="R459" s="450">
        <v>24445</v>
      </c>
      <c r="S459" s="133" t="s">
        <v>358</v>
      </c>
      <c r="T459" s="450" t="s">
        <v>181</v>
      </c>
      <c r="U459" s="54">
        <f>'раздел 2'!C456-'раздел 1'!L459</f>
        <v>0</v>
      </c>
      <c r="V459" s="203">
        <f t="shared" si="123"/>
        <v>0</v>
      </c>
      <c r="W459" s="203">
        <f t="shared" si="127"/>
        <v>24080.406454378055</v>
      </c>
    </row>
    <row r="460" spans="1:23" ht="15.6" customHeight="1" x14ac:dyDescent="0.2">
      <c r="A460" s="462">
        <f t="shared" si="130"/>
        <v>346</v>
      </c>
      <c r="B460" s="132" t="s">
        <v>557</v>
      </c>
      <c r="C460" s="83">
        <v>1947</v>
      </c>
      <c r="D460" s="233"/>
      <c r="E460" s="215" t="s">
        <v>174</v>
      </c>
      <c r="F460" s="468">
        <v>2</v>
      </c>
      <c r="G460" s="468">
        <v>2</v>
      </c>
      <c r="H460" s="460">
        <v>841.8</v>
      </c>
      <c r="I460" s="460">
        <v>457.2</v>
      </c>
      <c r="J460" s="460">
        <v>317.8</v>
      </c>
      <c r="K460" s="83">
        <v>42</v>
      </c>
      <c r="L460" s="429">
        <f>'раздел 2'!C457</f>
        <v>796826.58</v>
      </c>
      <c r="M460" s="450">
        <v>0</v>
      </c>
      <c r="N460" s="450">
        <v>0</v>
      </c>
      <c r="O460" s="450">
        <v>0</v>
      </c>
      <c r="P460" s="429">
        <f t="shared" si="128"/>
        <v>796826.58</v>
      </c>
      <c r="Q460" s="455">
        <f t="shared" si="129"/>
        <v>946.57469707769064</v>
      </c>
      <c r="R460" s="450">
        <v>24445</v>
      </c>
      <c r="S460" s="133" t="s">
        <v>358</v>
      </c>
      <c r="T460" s="450" t="s">
        <v>181</v>
      </c>
      <c r="U460" s="54">
        <f>'раздел 2'!C457-'раздел 1'!L460</f>
        <v>0</v>
      </c>
      <c r="V460" s="203">
        <f t="shared" si="123"/>
        <v>0</v>
      </c>
      <c r="W460" s="203">
        <f t="shared" si="127"/>
        <v>23498.425302922311</v>
      </c>
    </row>
    <row r="461" spans="1:23" ht="15.6" customHeight="1" x14ac:dyDescent="0.2">
      <c r="A461" s="462">
        <f t="shared" si="130"/>
        <v>347</v>
      </c>
      <c r="B461" s="135" t="s">
        <v>558</v>
      </c>
      <c r="C461" s="214">
        <v>1967</v>
      </c>
      <c r="D461" s="428"/>
      <c r="E461" s="214" t="s">
        <v>1504</v>
      </c>
      <c r="F461" s="327">
        <v>5</v>
      </c>
      <c r="G461" s="468">
        <v>4</v>
      </c>
      <c r="H461" s="228">
        <v>5169.26</v>
      </c>
      <c r="I461" s="450">
        <v>3793.14</v>
      </c>
      <c r="J461" s="460">
        <v>3439.71</v>
      </c>
      <c r="K461" s="229">
        <v>164</v>
      </c>
      <c r="L461" s="429">
        <f>'раздел 2'!C458</f>
        <v>1062786.77</v>
      </c>
      <c r="M461" s="450">
        <v>0</v>
      </c>
      <c r="N461" s="450">
        <v>0</v>
      </c>
      <c r="O461" s="450">
        <v>0</v>
      </c>
      <c r="P461" s="429">
        <f t="shared" si="128"/>
        <v>1062786.77</v>
      </c>
      <c r="Q461" s="455">
        <f t="shared" si="129"/>
        <v>205.59746849645791</v>
      </c>
      <c r="R461" s="450">
        <v>24445</v>
      </c>
      <c r="S461" s="133" t="s">
        <v>358</v>
      </c>
      <c r="T461" s="450" t="s">
        <v>181</v>
      </c>
      <c r="U461" s="54">
        <f>'раздел 2'!C458-'раздел 1'!L461</f>
        <v>0</v>
      </c>
      <c r="V461" s="203">
        <f t="shared" si="123"/>
        <v>0</v>
      </c>
      <c r="W461" s="203">
        <f t="shared" si="127"/>
        <v>24239.402531503543</v>
      </c>
    </row>
    <row r="462" spans="1:23" ht="15.6" customHeight="1" x14ac:dyDescent="0.2">
      <c r="A462" s="462">
        <f t="shared" si="130"/>
        <v>348</v>
      </c>
      <c r="B462" s="135" t="s">
        <v>559</v>
      </c>
      <c r="C462" s="214">
        <v>1964</v>
      </c>
      <c r="D462" s="331"/>
      <c r="E462" s="214" t="s">
        <v>1504</v>
      </c>
      <c r="F462" s="75">
        <v>5</v>
      </c>
      <c r="G462" s="468">
        <v>3</v>
      </c>
      <c r="H462" s="228">
        <v>3776.35</v>
      </c>
      <c r="I462" s="450">
        <v>2874.99</v>
      </c>
      <c r="J462" s="460">
        <v>2673.54</v>
      </c>
      <c r="K462" s="229">
        <v>133</v>
      </c>
      <c r="L462" s="429">
        <f>'раздел 2'!C459</f>
        <v>988661.66</v>
      </c>
      <c r="M462" s="450">
        <v>0</v>
      </c>
      <c r="N462" s="450">
        <v>0</v>
      </c>
      <c r="O462" s="450">
        <v>0</v>
      </c>
      <c r="P462" s="429">
        <f t="shared" si="128"/>
        <v>988661.66</v>
      </c>
      <c r="Q462" s="455">
        <f t="shared" si="129"/>
        <v>261.80350338289622</v>
      </c>
      <c r="R462" s="450">
        <v>24445</v>
      </c>
      <c r="S462" s="133" t="s">
        <v>358</v>
      </c>
      <c r="T462" s="450" t="s">
        <v>181</v>
      </c>
      <c r="U462" s="54">
        <f>'раздел 2'!C459-'раздел 1'!L462</f>
        <v>0</v>
      </c>
      <c r="V462" s="203">
        <f t="shared" si="123"/>
        <v>0</v>
      </c>
      <c r="W462" s="203">
        <f t="shared" si="127"/>
        <v>24183.196496617104</v>
      </c>
    </row>
    <row r="463" spans="1:23" ht="15.6" customHeight="1" x14ac:dyDescent="0.2">
      <c r="A463" s="462">
        <f t="shared" si="130"/>
        <v>349</v>
      </c>
      <c r="B463" s="135" t="s">
        <v>560</v>
      </c>
      <c r="C463" s="214">
        <v>1964</v>
      </c>
      <c r="D463" s="235"/>
      <c r="E463" s="214" t="s">
        <v>1504</v>
      </c>
      <c r="F463" s="75">
        <v>5</v>
      </c>
      <c r="G463" s="468">
        <v>3</v>
      </c>
      <c r="H463" s="228">
        <v>3415.22</v>
      </c>
      <c r="I463" s="450">
        <v>2547</v>
      </c>
      <c r="J463" s="460">
        <v>2255.1</v>
      </c>
      <c r="K463" s="229">
        <v>122</v>
      </c>
      <c r="L463" s="429">
        <f>'раздел 2'!C460</f>
        <v>325040.44</v>
      </c>
      <c r="M463" s="450">
        <v>0</v>
      </c>
      <c r="N463" s="450">
        <v>0</v>
      </c>
      <c r="O463" s="450">
        <v>0</v>
      </c>
      <c r="P463" s="429">
        <f t="shared" si="128"/>
        <v>325040.44</v>
      </c>
      <c r="Q463" s="455">
        <f t="shared" si="129"/>
        <v>95.174085417630494</v>
      </c>
      <c r="R463" s="450">
        <v>24445</v>
      </c>
      <c r="S463" s="133" t="s">
        <v>358</v>
      </c>
      <c r="T463" s="450" t="s">
        <v>181</v>
      </c>
      <c r="U463" s="54">
        <f>'раздел 2'!C460-'раздел 1'!L463</f>
        <v>0</v>
      </c>
      <c r="V463" s="203">
        <f t="shared" si="123"/>
        <v>0</v>
      </c>
      <c r="W463" s="203">
        <f t="shared" si="127"/>
        <v>24349.825914582369</v>
      </c>
    </row>
    <row r="464" spans="1:23" ht="15.6" customHeight="1" x14ac:dyDescent="0.2">
      <c r="A464" s="462">
        <f t="shared" si="130"/>
        <v>350</v>
      </c>
      <c r="B464" s="135" t="s">
        <v>561</v>
      </c>
      <c r="C464" s="214">
        <v>1966</v>
      </c>
      <c r="D464" s="235"/>
      <c r="E464" s="214" t="s">
        <v>1504</v>
      </c>
      <c r="F464" s="75">
        <v>5</v>
      </c>
      <c r="G464" s="468">
        <v>4</v>
      </c>
      <c r="H464" s="228">
        <v>4652.3</v>
      </c>
      <c r="I464" s="450">
        <v>3532.7</v>
      </c>
      <c r="J464" s="460">
        <v>3315.7</v>
      </c>
      <c r="K464" s="229">
        <v>160</v>
      </c>
      <c r="L464" s="429">
        <f>'раздел 2'!C461</f>
        <v>228321.82</v>
      </c>
      <c r="M464" s="450">
        <v>0</v>
      </c>
      <c r="N464" s="450">
        <v>0</v>
      </c>
      <c r="O464" s="450">
        <v>0</v>
      </c>
      <c r="P464" s="429">
        <f t="shared" si="128"/>
        <v>228321.82</v>
      </c>
      <c r="Q464" s="455">
        <f t="shared" si="129"/>
        <v>49.077191926573953</v>
      </c>
      <c r="R464" s="450">
        <v>24445</v>
      </c>
      <c r="S464" s="133" t="s">
        <v>358</v>
      </c>
      <c r="T464" s="450" t="s">
        <v>181</v>
      </c>
      <c r="U464" s="54">
        <f>'раздел 2'!C461-'раздел 1'!L464</f>
        <v>0</v>
      </c>
      <c r="V464" s="203">
        <f t="shared" si="123"/>
        <v>0</v>
      </c>
      <c r="W464" s="203">
        <f t="shared" si="127"/>
        <v>24395.922808073425</v>
      </c>
    </row>
    <row r="465" spans="1:23" ht="15.6" customHeight="1" x14ac:dyDescent="0.2">
      <c r="A465" s="462">
        <f t="shared" si="130"/>
        <v>351</v>
      </c>
      <c r="B465" s="135" t="s">
        <v>562</v>
      </c>
      <c r="C465" s="214">
        <v>1967</v>
      </c>
      <c r="D465" s="235"/>
      <c r="E465" s="214" t="s">
        <v>1504</v>
      </c>
      <c r="F465" s="75">
        <v>5</v>
      </c>
      <c r="G465" s="468">
        <v>6</v>
      </c>
      <c r="H465" s="228">
        <v>6889.59</v>
      </c>
      <c r="I465" s="450">
        <v>5177.8</v>
      </c>
      <c r="J465" s="460">
        <v>4571.0600000000004</v>
      </c>
      <c r="K465" s="229">
        <v>224</v>
      </c>
      <c r="L465" s="429">
        <f>'раздел 2'!C462</f>
        <v>291137.39</v>
      </c>
      <c r="M465" s="450">
        <v>0</v>
      </c>
      <c r="N465" s="450">
        <v>0</v>
      </c>
      <c r="O465" s="450">
        <v>0</v>
      </c>
      <c r="P465" s="429">
        <f t="shared" si="128"/>
        <v>291137.39</v>
      </c>
      <c r="Q465" s="455">
        <f t="shared" si="129"/>
        <v>42.257578462579055</v>
      </c>
      <c r="R465" s="450">
        <v>24445</v>
      </c>
      <c r="S465" s="133" t="s">
        <v>358</v>
      </c>
      <c r="T465" s="450" t="s">
        <v>181</v>
      </c>
      <c r="U465" s="54">
        <f>'раздел 2'!C462-'раздел 1'!L465</f>
        <v>0</v>
      </c>
      <c r="V465" s="203">
        <f t="shared" si="123"/>
        <v>0</v>
      </c>
      <c r="W465" s="203">
        <f t="shared" si="127"/>
        <v>24402.742421537419</v>
      </c>
    </row>
    <row r="466" spans="1:23" ht="15.6" customHeight="1" x14ac:dyDescent="0.2">
      <c r="A466" s="462">
        <f t="shared" si="130"/>
        <v>352</v>
      </c>
      <c r="B466" s="132" t="s">
        <v>563</v>
      </c>
      <c r="C466" s="214">
        <v>1917</v>
      </c>
      <c r="D466" s="331"/>
      <c r="E466" s="458" t="s">
        <v>174</v>
      </c>
      <c r="F466" s="75">
        <v>2</v>
      </c>
      <c r="G466" s="468">
        <v>1</v>
      </c>
      <c r="H466" s="228">
        <v>610.5</v>
      </c>
      <c r="I466" s="450">
        <v>277.2</v>
      </c>
      <c r="J466" s="460">
        <v>277.2</v>
      </c>
      <c r="K466" s="229">
        <v>13</v>
      </c>
      <c r="L466" s="429">
        <f>'раздел 2'!C463</f>
        <v>819038.11</v>
      </c>
      <c r="M466" s="450">
        <v>0</v>
      </c>
      <c r="N466" s="450">
        <v>0</v>
      </c>
      <c r="O466" s="450">
        <v>0</v>
      </c>
      <c r="P466" s="429">
        <f t="shared" si="128"/>
        <v>819038.11</v>
      </c>
      <c r="Q466" s="455">
        <f t="shared" si="129"/>
        <v>1341.5857657657657</v>
      </c>
      <c r="R466" s="450">
        <v>24445</v>
      </c>
      <c r="S466" s="133" t="s">
        <v>358</v>
      </c>
      <c r="T466" s="450" t="s">
        <v>181</v>
      </c>
      <c r="U466" s="54">
        <f>'раздел 2'!C463-'раздел 1'!L466</f>
        <v>0</v>
      </c>
      <c r="V466" s="203">
        <f t="shared" si="123"/>
        <v>0</v>
      </c>
      <c r="W466" s="203">
        <f t="shared" si="127"/>
        <v>23103.414234234235</v>
      </c>
    </row>
    <row r="467" spans="1:23" ht="15.6" customHeight="1" x14ac:dyDescent="0.2">
      <c r="A467" s="462">
        <f t="shared" si="130"/>
        <v>353</v>
      </c>
      <c r="B467" s="132" t="s">
        <v>564</v>
      </c>
      <c r="C467" s="214">
        <v>1917</v>
      </c>
      <c r="D467" s="331"/>
      <c r="E467" s="214" t="s">
        <v>1506</v>
      </c>
      <c r="F467" s="75">
        <v>2</v>
      </c>
      <c r="G467" s="468">
        <v>1</v>
      </c>
      <c r="H467" s="228">
        <v>608.54</v>
      </c>
      <c r="I467" s="450">
        <v>345.6</v>
      </c>
      <c r="J467" s="460">
        <v>98.62</v>
      </c>
      <c r="K467" s="229">
        <v>19</v>
      </c>
      <c r="L467" s="429">
        <f>'раздел 2'!C464</f>
        <v>665366.14999999991</v>
      </c>
      <c r="M467" s="450">
        <v>0</v>
      </c>
      <c r="N467" s="450">
        <v>0</v>
      </c>
      <c r="O467" s="450">
        <v>0</v>
      </c>
      <c r="P467" s="429">
        <f t="shared" si="128"/>
        <v>665366.14999999991</v>
      </c>
      <c r="Q467" s="455">
        <f t="shared" si="129"/>
        <v>1093.3811253163308</v>
      </c>
      <c r="R467" s="450">
        <v>24445</v>
      </c>
      <c r="S467" s="133" t="s">
        <v>358</v>
      </c>
      <c r="T467" s="450" t="s">
        <v>181</v>
      </c>
      <c r="U467" s="54">
        <f>'раздел 2'!C464-'раздел 1'!L467</f>
        <v>0</v>
      </c>
      <c r="V467" s="203">
        <f t="shared" si="123"/>
        <v>0</v>
      </c>
      <c r="W467" s="203">
        <f t="shared" si="127"/>
        <v>23351.618874683671</v>
      </c>
    </row>
    <row r="468" spans="1:23" ht="15.6" customHeight="1" x14ac:dyDescent="0.2">
      <c r="A468" s="462">
        <f t="shared" si="130"/>
        <v>354</v>
      </c>
      <c r="B468" s="132" t="s">
        <v>565</v>
      </c>
      <c r="C468" s="214">
        <v>1977</v>
      </c>
      <c r="D468" s="235"/>
      <c r="E468" s="458" t="s">
        <v>174</v>
      </c>
      <c r="F468" s="75">
        <v>5</v>
      </c>
      <c r="G468" s="468">
        <v>1</v>
      </c>
      <c r="H468" s="228">
        <v>2974.1</v>
      </c>
      <c r="I468" s="450">
        <v>2131.8000000000002</v>
      </c>
      <c r="J468" s="460">
        <v>2131.8000000000002</v>
      </c>
      <c r="K468" s="229">
        <v>78</v>
      </c>
      <c r="L468" s="429">
        <f>'раздел 2'!C465</f>
        <v>1200000</v>
      </c>
      <c r="M468" s="450">
        <v>0</v>
      </c>
      <c r="N468" s="450">
        <v>0</v>
      </c>
      <c r="O468" s="450">
        <v>0</v>
      </c>
      <c r="P468" s="429">
        <f t="shared" si="128"/>
        <v>1200000</v>
      </c>
      <c r="Q468" s="455">
        <f t="shared" si="129"/>
        <v>403.48340674489765</v>
      </c>
      <c r="R468" s="450">
        <v>24445</v>
      </c>
      <c r="S468" s="133" t="s">
        <v>358</v>
      </c>
      <c r="T468" s="450" t="s">
        <v>1668</v>
      </c>
      <c r="U468" s="54">
        <f>'раздел 2'!C465-'раздел 1'!L468</f>
        <v>0</v>
      </c>
      <c r="V468" s="203">
        <f t="shared" si="123"/>
        <v>0</v>
      </c>
      <c r="W468" s="203">
        <f t="shared" si="127"/>
        <v>24041.516593255103</v>
      </c>
    </row>
    <row r="469" spans="1:23" ht="15.6" customHeight="1" x14ac:dyDescent="0.2">
      <c r="A469" s="462">
        <f t="shared" si="130"/>
        <v>355</v>
      </c>
      <c r="B469" s="132" t="s">
        <v>566</v>
      </c>
      <c r="C469" s="214">
        <v>1970</v>
      </c>
      <c r="D469" s="235"/>
      <c r="E469" s="458" t="s">
        <v>174</v>
      </c>
      <c r="F469" s="75">
        <v>5</v>
      </c>
      <c r="G469" s="468">
        <v>8</v>
      </c>
      <c r="H469" s="228">
        <v>14295.8</v>
      </c>
      <c r="I469" s="450">
        <v>6999.6</v>
      </c>
      <c r="J469" s="460">
        <v>5801.7</v>
      </c>
      <c r="K469" s="229">
        <v>234</v>
      </c>
      <c r="L469" s="429">
        <f>'раздел 2'!C466</f>
        <v>581700.09</v>
      </c>
      <c r="M469" s="450">
        <v>0</v>
      </c>
      <c r="N469" s="450">
        <v>0</v>
      </c>
      <c r="O469" s="450">
        <v>0</v>
      </c>
      <c r="P469" s="429">
        <f t="shared" si="128"/>
        <v>581700.09</v>
      </c>
      <c r="Q469" s="455">
        <f t="shared" si="129"/>
        <v>40.690278963052087</v>
      </c>
      <c r="R469" s="450">
        <v>24445</v>
      </c>
      <c r="S469" s="133" t="s">
        <v>358</v>
      </c>
      <c r="T469" s="450" t="s">
        <v>181</v>
      </c>
      <c r="U469" s="54">
        <f>'раздел 2'!C466-'раздел 1'!L469</f>
        <v>0</v>
      </c>
      <c r="V469" s="203">
        <f t="shared" si="123"/>
        <v>0</v>
      </c>
      <c r="W469" s="203">
        <f t="shared" si="127"/>
        <v>24404.309721036949</v>
      </c>
    </row>
    <row r="470" spans="1:23" ht="15.6" customHeight="1" x14ac:dyDescent="0.2">
      <c r="A470" s="462">
        <f t="shared" si="130"/>
        <v>356</v>
      </c>
      <c r="B470" s="132" t="s">
        <v>567</v>
      </c>
      <c r="C470" s="214">
        <v>1917</v>
      </c>
      <c r="D470" s="428"/>
      <c r="E470" s="458" t="s">
        <v>174</v>
      </c>
      <c r="F470" s="75">
        <v>2</v>
      </c>
      <c r="G470" s="468">
        <v>1</v>
      </c>
      <c r="H470" s="228">
        <v>706.22</v>
      </c>
      <c r="I470" s="450">
        <v>256.76</v>
      </c>
      <c r="J470" s="460">
        <v>256.76</v>
      </c>
      <c r="K470" s="229">
        <v>11</v>
      </c>
      <c r="L470" s="429">
        <f>'раздел 2'!C467</f>
        <v>1036034.63</v>
      </c>
      <c r="M470" s="450">
        <v>0</v>
      </c>
      <c r="N470" s="450">
        <v>0</v>
      </c>
      <c r="O470" s="450">
        <v>0</v>
      </c>
      <c r="P470" s="429">
        <f t="shared" si="128"/>
        <v>1036034.63</v>
      </c>
      <c r="Q470" s="455">
        <f t="shared" si="129"/>
        <v>1467.0140041346888</v>
      </c>
      <c r="R470" s="450">
        <v>24445</v>
      </c>
      <c r="S470" s="133" t="s">
        <v>358</v>
      </c>
      <c r="T470" s="450" t="s">
        <v>181</v>
      </c>
      <c r="U470" s="54">
        <f>'раздел 2'!C467-'раздел 1'!L470</f>
        <v>0</v>
      </c>
      <c r="V470" s="203">
        <f t="shared" si="123"/>
        <v>0</v>
      </c>
      <c r="W470" s="203">
        <f t="shared" si="127"/>
        <v>22977.985995865311</v>
      </c>
    </row>
    <row r="471" spans="1:23" ht="15.6" customHeight="1" x14ac:dyDescent="0.2">
      <c r="A471" s="462">
        <f t="shared" si="130"/>
        <v>357</v>
      </c>
      <c r="B471" s="132" t="s">
        <v>568</v>
      </c>
      <c r="C471" s="214">
        <v>1917</v>
      </c>
      <c r="D471" s="428"/>
      <c r="E471" s="458" t="s">
        <v>174</v>
      </c>
      <c r="F471" s="75">
        <v>3</v>
      </c>
      <c r="G471" s="468">
        <v>3</v>
      </c>
      <c r="H471" s="228">
        <v>3195.43</v>
      </c>
      <c r="I471" s="450">
        <v>798.3</v>
      </c>
      <c r="J471" s="460">
        <v>798.3</v>
      </c>
      <c r="K471" s="229">
        <v>30</v>
      </c>
      <c r="L471" s="429">
        <f>'раздел 2'!C468</f>
        <v>1267405.42</v>
      </c>
      <c r="M471" s="450">
        <v>0</v>
      </c>
      <c r="N471" s="450">
        <v>0</v>
      </c>
      <c r="O471" s="450">
        <v>0</v>
      </c>
      <c r="P471" s="429">
        <f t="shared" si="128"/>
        <v>1267405.42</v>
      </c>
      <c r="Q471" s="455">
        <f t="shared" si="129"/>
        <v>396.63063187114096</v>
      </c>
      <c r="R471" s="450">
        <v>24445</v>
      </c>
      <c r="S471" s="133" t="s">
        <v>358</v>
      </c>
      <c r="T471" s="450" t="s">
        <v>181</v>
      </c>
      <c r="U471" s="54">
        <f>'раздел 2'!C468-'раздел 1'!L471</f>
        <v>0</v>
      </c>
      <c r="V471" s="203">
        <f t="shared" ref="V471:V533" si="131">L471-P471</f>
        <v>0</v>
      </c>
      <c r="W471" s="203">
        <f t="shared" si="127"/>
        <v>24048.369368128861</v>
      </c>
    </row>
    <row r="472" spans="1:23" ht="15.6" customHeight="1" x14ac:dyDescent="0.2">
      <c r="A472" s="462">
        <f t="shared" si="130"/>
        <v>358</v>
      </c>
      <c r="B472" s="135" t="s">
        <v>569</v>
      </c>
      <c r="C472" s="214">
        <v>1960</v>
      </c>
      <c r="D472" s="428"/>
      <c r="E472" s="458" t="s">
        <v>174</v>
      </c>
      <c r="F472" s="75">
        <v>4</v>
      </c>
      <c r="G472" s="468">
        <v>3</v>
      </c>
      <c r="H472" s="228">
        <v>2827.46</v>
      </c>
      <c r="I472" s="450">
        <v>2015.16</v>
      </c>
      <c r="J472" s="460">
        <v>1799.62</v>
      </c>
      <c r="K472" s="229">
        <v>100</v>
      </c>
      <c r="L472" s="429">
        <f>'раздел 2'!C469</f>
        <v>633671.43000000005</v>
      </c>
      <c r="M472" s="450">
        <v>0</v>
      </c>
      <c r="N472" s="450">
        <v>0</v>
      </c>
      <c r="O472" s="450">
        <v>0</v>
      </c>
      <c r="P472" s="429">
        <f t="shared" si="128"/>
        <v>633671.43000000005</v>
      </c>
      <c r="Q472" s="455">
        <f t="shared" si="129"/>
        <v>224.11331371619758</v>
      </c>
      <c r="R472" s="450">
        <v>24445</v>
      </c>
      <c r="S472" s="133" t="s">
        <v>358</v>
      </c>
      <c r="T472" s="450" t="s">
        <v>181</v>
      </c>
      <c r="U472" s="54">
        <f>'раздел 2'!C469-'раздел 1'!L472</f>
        <v>0</v>
      </c>
      <c r="V472" s="203">
        <f t="shared" si="131"/>
        <v>0</v>
      </c>
      <c r="W472" s="203">
        <f t="shared" si="127"/>
        <v>24220.886686283804</v>
      </c>
    </row>
    <row r="473" spans="1:23" ht="15.6" customHeight="1" x14ac:dyDescent="0.2">
      <c r="A473" s="462">
        <f t="shared" si="130"/>
        <v>359</v>
      </c>
      <c r="B473" s="135" t="s">
        <v>570</v>
      </c>
      <c r="C473" s="214">
        <v>1964</v>
      </c>
      <c r="D473" s="428"/>
      <c r="E473" s="458" t="s">
        <v>174</v>
      </c>
      <c r="F473" s="75">
        <v>4</v>
      </c>
      <c r="G473" s="468">
        <v>2</v>
      </c>
      <c r="H473" s="228">
        <v>1924.08</v>
      </c>
      <c r="I473" s="450">
        <v>1198.52</v>
      </c>
      <c r="J473" s="460">
        <v>1174.3699999999999</v>
      </c>
      <c r="K473" s="229">
        <v>49</v>
      </c>
      <c r="L473" s="429">
        <f>'раздел 2'!C470</f>
        <v>816505.19</v>
      </c>
      <c r="M473" s="450">
        <v>0</v>
      </c>
      <c r="N473" s="450">
        <v>0</v>
      </c>
      <c r="O473" s="450">
        <v>0</v>
      </c>
      <c r="P473" s="429">
        <f t="shared" si="128"/>
        <v>816505.19</v>
      </c>
      <c r="Q473" s="455">
        <f t="shared" si="129"/>
        <v>424.36135191883915</v>
      </c>
      <c r="R473" s="450">
        <v>24445</v>
      </c>
      <c r="S473" s="133" t="s">
        <v>358</v>
      </c>
      <c r="T473" s="450" t="s">
        <v>181</v>
      </c>
      <c r="U473" s="54">
        <f>'раздел 2'!C470-'раздел 1'!L473</f>
        <v>0</v>
      </c>
      <c r="V473" s="203">
        <f t="shared" si="131"/>
        <v>0</v>
      </c>
      <c r="W473" s="203">
        <f t="shared" si="127"/>
        <v>24020.63864808116</v>
      </c>
    </row>
    <row r="474" spans="1:23" ht="15.6" customHeight="1" x14ac:dyDescent="0.2">
      <c r="A474" s="462">
        <f t="shared" si="130"/>
        <v>360</v>
      </c>
      <c r="B474" s="135" t="s">
        <v>571</v>
      </c>
      <c r="C474" s="214">
        <v>1971</v>
      </c>
      <c r="D474" s="428"/>
      <c r="E474" s="458" t="s">
        <v>174</v>
      </c>
      <c r="F474" s="75">
        <v>4</v>
      </c>
      <c r="G474" s="468">
        <v>3</v>
      </c>
      <c r="H474" s="228">
        <v>2847.51</v>
      </c>
      <c r="I474" s="450">
        <v>1995.63</v>
      </c>
      <c r="J474" s="460">
        <v>1742.8</v>
      </c>
      <c r="K474" s="229">
        <v>85</v>
      </c>
      <c r="L474" s="429">
        <f>'раздел 2'!C471</f>
        <v>767675.23</v>
      </c>
      <c r="M474" s="450">
        <v>0</v>
      </c>
      <c r="N474" s="450">
        <v>0</v>
      </c>
      <c r="O474" s="450">
        <v>0</v>
      </c>
      <c r="P474" s="429">
        <f t="shared" si="128"/>
        <v>767675.23</v>
      </c>
      <c r="Q474" s="455">
        <f t="shared" si="129"/>
        <v>269.59527095602823</v>
      </c>
      <c r="R474" s="450">
        <v>24445</v>
      </c>
      <c r="S474" s="133" t="s">
        <v>358</v>
      </c>
      <c r="T474" s="450" t="s">
        <v>181</v>
      </c>
      <c r="U474" s="54">
        <f>'раздел 2'!C471-'раздел 1'!L474</f>
        <v>0</v>
      </c>
      <c r="V474" s="203">
        <f t="shared" si="131"/>
        <v>0</v>
      </c>
      <c r="W474" s="203">
        <f t="shared" si="127"/>
        <v>24175.40472904397</v>
      </c>
    </row>
    <row r="475" spans="1:23" ht="15.6" customHeight="1" x14ac:dyDescent="0.2">
      <c r="A475" s="462">
        <f t="shared" si="130"/>
        <v>361</v>
      </c>
      <c r="B475" s="467" t="s">
        <v>342</v>
      </c>
      <c r="C475" s="331">
        <v>1961</v>
      </c>
      <c r="D475" s="450"/>
      <c r="E475" s="450" t="s">
        <v>174</v>
      </c>
      <c r="F475" s="327">
        <v>4</v>
      </c>
      <c r="G475" s="327">
        <v>3</v>
      </c>
      <c r="H475" s="450">
        <v>1974.15</v>
      </c>
      <c r="I475" s="450">
        <v>1264.19</v>
      </c>
      <c r="J475" s="450">
        <v>1081.8</v>
      </c>
      <c r="K475" s="331">
        <v>80</v>
      </c>
      <c r="L475" s="429">
        <f>'раздел 2'!C472</f>
        <v>2196746.9700000002</v>
      </c>
      <c r="M475" s="450">
        <v>0</v>
      </c>
      <c r="N475" s="450">
        <v>0</v>
      </c>
      <c r="O475" s="450">
        <v>0</v>
      </c>
      <c r="P475" s="429">
        <f t="shared" si="128"/>
        <v>2196746.9700000002</v>
      </c>
      <c r="Q475" s="455">
        <f t="shared" si="129"/>
        <v>1112.7558544183573</v>
      </c>
      <c r="R475" s="450">
        <v>24445</v>
      </c>
      <c r="S475" s="133" t="s">
        <v>358</v>
      </c>
      <c r="T475" s="450" t="s">
        <v>181</v>
      </c>
      <c r="U475" s="54">
        <f>'раздел 2'!C472-'раздел 1'!L475</f>
        <v>0</v>
      </c>
      <c r="V475" s="203">
        <f t="shared" si="131"/>
        <v>0</v>
      </c>
      <c r="W475" s="203">
        <f t="shared" si="127"/>
        <v>23332.244145581644</v>
      </c>
    </row>
    <row r="476" spans="1:23" ht="15.6" customHeight="1" x14ac:dyDescent="0.2">
      <c r="A476" s="462">
        <f t="shared" si="130"/>
        <v>362</v>
      </c>
      <c r="B476" s="135" t="s">
        <v>572</v>
      </c>
      <c r="C476" s="214">
        <v>1968</v>
      </c>
      <c r="D476" s="428"/>
      <c r="E476" s="458" t="s">
        <v>174</v>
      </c>
      <c r="F476" s="75">
        <v>5</v>
      </c>
      <c r="G476" s="468">
        <v>4</v>
      </c>
      <c r="H476" s="228">
        <v>5707.52</v>
      </c>
      <c r="I476" s="450">
        <v>3485.17</v>
      </c>
      <c r="J476" s="460">
        <v>3025.99</v>
      </c>
      <c r="K476" s="229">
        <v>167</v>
      </c>
      <c r="L476" s="429">
        <f>'раздел 2'!C473</f>
        <v>1455996.4</v>
      </c>
      <c r="M476" s="450">
        <v>0</v>
      </c>
      <c r="N476" s="450">
        <v>0</v>
      </c>
      <c r="O476" s="450">
        <v>0</v>
      </c>
      <c r="P476" s="429">
        <f t="shared" si="128"/>
        <v>1455996.4</v>
      </c>
      <c r="Q476" s="455">
        <f t="shared" si="129"/>
        <v>255.10141006952227</v>
      </c>
      <c r="R476" s="450">
        <v>24445</v>
      </c>
      <c r="S476" s="133" t="s">
        <v>358</v>
      </c>
      <c r="T476" s="450" t="s">
        <v>181</v>
      </c>
      <c r="U476" s="54">
        <f>'раздел 2'!C473-'раздел 1'!L476</f>
        <v>0</v>
      </c>
      <c r="V476" s="203">
        <f t="shared" si="131"/>
        <v>0</v>
      </c>
      <c r="W476" s="203">
        <f t="shared" si="127"/>
        <v>24189.898589930479</v>
      </c>
    </row>
    <row r="477" spans="1:23" ht="15.6" customHeight="1" x14ac:dyDescent="0.2">
      <c r="A477" s="462">
        <f t="shared" si="130"/>
        <v>363</v>
      </c>
      <c r="B477" s="132" t="s">
        <v>573</v>
      </c>
      <c r="C477" s="214">
        <v>1947</v>
      </c>
      <c r="D477" s="428"/>
      <c r="E477" s="214" t="s">
        <v>1506</v>
      </c>
      <c r="F477" s="75">
        <v>2</v>
      </c>
      <c r="G477" s="468">
        <v>2</v>
      </c>
      <c r="H477" s="228">
        <v>571.9</v>
      </c>
      <c r="I477" s="450">
        <v>314.88</v>
      </c>
      <c r="J477" s="460">
        <v>217.52</v>
      </c>
      <c r="K477" s="229">
        <v>16</v>
      </c>
      <c r="L477" s="429">
        <f>'раздел 2'!C474</f>
        <v>684200.16999999993</v>
      </c>
      <c r="M477" s="450">
        <v>0</v>
      </c>
      <c r="N477" s="450">
        <v>0</v>
      </c>
      <c r="O477" s="450">
        <v>0</v>
      </c>
      <c r="P477" s="429">
        <f t="shared" si="128"/>
        <v>684200.16999999993</v>
      </c>
      <c r="Q477" s="455">
        <f t="shared" si="129"/>
        <v>1196.363297779332</v>
      </c>
      <c r="R477" s="450">
        <v>24445</v>
      </c>
      <c r="S477" s="133" t="s">
        <v>358</v>
      </c>
      <c r="T477" s="450" t="s">
        <v>181</v>
      </c>
      <c r="U477" s="54">
        <f>'раздел 2'!C474-'раздел 1'!L477</f>
        <v>0</v>
      </c>
      <c r="V477" s="203">
        <f t="shared" si="131"/>
        <v>0</v>
      </c>
      <c r="W477" s="203">
        <f t="shared" si="127"/>
        <v>23248.636702220669</v>
      </c>
    </row>
    <row r="478" spans="1:23" ht="15.6" customHeight="1" x14ac:dyDescent="0.2">
      <c r="A478" s="462">
        <f t="shared" si="130"/>
        <v>364</v>
      </c>
      <c r="B478" s="132" t="s">
        <v>574</v>
      </c>
      <c r="C478" s="214">
        <v>1958</v>
      </c>
      <c r="D478" s="428"/>
      <c r="E478" s="215" t="s">
        <v>174</v>
      </c>
      <c r="F478" s="186">
        <v>2</v>
      </c>
      <c r="G478" s="468">
        <v>1</v>
      </c>
      <c r="H478" s="228">
        <v>411.4</v>
      </c>
      <c r="I478" s="450">
        <v>411.4</v>
      </c>
      <c r="J478" s="460">
        <v>411.4</v>
      </c>
      <c r="K478" s="229">
        <v>21</v>
      </c>
      <c r="L478" s="429">
        <f>'раздел 2'!C475</f>
        <v>222827.78</v>
      </c>
      <c r="M478" s="450">
        <v>0</v>
      </c>
      <c r="N478" s="450">
        <v>0</v>
      </c>
      <c r="O478" s="450">
        <v>0</v>
      </c>
      <c r="P478" s="429">
        <f t="shared" si="128"/>
        <v>222827.78</v>
      </c>
      <c r="Q478" s="455">
        <f t="shared" si="129"/>
        <v>541.63291200777837</v>
      </c>
      <c r="R478" s="450">
        <v>24445</v>
      </c>
      <c r="S478" s="133" t="s">
        <v>358</v>
      </c>
      <c r="T478" s="450" t="s">
        <v>181</v>
      </c>
      <c r="U478" s="54">
        <f>'раздел 2'!C475-'раздел 1'!L478</f>
        <v>0</v>
      </c>
      <c r="V478" s="203">
        <f t="shared" si="131"/>
        <v>0</v>
      </c>
      <c r="W478" s="203">
        <f t="shared" si="127"/>
        <v>23903.367087992221</v>
      </c>
    </row>
    <row r="479" spans="1:23" ht="15.6" customHeight="1" x14ac:dyDescent="0.2">
      <c r="A479" s="462">
        <f t="shared" si="130"/>
        <v>365</v>
      </c>
      <c r="B479" s="132" t="s">
        <v>575</v>
      </c>
      <c r="C479" s="214">
        <v>1961</v>
      </c>
      <c r="D479" s="428"/>
      <c r="E479" s="458" t="s">
        <v>174</v>
      </c>
      <c r="F479" s="75">
        <v>2</v>
      </c>
      <c r="G479" s="468">
        <v>2</v>
      </c>
      <c r="H479" s="228">
        <v>1117.48</v>
      </c>
      <c r="I479" s="450">
        <v>944.7</v>
      </c>
      <c r="J479" s="460">
        <v>847.26</v>
      </c>
      <c r="K479" s="229">
        <v>55</v>
      </c>
      <c r="L479" s="429">
        <f>'раздел 2'!C476</f>
        <v>621305.89</v>
      </c>
      <c r="M479" s="450">
        <v>0</v>
      </c>
      <c r="N479" s="450">
        <v>0</v>
      </c>
      <c r="O479" s="450">
        <v>0</v>
      </c>
      <c r="P479" s="429">
        <f t="shared" si="128"/>
        <v>621305.89</v>
      </c>
      <c r="Q479" s="455">
        <f t="shared" si="129"/>
        <v>555.98837563088375</v>
      </c>
      <c r="R479" s="450">
        <v>24445</v>
      </c>
      <c r="S479" s="133" t="s">
        <v>358</v>
      </c>
      <c r="T479" s="450" t="s">
        <v>181</v>
      </c>
      <c r="U479" s="54">
        <f>'раздел 2'!C476-'раздел 1'!L479</f>
        <v>0</v>
      </c>
      <c r="V479" s="203">
        <f t="shared" si="131"/>
        <v>0</v>
      </c>
      <c r="W479" s="203">
        <f t="shared" si="127"/>
        <v>23889.011624369115</v>
      </c>
    </row>
    <row r="480" spans="1:23" ht="15.6" customHeight="1" x14ac:dyDescent="0.2">
      <c r="A480" s="462">
        <f t="shared" si="130"/>
        <v>366</v>
      </c>
      <c r="B480" s="132" t="s">
        <v>576</v>
      </c>
      <c r="C480" s="214">
        <v>1960</v>
      </c>
      <c r="D480" s="428"/>
      <c r="E480" s="458" t="s">
        <v>174</v>
      </c>
      <c r="F480" s="75">
        <v>2</v>
      </c>
      <c r="G480" s="468">
        <v>2</v>
      </c>
      <c r="H480" s="228">
        <v>1227</v>
      </c>
      <c r="I480" s="450">
        <v>703.7</v>
      </c>
      <c r="J480" s="460">
        <v>451.48</v>
      </c>
      <c r="K480" s="229">
        <v>46</v>
      </c>
      <c r="L480" s="429">
        <f>'раздел 2'!C477</f>
        <v>623805.47</v>
      </c>
      <c r="M480" s="450">
        <v>0</v>
      </c>
      <c r="N480" s="450">
        <v>0</v>
      </c>
      <c r="O480" s="450">
        <v>0</v>
      </c>
      <c r="P480" s="429">
        <f t="shared" si="128"/>
        <v>623805.47</v>
      </c>
      <c r="Q480" s="455">
        <f t="shared" si="129"/>
        <v>508.3989160554197</v>
      </c>
      <c r="R480" s="450">
        <v>24445</v>
      </c>
      <c r="S480" s="133" t="s">
        <v>358</v>
      </c>
      <c r="T480" s="450" t="s">
        <v>181</v>
      </c>
      <c r="U480" s="54">
        <f>'раздел 2'!C477-'раздел 1'!L480</f>
        <v>0</v>
      </c>
      <c r="V480" s="203">
        <f t="shared" si="131"/>
        <v>0</v>
      </c>
      <c r="W480" s="203">
        <f t="shared" si="127"/>
        <v>23936.601083944581</v>
      </c>
    </row>
    <row r="481" spans="1:23" ht="15.6" customHeight="1" x14ac:dyDescent="0.2">
      <c r="A481" s="462">
        <f t="shared" si="130"/>
        <v>367</v>
      </c>
      <c r="B481" s="132" t="s">
        <v>577</v>
      </c>
      <c r="C481" s="214">
        <v>1962</v>
      </c>
      <c r="D481" s="428"/>
      <c r="E481" s="215" t="s">
        <v>174</v>
      </c>
      <c r="F481" s="186">
        <v>3</v>
      </c>
      <c r="G481" s="468">
        <v>2</v>
      </c>
      <c r="H481" s="228">
        <v>1904</v>
      </c>
      <c r="I481" s="450">
        <v>962</v>
      </c>
      <c r="J481" s="460">
        <v>919.5</v>
      </c>
      <c r="K481" s="229">
        <v>43</v>
      </c>
      <c r="L481" s="429">
        <f>'раздел 2'!C478</f>
        <v>4652322.66</v>
      </c>
      <c r="M481" s="450">
        <v>0</v>
      </c>
      <c r="N481" s="450">
        <v>0</v>
      </c>
      <c r="O481" s="450">
        <v>0</v>
      </c>
      <c r="P481" s="429">
        <f t="shared" si="128"/>
        <v>4652322.66</v>
      </c>
      <c r="Q481" s="455">
        <f t="shared" si="129"/>
        <v>2443.4467752100841</v>
      </c>
      <c r="R481" s="450">
        <v>24445</v>
      </c>
      <c r="S481" s="133" t="s">
        <v>358</v>
      </c>
      <c r="T481" s="450" t="s">
        <v>181</v>
      </c>
      <c r="U481" s="54">
        <f>'раздел 2'!C478-'раздел 1'!L481</f>
        <v>0</v>
      </c>
      <c r="V481" s="203">
        <f t="shared" si="131"/>
        <v>0</v>
      </c>
      <c r="W481" s="203">
        <f t="shared" si="127"/>
        <v>22001.553224789917</v>
      </c>
    </row>
    <row r="482" spans="1:23" ht="15.6" customHeight="1" x14ac:dyDescent="0.2">
      <c r="A482" s="462">
        <f t="shared" si="130"/>
        <v>368</v>
      </c>
      <c r="B482" s="132" t="s">
        <v>578</v>
      </c>
      <c r="C482" s="214">
        <v>1917</v>
      </c>
      <c r="D482" s="331"/>
      <c r="E482" s="214" t="s">
        <v>1506</v>
      </c>
      <c r="F482" s="75">
        <v>2</v>
      </c>
      <c r="G482" s="468">
        <v>1</v>
      </c>
      <c r="H482" s="228">
        <v>855.7</v>
      </c>
      <c r="I482" s="450">
        <v>537.70000000000005</v>
      </c>
      <c r="J482" s="460">
        <v>484</v>
      </c>
      <c r="K482" s="229">
        <v>22</v>
      </c>
      <c r="L482" s="429">
        <f>'раздел 2'!C479</f>
        <v>695473.60000000009</v>
      </c>
      <c r="M482" s="450">
        <v>0</v>
      </c>
      <c r="N482" s="450">
        <v>0</v>
      </c>
      <c r="O482" s="450">
        <v>0</v>
      </c>
      <c r="P482" s="429">
        <f t="shared" si="128"/>
        <v>695473.60000000009</v>
      </c>
      <c r="Q482" s="455">
        <f t="shared" si="129"/>
        <v>812.75400257099454</v>
      </c>
      <c r="R482" s="450">
        <v>24445</v>
      </c>
      <c r="S482" s="133" t="s">
        <v>358</v>
      </c>
      <c r="T482" s="450" t="s">
        <v>181</v>
      </c>
      <c r="U482" s="54">
        <f>'раздел 2'!C479-'раздел 1'!L482</f>
        <v>0</v>
      </c>
      <c r="V482" s="203">
        <f t="shared" si="131"/>
        <v>0</v>
      </c>
      <c r="W482" s="203">
        <f t="shared" si="127"/>
        <v>23632.245997429007</v>
      </c>
    </row>
    <row r="483" spans="1:23" ht="15.6" customHeight="1" x14ac:dyDescent="0.2">
      <c r="A483" s="462">
        <f t="shared" si="130"/>
        <v>369</v>
      </c>
      <c r="B483" s="132" t="s">
        <v>579</v>
      </c>
      <c r="C483" s="214">
        <v>1917</v>
      </c>
      <c r="D483" s="331"/>
      <c r="E483" s="214" t="s">
        <v>1506</v>
      </c>
      <c r="F483" s="75">
        <v>2</v>
      </c>
      <c r="G483" s="468">
        <v>2</v>
      </c>
      <c r="H483" s="228">
        <v>744.6</v>
      </c>
      <c r="I483" s="450">
        <v>481.5</v>
      </c>
      <c r="J483" s="460">
        <v>167</v>
      </c>
      <c r="K483" s="229">
        <v>23</v>
      </c>
      <c r="L483" s="429">
        <f>'раздел 2'!C480</f>
        <v>627668.41999999993</v>
      </c>
      <c r="M483" s="450">
        <v>0</v>
      </c>
      <c r="N483" s="450">
        <v>0</v>
      </c>
      <c r="O483" s="450">
        <v>0</v>
      </c>
      <c r="P483" s="429">
        <f t="shared" si="128"/>
        <v>627668.41999999993</v>
      </c>
      <c r="Q483" s="455">
        <f t="shared" si="129"/>
        <v>842.96054257319349</v>
      </c>
      <c r="R483" s="450">
        <v>24445</v>
      </c>
      <c r="S483" s="133" t="s">
        <v>358</v>
      </c>
      <c r="T483" s="450" t="s">
        <v>181</v>
      </c>
      <c r="U483" s="54">
        <f>'раздел 2'!C480-'раздел 1'!L483</f>
        <v>0</v>
      </c>
      <c r="V483" s="203">
        <f t="shared" si="131"/>
        <v>0</v>
      </c>
      <c r="W483" s="203">
        <f t="shared" si="127"/>
        <v>23602.039457426807</v>
      </c>
    </row>
    <row r="484" spans="1:23" ht="15.6" customHeight="1" x14ac:dyDescent="0.2">
      <c r="A484" s="462">
        <f t="shared" si="130"/>
        <v>370</v>
      </c>
      <c r="B484" s="132" t="s">
        <v>580</v>
      </c>
      <c r="C484" s="214">
        <v>1917</v>
      </c>
      <c r="D484" s="331"/>
      <c r="E484" s="214" t="s">
        <v>1506</v>
      </c>
      <c r="F484" s="75">
        <v>2</v>
      </c>
      <c r="G484" s="468">
        <v>2</v>
      </c>
      <c r="H484" s="228">
        <v>647.49</v>
      </c>
      <c r="I484" s="450">
        <v>347.68</v>
      </c>
      <c r="J484" s="460">
        <v>203.3</v>
      </c>
      <c r="K484" s="229">
        <v>24</v>
      </c>
      <c r="L484" s="429">
        <f>'раздел 2'!C481</f>
        <v>390248.79000000004</v>
      </c>
      <c r="M484" s="450">
        <v>0</v>
      </c>
      <c r="N484" s="450">
        <v>0</v>
      </c>
      <c r="O484" s="450">
        <v>0</v>
      </c>
      <c r="P484" s="429">
        <f t="shared" ref="P484:P493" si="132">L484</f>
        <v>390248.79000000004</v>
      </c>
      <c r="Q484" s="455">
        <f t="shared" ref="Q484:Q494" si="133">L484/H484</f>
        <v>602.71014224157909</v>
      </c>
      <c r="R484" s="450">
        <v>24445</v>
      </c>
      <c r="S484" s="133" t="s">
        <v>358</v>
      </c>
      <c r="T484" s="450" t="s">
        <v>181</v>
      </c>
      <c r="U484" s="54">
        <f>'раздел 2'!C481-'раздел 1'!L484</f>
        <v>0</v>
      </c>
      <c r="V484" s="203">
        <f t="shared" si="131"/>
        <v>0</v>
      </c>
      <c r="W484" s="203">
        <f t="shared" si="127"/>
        <v>23842.28985775842</v>
      </c>
    </row>
    <row r="485" spans="1:23" ht="15.6" customHeight="1" x14ac:dyDescent="0.2">
      <c r="A485" s="462">
        <f t="shared" si="130"/>
        <v>371</v>
      </c>
      <c r="B485" s="132" t="s">
        <v>581</v>
      </c>
      <c r="C485" s="214">
        <v>1917</v>
      </c>
      <c r="D485" s="331"/>
      <c r="E485" s="214" t="s">
        <v>1506</v>
      </c>
      <c r="F485" s="75">
        <v>2</v>
      </c>
      <c r="G485" s="468">
        <v>1</v>
      </c>
      <c r="H485" s="228">
        <v>494.6</v>
      </c>
      <c r="I485" s="450">
        <v>196.5</v>
      </c>
      <c r="J485" s="460">
        <v>196.5</v>
      </c>
      <c r="K485" s="229">
        <v>5</v>
      </c>
      <c r="L485" s="429">
        <f>'раздел 2'!C482</f>
        <v>433367.38</v>
      </c>
      <c r="M485" s="450">
        <v>0</v>
      </c>
      <c r="N485" s="450">
        <v>0</v>
      </c>
      <c r="O485" s="450">
        <v>0</v>
      </c>
      <c r="P485" s="429">
        <f t="shared" si="132"/>
        <v>433367.38</v>
      </c>
      <c r="Q485" s="455">
        <f t="shared" si="133"/>
        <v>876.1976951071573</v>
      </c>
      <c r="R485" s="450">
        <v>24445</v>
      </c>
      <c r="S485" s="133" t="s">
        <v>358</v>
      </c>
      <c r="T485" s="450" t="s">
        <v>181</v>
      </c>
      <c r="U485" s="54">
        <f>'раздел 2'!C482-'раздел 1'!L485</f>
        <v>0</v>
      </c>
      <c r="V485" s="203">
        <f t="shared" si="131"/>
        <v>0</v>
      </c>
      <c r="W485" s="203">
        <f t="shared" si="127"/>
        <v>23568.802304892844</v>
      </c>
    </row>
    <row r="486" spans="1:23" ht="15.6" customHeight="1" x14ac:dyDescent="0.2">
      <c r="A486" s="462">
        <f t="shared" si="130"/>
        <v>372</v>
      </c>
      <c r="B486" s="132" t="s">
        <v>582</v>
      </c>
      <c r="C486" s="214">
        <v>1917</v>
      </c>
      <c r="D486" s="331"/>
      <c r="E486" s="214" t="s">
        <v>1506</v>
      </c>
      <c r="F486" s="75">
        <v>2</v>
      </c>
      <c r="G486" s="468">
        <v>2</v>
      </c>
      <c r="H486" s="228">
        <v>766.85</v>
      </c>
      <c r="I486" s="450">
        <v>322.8</v>
      </c>
      <c r="J486" s="460">
        <v>285.12</v>
      </c>
      <c r="K486" s="229">
        <v>15</v>
      </c>
      <c r="L486" s="429">
        <f>'раздел 2'!C483</f>
        <v>423665.3</v>
      </c>
      <c r="M486" s="450">
        <v>0</v>
      </c>
      <c r="N486" s="450">
        <v>0</v>
      </c>
      <c r="O486" s="450">
        <v>0</v>
      </c>
      <c r="P486" s="429">
        <f t="shared" si="132"/>
        <v>423665.3</v>
      </c>
      <c r="Q486" s="455">
        <f t="shared" si="133"/>
        <v>552.47479950446632</v>
      </c>
      <c r="R486" s="450">
        <v>24445</v>
      </c>
      <c r="S486" s="133" t="s">
        <v>358</v>
      </c>
      <c r="T486" s="450" t="s">
        <v>181</v>
      </c>
      <c r="U486" s="54">
        <f>'раздел 2'!C483-'раздел 1'!L486</f>
        <v>0</v>
      </c>
      <c r="V486" s="203">
        <f t="shared" si="131"/>
        <v>0</v>
      </c>
      <c r="W486" s="203">
        <f t="shared" si="127"/>
        <v>23892.525200495533</v>
      </c>
    </row>
    <row r="487" spans="1:23" ht="15.6" customHeight="1" x14ac:dyDescent="0.2">
      <c r="A487" s="462">
        <f t="shared" si="130"/>
        <v>373</v>
      </c>
      <c r="B487" s="330" t="s">
        <v>203</v>
      </c>
      <c r="C487" s="331">
        <v>1947</v>
      </c>
      <c r="D487" s="450"/>
      <c r="E487" s="450" t="s">
        <v>238</v>
      </c>
      <c r="F487" s="327">
        <v>2</v>
      </c>
      <c r="G487" s="327">
        <v>2</v>
      </c>
      <c r="H487" s="450">
        <v>462.52</v>
      </c>
      <c r="I487" s="450">
        <v>462.52</v>
      </c>
      <c r="J487" s="450">
        <v>329</v>
      </c>
      <c r="K487" s="331">
        <v>27</v>
      </c>
      <c r="L487" s="429">
        <f>'раздел 2'!C484</f>
        <v>5211097.45</v>
      </c>
      <c r="M487" s="450">
        <v>0</v>
      </c>
      <c r="N487" s="450">
        <v>0</v>
      </c>
      <c r="O487" s="450">
        <v>0</v>
      </c>
      <c r="P487" s="429">
        <f t="shared" si="132"/>
        <v>5211097.45</v>
      </c>
      <c r="Q487" s="455">
        <f t="shared" si="133"/>
        <v>11266.750518896481</v>
      </c>
      <c r="R487" s="450">
        <v>24445</v>
      </c>
      <c r="S487" s="133" t="s">
        <v>358</v>
      </c>
      <c r="T487" s="450" t="s">
        <v>181</v>
      </c>
      <c r="U487" s="54">
        <f>'раздел 2'!C484-'раздел 1'!L487</f>
        <v>0</v>
      </c>
      <c r="V487" s="203">
        <f t="shared" si="131"/>
        <v>0</v>
      </c>
      <c r="W487" s="203">
        <f t="shared" si="127"/>
        <v>13178.249481103519</v>
      </c>
    </row>
    <row r="488" spans="1:23" ht="15.6" customHeight="1" x14ac:dyDescent="0.2">
      <c r="A488" s="462">
        <f t="shared" si="130"/>
        <v>374</v>
      </c>
      <c r="B488" s="467" t="s">
        <v>343</v>
      </c>
      <c r="C488" s="331">
        <v>1917</v>
      </c>
      <c r="D488" s="450"/>
      <c r="E488" s="450" t="s">
        <v>187</v>
      </c>
      <c r="F488" s="327">
        <v>2</v>
      </c>
      <c r="G488" s="327">
        <v>1</v>
      </c>
      <c r="H488" s="450">
        <v>1021.1</v>
      </c>
      <c r="I488" s="450">
        <v>508.3</v>
      </c>
      <c r="J488" s="450">
        <v>456.95</v>
      </c>
      <c r="K488" s="331">
        <v>29</v>
      </c>
      <c r="L488" s="429">
        <f>'раздел 2'!C485</f>
        <v>641322.92000000004</v>
      </c>
      <c r="M488" s="450">
        <v>0</v>
      </c>
      <c r="N488" s="450">
        <v>0</v>
      </c>
      <c r="O488" s="450">
        <v>0</v>
      </c>
      <c r="P488" s="429">
        <f t="shared" si="132"/>
        <v>641322.92000000004</v>
      </c>
      <c r="Q488" s="455">
        <f t="shared" si="133"/>
        <v>628.07062971305459</v>
      </c>
      <c r="R488" s="450">
        <v>24445</v>
      </c>
      <c r="S488" s="133" t="s">
        <v>358</v>
      </c>
      <c r="T488" s="450" t="s">
        <v>181</v>
      </c>
      <c r="U488" s="54">
        <f>'раздел 2'!C485-'раздел 1'!L488</f>
        <v>0</v>
      </c>
      <c r="V488" s="203">
        <f t="shared" si="131"/>
        <v>0</v>
      </c>
      <c r="W488" s="203">
        <f t="shared" si="127"/>
        <v>23816.929370286947</v>
      </c>
    </row>
    <row r="489" spans="1:23" ht="15.6" customHeight="1" x14ac:dyDescent="0.2">
      <c r="A489" s="462">
        <f t="shared" si="130"/>
        <v>375</v>
      </c>
      <c r="B489" s="135" t="s">
        <v>583</v>
      </c>
      <c r="C489" s="214">
        <v>1963</v>
      </c>
      <c r="D489" s="331"/>
      <c r="E489" s="458" t="s">
        <v>174</v>
      </c>
      <c r="F489" s="75">
        <v>4</v>
      </c>
      <c r="G489" s="468">
        <v>3</v>
      </c>
      <c r="H489" s="228">
        <v>2621.17</v>
      </c>
      <c r="I489" s="450">
        <v>2033.87</v>
      </c>
      <c r="J489" s="460">
        <v>1663.16</v>
      </c>
      <c r="K489" s="229">
        <v>106</v>
      </c>
      <c r="L489" s="429">
        <f>'раздел 2'!C486</f>
        <v>1155315.8400000001</v>
      </c>
      <c r="M489" s="450">
        <v>0</v>
      </c>
      <c r="N489" s="450">
        <v>0</v>
      </c>
      <c r="O489" s="450">
        <v>0</v>
      </c>
      <c r="P489" s="429">
        <f t="shared" si="132"/>
        <v>1155315.8400000001</v>
      </c>
      <c r="Q489" s="455">
        <f t="shared" si="133"/>
        <v>440.76341481094323</v>
      </c>
      <c r="R489" s="450">
        <v>24445</v>
      </c>
      <c r="S489" s="133" t="s">
        <v>358</v>
      </c>
      <c r="T489" s="450" t="s">
        <v>181</v>
      </c>
      <c r="U489" s="54">
        <f>'раздел 2'!C486-'раздел 1'!L489</f>
        <v>0</v>
      </c>
      <c r="V489" s="203">
        <f t="shared" si="131"/>
        <v>0</v>
      </c>
      <c r="W489" s="203">
        <f t="shared" si="127"/>
        <v>24004.236585189057</v>
      </c>
    </row>
    <row r="490" spans="1:23" ht="15.6" customHeight="1" x14ac:dyDescent="0.2">
      <c r="A490" s="462">
        <f t="shared" si="130"/>
        <v>376</v>
      </c>
      <c r="B490" s="135" t="s">
        <v>584</v>
      </c>
      <c r="C490" s="214">
        <v>1962</v>
      </c>
      <c r="D490" s="331"/>
      <c r="E490" s="458" t="s">
        <v>174</v>
      </c>
      <c r="F490" s="75">
        <v>3</v>
      </c>
      <c r="G490" s="468">
        <v>3</v>
      </c>
      <c r="H490" s="228">
        <v>2796.46</v>
      </c>
      <c r="I490" s="450">
        <v>1474.83</v>
      </c>
      <c r="J490" s="460">
        <v>1337.5</v>
      </c>
      <c r="K490" s="229">
        <v>60</v>
      </c>
      <c r="L490" s="429">
        <f>'раздел 2'!C487</f>
        <v>769420.84</v>
      </c>
      <c r="M490" s="450">
        <v>0</v>
      </c>
      <c r="N490" s="450">
        <v>0</v>
      </c>
      <c r="O490" s="450">
        <v>0</v>
      </c>
      <c r="P490" s="429">
        <f t="shared" si="132"/>
        <v>769420.84</v>
      </c>
      <c r="Q490" s="455">
        <f t="shared" si="133"/>
        <v>275.14101399626668</v>
      </c>
      <c r="R490" s="450">
        <v>24445</v>
      </c>
      <c r="S490" s="133" t="s">
        <v>358</v>
      </c>
      <c r="T490" s="450" t="s">
        <v>181</v>
      </c>
      <c r="U490" s="54">
        <f>'раздел 2'!C487-'раздел 1'!L490</f>
        <v>0</v>
      </c>
      <c r="V490" s="203">
        <f t="shared" si="131"/>
        <v>0</v>
      </c>
      <c r="W490" s="203">
        <f t="shared" si="127"/>
        <v>24169.858986003732</v>
      </c>
    </row>
    <row r="491" spans="1:23" ht="15.6" customHeight="1" x14ac:dyDescent="0.2">
      <c r="A491" s="462">
        <f t="shared" si="130"/>
        <v>377</v>
      </c>
      <c r="B491" s="135" t="s">
        <v>585</v>
      </c>
      <c r="C491" s="214">
        <v>1962</v>
      </c>
      <c r="D491" s="331"/>
      <c r="E491" s="458" t="s">
        <v>174</v>
      </c>
      <c r="F491" s="75">
        <v>3</v>
      </c>
      <c r="G491" s="468">
        <v>3</v>
      </c>
      <c r="H491" s="228">
        <v>3014.58</v>
      </c>
      <c r="I491" s="450">
        <v>1459</v>
      </c>
      <c r="J491" s="460">
        <v>1116.26</v>
      </c>
      <c r="K491" s="229">
        <v>79</v>
      </c>
      <c r="L491" s="429">
        <f>'раздел 2'!C488</f>
        <v>745965.46</v>
      </c>
      <c r="M491" s="450">
        <v>0</v>
      </c>
      <c r="N491" s="450">
        <v>0</v>
      </c>
      <c r="O491" s="450">
        <v>0</v>
      </c>
      <c r="P491" s="429">
        <f t="shared" si="132"/>
        <v>745965.46</v>
      </c>
      <c r="Q491" s="455">
        <f t="shared" si="133"/>
        <v>247.45253401800582</v>
      </c>
      <c r="R491" s="450">
        <v>24445</v>
      </c>
      <c r="S491" s="133" t="s">
        <v>358</v>
      </c>
      <c r="T491" s="450" t="s">
        <v>181</v>
      </c>
      <c r="U491" s="54">
        <f>'раздел 2'!C488-'раздел 1'!L491</f>
        <v>0</v>
      </c>
      <c r="V491" s="203">
        <f t="shared" si="131"/>
        <v>0</v>
      </c>
      <c r="W491" s="203">
        <f t="shared" si="127"/>
        <v>24197.547465981996</v>
      </c>
    </row>
    <row r="492" spans="1:23" ht="15.6" customHeight="1" x14ac:dyDescent="0.2">
      <c r="A492" s="462">
        <f t="shared" si="130"/>
        <v>378</v>
      </c>
      <c r="B492" s="330" t="s">
        <v>118</v>
      </c>
      <c r="C492" s="331">
        <v>1961</v>
      </c>
      <c r="D492" s="450"/>
      <c r="E492" s="450" t="s">
        <v>174</v>
      </c>
      <c r="F492" s="327">
        <v>3</v>
      </c>
      <c r="G492" s="327">
        <v>2</v>
      </c>
      <c r="H492" s="450">
        <v>941.51</v>
      </c>
      <c r="I492" s="450">
        <v>941.51</v>
      </c>
      <c r="J492" s="450">
        <v>472</v>
      </c>
      <c r="K492" s="331">
        <v>53</v>
      </c>
      <c r="L492" s="429">
        <f>'раздел 2'!C489</f>
        <v>2987619.28</v>
      </c>
      <c r="M492" s="450">
        <v>0</v>
      </c>
      <c r="N492" s="450">
        <v>0</v>
      </c>
      <c r="O492" s="450">
        <v>0</v>
      </c>
      <c r="P492" s="429">
        <f t="shared" si="132"/>
        <v>2987619.28</v>
      </c>
      <c r="Q492" s="455">
        <f t="shared" si="133"/>
        <v>3173.220974817049</v>
      </c>
      <c r="R492" s="450">
        <v>24445</v>
      </c>
      <c r="S492" s="133" t="s">
        <v>358</v>
      </c>
      <c r="T492" s="450" t="s">
        <v>181</v>
      </c>
      <c r="U492" s="54">
        <f>'раздел 2'!C489-'раздел 1'!L492</f>
        <v>0</v>
      </c>
      <c r="V492" s="203">
        <f t="shared" si="131"/>
        <v>0</v>
      </c>
      <c r="W492" s="203">
        <f t="shared" ref="W492:W553" si="134">R492-Q492</f>
        <v>21271.77902518295</v>
      </c>
    </row>
    <row r="493" spans="1:23" ht="15.6" customHeight="1" x14ac:dyDescent="0.2">
      <c r="A493" s="462">
        <f t="shared" si="130"/>
        <v>379</v>
      </c>
      <c r="B493" s="330" t="s">
        <v>119</v>
      </c>
      <c r="C493" s="331">
        <v>1961</v>
      </c>
      <c r="D493" s="450"/>
      <c r="E493" s="450" t="s">
        <v>174</v>
      </c>
      <c r="F493" s="327">
        <v>3</v>
      </c>
      <c r="G493" s="327">
        <v>2</v>
      </c>
      <c r="H493" s="450">
        <v>946.37</v>
      </c>
      <c r="I493" s="450">
        <v>946.37</v>
      </c>
      <c r="J493" s="450">
        <v>628</v>
      </c>
      <c r="K493" s="331">
        <v>48</v>
      </c>
      <c r="L493" s="429">
        <f>'раздел 2'!C490</f>
        <v>2146197.38</v>
      </c>
      <c r="M493" s="450">
        <v>0</v>
      </c>
      <c r="N493" s="450">
        <v>0</v>
      </c>
      <c r="O493" s="450">
        <v>0</v>
      </c>
      <c r="P493" s="429">
        <f t="shared" si="132"/>
        <v>2146197.38</v>
      </c>
      <c r="Q493" s="455">
        <f t="shared" si="133"/>
        <v>2267.8205987087504</v>
      </c>
      <c r="R493" s="450">
        <v>24445</v>
      </c>
      <c r="S493" s="133" t="s">
        <v>358</v>
      </c>
      <c r="T493" s="450" t="s">
        <v>181</v>
      </c>
      <c r="U493" s="54">
        <f>'раздел 2'!C490-'раздел 1'!L493</f>
        <v>0</v>
      </c>
      <c r="V493" s="203">
        <f t="shared" si="131"/>
        <v>0</v>
      </c>
      <c r="W493" s="203">
        <f t="shared" si="134"/>
        <v>22177.179401291251</v>
      </c>
    </row>
    <row r="494" spans="1:23" ht="15.6" customHeight="1" x14ac:dyDescent="0.2">
      <c r="A494" s="488" t="s">
        <v>17</v>
      </c>
      <c r="B494" s="489"/>
      <c r="C494" s="331"/>
      <c r="D494" s="450"/>
      <c r="E494" s="450"/>
      <c r="F494" s="327"/>
      <c r="G494" s="327"/>
      <c r="H494" s="429">
        <f t="shared" ref="H494:P494" si="135">SUM(H389:H493)</f>
        <v>252640.81999999989</v>
      </c>
      <c r="I494" s="429">
        <f t="shared" si="135"/>
        <v>177123.53000000003</v>
      </c>
      <c r="J494" s="429">
        <f t="shared" si="135"/>
        <v>151851.15</v>
      </c>
      <c r="K494" s="331">
        <f t="shared" si="135"/>
        <v>8033</v>
      </c>
      <c r="L494" s="429">
        <f t="shared" si="135"/>
        <v>167475155.2599999</v>
      </c>
      <c r="M494" s="429">
        <f t="shared" si="135"/>
        <v>0</v>
      </c>
      <c r="N494" s="429">
        <f t="shared" si="135"/>
        <v>0</v>
      </c>
      <c r="O494" s="429">
        <f t="shared" si="135"/>
        <v>0</v>
      </c>
      <c r="P494" s="429">
        <f t="shared" si="135"/>
        <v>167475155.2599999</v>
      </c>
      <c r="Q494" s="455">
        <f t="shared" si="133"/>
        <v>662.89824130558145</v>
      </c>
      <c r="R494" s="92" t="s">
        <v>177</v>
      </c>
      <c r="S494" s="81" t="s">
        <v>177</v>
      </c>
      <c r="T494" s="81" t="s">
        <v>177</v>
      </c>
      <c r="U494" s="54">
        <f>'раздел 2'!C491-'раздел 1'!L494</f>
        <v>0</v>
      </c>
      <c r="V494" s="203">
        <f t="shared" si="131"/>
        <v>0</v>
      </c>
      <c r="W494" s="203" t="e">
        <f t="shared" si="134"/>
        <v>#VALUE!</v>
      </c>
    </row>
    <row r="495" spans="1:23" ht="15.6" customHeight="1" x14ac:dyDescent="0.2">
      <c r="A495" s="488" t="s">
        <v>120</v>
      </c>
      <c r="B495" s="489"/>
      <c r="C495" s="331"/>
      <c r="D495" s="450"/>
      <c r="E495" s="450"/>
      <c r="F495" s="327"/>
      <c r="G495" s="327"/>
      <c r="H495" s="450"/>
      <c r="I495" s="450"/>
      <c r="J495" s="450"/>
      <c r="K495" s="331"/>
      <c r="L495" s="429"/>
      <c r="M495" s="450"/>
      <c r="N495" s="450"/>
      <c r="O495" s="450"/>
      <c r="P495" s="450"/>
      <c r="Q495" s="427"/>
      <c r="R495" s="450"/>
      <c r="S495" s="450"/>
      <c r="T495" s="450"/>
      <c r="U495" s="54">
        <f>'раздел 2'!C492-'раздел 1'!L495</f>
        <v>0</v>
      </c>
      <c r="V495" s="203">
        <f t="shared" si="131"/>
        <v>0</v>
      </c>
      <c r="W495" s="203">
        <f t="shared" si="134"/>
        <v>0</v>
      </c>
    </row>
    <row r="496" spans="1:23" ht="15.6" customHeight="1" x14ac:dyDescent="0.2">
      <c r="A496" s="462">
        <f>A493+1</f>
        <v>380</v>
      </c>
      <c r="B496" s="330" t="s">
        <v>239</v>
      </c>
      <c r="C496" s="331">
        <v>1982</v>
      </c>
      <c r="D496" s="450"/>
      <c r="E496" s="450" t="s">
        <v>178</v>
      </c>
      <c r="F496" s="327">
        <v>5</v>
      </c>
      <c r="G496" s="327">
        <v>4</v>
      </c>
      <c r="H496" s="450">
        <v>3269.27</v>
      </c>
      <c r="I496" s="450">
        <v>3267.88</v>
      </c>
      <c r="J496" s="450">
        <v>2782.1</v>
      </c>
      <c r="K496" s="331">
        <v>134</v>
      </c>
      <c r="L496" s="429">
        <f>'раздел 2'!C493</f>
        <v>1700000</v>
      </c>
      <c r="M496" s="450">
        <v>0</v>
      </c>
      <c r="N496" s="450">
        <v>0</v>
      </c>
      <c r="O496" s="450">
        <v>0</v>
      </c>
      <c r="P496" s="429">
        <f t="shared" ref="P496:P501" si="136">L496</f>
        <v>1700000</v>
      </c>
      <c r="Q496" s="455">
        <f t="shared" ref="Q496:Q502" si="137">L496/H496</f>
        <v>519.99376007487911</v>
      </c>
      <c r="R496" s="450">
        <v>24445</v>
      </c>
      <c r="S496" s="133" t="s">
        <v>358</v>
      </c>
      <c r="T496" s="450" t="s">
        <v>181</v>
      </c>
      <c r="U496" s="54">
        <f>'раздел 2'!C493-'раздел 1'!L496</f>
        <v>0</v>
      </c>
      <c r="V496" s="203">
        <f t="shared" si="131"/>
        <v>0</v>
      </c>
      <c r="W496" s="203">
        <f t="shared" si="134"/>
        <v>23925.006239925122</v>
      </c>
    </row>
    <row r="497" spans="1:23" ht="15.6" customHeight="1" x14ac:dyDescent="0.2">
      <c r="A497" s="462">
        <f>A496+1</f>
        <v>381</v>
      </c>
      <c r="B497" s="461" t="s">
        <v>586</v>
      </c>
      <c r="C497" s="331">
        <v>1950</v>
      </c>
      <c r="D497" s="450">
        <v>2008</v>
      </c>
      <c r="E497" s="450" t="s">
        <v>1508</v>
      </c>
      <c r="F497" s="327">
        <v>2</v>
      </c>
      <c r="G497" s="327">
        <v>2</v>
      </c>
      <c r="H497" s="429">
        <v>508.7</v>
      </c>
      <c r="I497" s="429">
        <v>472.2</v>
      </c>
      <c r="J497" s="429">
        <v>418.1</v>
      </c>
      <c r="K497" s="331">
        <v>27</v>
      </c>
      <c r="L497" s="429">
        <f>'раздел 2'!C494</f>
        <v>585589.83000000007</v>
      </c>
      <c r="M497" s="450">
        <v>0</v>
      </c>
      <c r="N497" s="450">
        <v>0</v>
      </c>
      <c r="O497" s="450">
        <v>0</v>
      </c>
      <c r="P497" s="429">
        <f t="shared" si="136"/>
        <v>585589.83000000007</v>
      </c>
      <c r="Q497" s="455">
        <f t="shared" si="137"/>
        <v>1151.1496559858465</v>
      </c>
      <c r="R497" s="450">
        <v>24445</v>
      </c>
      <c r="S497" s="133" t="s">
        <v>358</v>
      </c>
      <c r="T497" s="450" t="s">
        <v>181</v>
      </c>
      <c r="U497" s="54">
        <f>'раздел 2'!C494-'раздел 1'!L497</f>
        <v>0</v>
      </c>
      <c r="V497" s="203">
        <f t="shared" si="131"/>
        <v>0</v>
      </c>
      <c r="W497" s="203">
        <f t="shared" si="134"/>
        <v>23293.850344014154</v>
      </c>
    </row>
    <row r="498" spans="1:23" ht="15.6" customHeight="1" x14ac:dyDescent="0.2">
      <c r="A498" s="462">
        <f>A497+1</f>
        <v>382</v>
      </c>
      <c r="B498" s="461" t="s">
        <v>587</v>
      </c>
      <c r="C498" s="331">
        <v>1953</v>
      </c>
      <c r="D498" s="450">
        <v>1978</v>
      </c>
      <c r="E498" s="450" t="s">
        <v>1509</v>
      </c>
      <c r="F498" s="327">
        <v>2</v>
      </c>
      <c r="G498" s="327">
        <v>2</v>
      </c>
      <c r="H498" s="429">
        <v>421.1</v>
      </c>
      <c r="I498" s="429">
        <v>379.1</v>
      </c>
      <c r="J498" s="429">
        <v>179.9</v>
      </c>
      <c r="K498" s="331">
        <v>21</v>
      </c>
      <c r="L498" s="429">
        <f>'раздел 2'!C495</f>
        <v>156534.25</v>
      </c>
      <c r="M498" s="450">
        <v>0</v>
      </c>
      <c r="N498" s="450">
        <v>0</v>
      </c>
      <c r="O498" s="450">
        <v>0</v>
      </c>
      <c r="P498" s="429">
        <f t="shared" si="136"/>
        <v>156534.25</v>
      </c>
      <c r="Q498" s="455">
        <f t="shared" si="137"/>
        <v>371.72702445974824</v>
      </c>
      <c r="R498" s="450">
        <v>24445</v>
      </c>
      <c r="S498" s="133" t="s">
        <v>358</v>
      </c>
      <c r="T498" s="450" t="s">
        <v>181</v>
      </c>
      <c r="U498" s="54">
        <f>'раздел 2'!C495-'раздел 1'!L498</f>
        <v>0</v>
      </c>
      <c r="V498" s="203">
        <f t="shared" si="131"/>
        <v>0</v>
      </c>
      <c r="W498" s="203">
        <f t="shared" si="134"/>
        <v>24073.272975540251</v>
      </c>
    </row>
    <row r="499" spans="1:23" ht="15.6" customHeight="1" x14ac:dyDescent="0.2">
      <c r="A499" s="462">
        <f>A498+1</f>
        <v>383</v>
      </c>
      <c r="B499" s="461" t="s">
        <v>588</v>
      </c>
      <c r="C499" s="331">
        <v>1962</v>
      </c>
      <c r="D499" s="450">
        <v>1987</v>
      </c>
      <c r="E499" s="450" t="s">
        <v>1509</v>
      </c>
      <c r="F499" s="327">
        <v>2</v>
      </c>
      <c r="G499" s="327">
        <v>2</v>
      </c>
      <c r="H499" s="429">
        <v>793.21</v>
      </c>
      <c r="I499" s="429">
        <v>712.21</v>
      </c>
      <c r="J499" s="429">
        <v>651.70000000000005</v>
      </c>
      <c r="K499" s="331">
        <v>29</v>
      </c>
      <c r="L499" s="429">
        <f>'раздел 2'!C496</f>
        <v>169651.22</v>
      </c>
      <c r="M499" s="450">
        <v>0</v>
      </c>
      <c r="N499" s="450">
        <v>0</v>
      </c>
      <c r="O499" s="450">
        <v>0</v>
      </c>
      <c r="P499" s="429">
        <f t="shared" si="136"/>
        <v>169651.22</v>
      </c>
      <c r="Q499" s="455">
        <f t="shared" si="137"/>
        <v>213.87932577753685</v>
      </c>
      <c r="R499" s="450">
        <v>24445</v>
      </c>
      <c r="S499" s="133" t="s">
        <v>358</v>
      </c>
      <c r="T499" s="450" t="s">
        <v>181</v>
      </c>
      <c r="U499" s="54">
        <f>'раздел 2'!C496-'раздел 1'!L499</f>
        <v>0</v>
      </c>
      <c r="V499" s="203">
        <f t="shared" si="131"/>
        <v>0</v>
      </c>
      <c r="W499" s="203">
        <f t="shared" si="134"/>
        <v>24231.120674222464</v>
      </c>
    </row>
    <row r="500" spans="1:23" ht="15.6" customHeight="1" x14ac:dyDescent="0.2">
      <c r="A500" s="462">
        <f>A499+1</f>
        <v>384</v>
      </c>
      <c r="B500" s="461" t="s">
        <v>589</v>
      </c>
      <c r="C500" s="331">
        <v>1962</v>
      </c>
      <c r="D500" s="450">
        <v>1987</v>
      </c>
      <c r="E500" s="450" t="s">
        <v>1509</v>
      </c>
      <c r="F500" s="327">
        <v>2</v>
      </c>
      <c r="G500" s="327">
        <v>2</v>
      </c>
      <c r="H500" s="429">
        <v>683.58</v>
      </c>
      <c r="I500" s="429">
        <v>637.58000000000004</v>
      </c>
      <c r="J500" s="429">
        <v>593.15</v>
      </c>
      <c r="K500" s="331">
        <v>33</v>
      </c>
      <c r="L500" s="429">
        <f>'раздел 2'!C497</f>
        <v>161885.76999999999</v>
      </c>
      <c r="M500" s="450">
        <v>0</v>
      </c>
      <c r="N500" s="450">
        <v>0</v>
      </c>
      <c r="O500" s="450">
        <v>0</v>
      </c>
      <c r="P500" s="429">
        <f t="shared" si="136"/>
        <v>161885.76999999999</v>
      </c>
      <c r="Q500" s="455">
        <f t="shared" si="137"/>
        <v>236.82051844699959</v>
      </c>
      <c r="R500" s="450">
        <v>24445</v>
      </c>
      <c r="S500" s="133" t="s">
        <v>358</v>
      </c>
      <c r="T500" s="450" t="s">
        <v>181</v>
      </c>
      <c r="U500" s="54">
        <f>'раздел 2'!C497-'раздел 1'!L500</f>
        <v>0</v>
      </c>
      <c r="V500" s="203">
        <f t="shared" si="131"/>
        <v>0</v>
      </c>
      <c r="W500" s="203">
        <f t="shared" si="134"/>
        <v>24208.179481553001</v>
      </c>
    </row>
    <row r="501" spans="1:23" ht="15.6" customHeight="1" x14ac:dyDescent="0.2">
      <c r="A501" s="462">
        <f>A500+1</f>
        <v>385</v>
      </c>
      <c r="B501" s="461" t="s">
        <v>590</v>
      </c>
      <c r="C501" s="331">
        <v>1961</v>
      </c>
      <c r="D501" s="450">
        <v>1986</v>
      </c>
      <c r="E501" s="450" t="s">
        <v>1509</v>
      </c>
      <c r="F501" s="327">
        <v>2</v>
      </c>
      <c r="G501" s="327">
        <v>2</v>
      </c>
      <c r="H501" s="429">
        <v>695.6</v>
      </c>
      <c r="I501" s="429" t="s">
        <v>1510</v>
      </c>
      <c r="J501" s="429" t="s">
        <v>1510</v>
      </c>
      <c r="K501" s="331">
        <v>20</v>
      </c>
      <c r="L501" s="429">
        <f>'раздел 2'!C498</f>
        <v>164170.79999999999</v>
      </c>
      <c r="M501" s="450">
        <v>0</v>
      </c>
      <c r="N501" s="450">
        <v>0</v>
      </c>
      <c r="O501" s="450">
        <v>0</v>
      </c>
      <c r="P501" s="429">
        <f t="shared" si="136"/>
        <v>164170.79999999999</v>
      </c>
      <c r="Q501" s="455">
        <f t="shared" si="137"/>
        <v>236.01322599194938</v>
      </c>
      <c r="R501" s="450">
        <v>24445</v>
      </c>
      <c r="S501" s="133" t="s">
        <v>358</v>
      </c>
      <c r="T501" s="450" t="s">
        <v>181</v>
      </c>
      <c r="U501" s="54">
        <f>'раздел 2'!C498-'раздел 1'!L501</f>
        <v>0</v>
      </c>
      <c r="V501" s="203">
        <f t="shared" si="131"/>
        <v>0</v>
      </c>
      <c r="W501" s="203">
        <f t="shared" si="134"/>
        <v>24208.986774008052</v>
      </c>
    </row>
    <row r="502" spans="1:23" ht="15.6" customHeight="1" x14ac:dyDescent="0.2">
      <c r="A502" s="488" t="s">
        <v>17</v>
      </c>
      <c r="B502" s="489"/>
      <c r="C502" s="331"/>
      <c r="D502" s="450"/>
      <c r="E502" s="450"/>
      <c r="F502" s="327"/>
      <c r="G502" s="327"/>
      <c r="H502" s="450">
        <f t="shared" ref="H502:P502" si="138">SUM(H496:H501)</f>
        <v>6371.46</v>
      </c>
      <c r="I502" s="450">
        <f t="shared" si="138"/>
        <v>5468.97</v>
      </c>
      <c r="J502" s="450">
        <f t="shared" si="138"/>
        <v>4624.95</v>
      </c>
      <c r="K502" s="331">
        <f t="shared" si="138"/>
        <v>264</v>
      </c>
      <c r="L502" s="429">
        <f t="shared" si="138"/>
        <v>2937831.87</v>
      </c>
      <c r="M502" s="450">
        <f t="shared" si="138"/>
        <v>0</v>
      </c>
      <c r="N502" s="450">
        <f t="shared" si="138"/>
        <v>0</v>
      </c>
      <c r="O502" s="450">
        <f t="shared" si="138"/>
        <v>0</v>
      </c>
      <c r="P502" s="450">
        <f t="shared" si="138"/>
        <v>2937831.87</v>
      </c>
      <c r="Q502" s="455">
        <f t="shared" si="137"/>
        <v>461.09241366970838</v>
      </c>
      <c r="R502" s="450" t="s">
        <v>177</v>
      </c>
      <c r="S502" s="450" t="s">
        <v>177</v>
      </c>
      <c r="T502" s="450" t="s">
        <v>177</v>
      </c>
      <c r="U502" s="54">
        <f>'раздел 2'!C499-'раздел 1'!L502</f>
        <v>0</v>
      </c>
      <c r="V502" s="203">
        <f t="shared" si="131"/>
        <v>0</v>
      </c>
      <c r="W502" s="203" t="e">
        <f t="shared" si="134"/>
        <v>#VALUE!</v>
      </c>
    </row>
    <row r="503" spans="1:23" ht="15.6" customHeight="1" x14ac:dyDescent="0.2">
      <c r="A503" s="522" t="s">
        <v>1024</v>
      </c>
      <c r="B503" s="500"/>
      <c r="C503" s="331"/>
      <c r="D503" s="450"/>
      <c r="E503" s="450"/>
      <c r="F503" s="327"/>
      <c r="G503" s="327"/>
      <c r="H503" s="450"/>
      <c r="I503" s="450"/>
      <c r="J503" s="450"/>
      <c r="K503" s="331"/>
      <c r="L503" s="429"/>
      <c r="M503" s="450"/>
      <c r="N503" s="450"/>
      <c r="O503" s="450"/>
      <c r="P503" s="450"/>
      <c r="Q503" s="427"/>
      <c r="R503" s="450"/>
      <c r="S503" s="450"/>
      <c r="T503" s="450"/>
      <c r="U503" s="54">
        <f>'раздел 2'!C500-'раздел 1'!L503</f>
        <v>0</v>
      </c>
      <c r="V503" s="203">
        <f t="shared" si="131"/>
        <v>0</v>
      </c>
      <c r="W503" s="203">
        <f t="shared" si="134"/>
        <v>0</v>
      </c>
    </row>
    <row r="504" spans="1:23" ht="15.6" customHeight="1" x14ac:dyDescent="0.2">
      <c r="A504" s="447">
        <f>A501+1</f>
        <v>386</v>
      </c>
      <c r="B504" s="461" t="s">
        <v>1025</v>
      </c>
      <c r="C504" s="83">
        <v>1948</v>
      </c>
      <c r="D504" s="460"/>
      <c r="E504" s="460" t="s">
        <v>1451</v>
      </c>
      <c r="F504" s="468">
        <v>2</v>
      </c>
      <c r="G504" s="468">
        <v>2</v>
      </c>
      <c r="H504" s="429">
        <v>530.20000000000005</v>
      </c>
      <c r="I504" s="429">
        <v>530.20000000000005</v>
      </c>
      <c r="J504" s="429">
        <v>354.9</v>
      </c>
      <c r="K504" s="331">
        <v>35</v>
      </c>
      <c r="L504" s="429">
        <f>'[1]виды работ'!C598</f>
        <v>471200.44</v>
      </c>
      <c r="M504" s="450">
        <v>0</v>
      </c>
      <c r="N504" s="450">
        <v>0</v>
      </c>
      <c r="O504" s="450">
        <v>0</v>
      </c>
      <c r="P504" s="429">
        <f>L504</f>
        <v>471200.44</v>
      </c>
      <c r="Q504" s="455">
        <f>L504/H504</f>
        <v>888.72206714447373</v>
      </c>
      <c r="R504" s="450">
        <v>24445</v>
      </c>
      <c r="S504" s="133" t="s">
        <v>358</v>
      </c>
      <c r="T504" s="450" t="s">
        <v>181</v>
      </c>
      <c r="U504" s="54">
        <f>'раздел 2'!C501-'раздел 1'!L504</f>
        <v>0</v>
      </c>
      <c r="V504" s="203">
        <f t="shared" si="131"/>
        <v>0</v>
      </c>
      <c r="W504" s="203">
        <f t="shared" si="134"/>
        <v>23556.277932855526</v>
      </c>
    </row>
    <row r="505" spans="1:23" ht="15.6" customHeight="1" x14ac:dyDescent="0.2">
      <c r="A505" s="488" t="s">
        <v>17</v>
      </c>
      <c r="B505" s="489"/>
      <c r="C505" s="331"/>
      <c r="D505" s="450"/>
      <c r="E505" s="450"/>
      <c r="F505" s="327"/>
      <c r="G505" s="327"/>
      <c r="H505" s="429">
        <f t="shared" ref="H505:Q505" si="139">H504</f>
        <v>530.20000000000005</v>
      </c>
      <c r="I505" s="429">
        <f t="shared" si="139"/>
        <v>530.20000000000005</v>
      </c>
      <c r="J505" s="429">
        <f t="shared" si="139"/>
        <v>354.9</v>
      </c>
      <c r="K505" s="331">
        <f t="shared" si="139"/>
        <v>35</v>
      </c>
      <c r="L505" s="429">
        <f t="shared" si="139"/>
        <v>471200.44</v>
      </c>
      <c r="M505" s="429">
        <f t="shared" si="139"/>
        <v>0</v>
      </c>
      <c r="N505" s="429">
        <f t="shared" si="139"/>
        <v>0</v>
      </c>
      <c r="O505" s="429">
        <f t="shared" si="139"/>
        <v>0</v>
      </c>
      <c r="P505" s="429">
        <f t="shared" si="139"/>
        <v>471200.44</v>
      </c>
      <c r="Q505" s="427">
        <f t="shared" si="139"/>
        <v>888.72206714447373</v>
      </c>
      <c r="R505" s="450" t="s">
        <v>177</v>
      </c>
      <c r="S505" s="450" t="s">
        <v>177</v>
      </c>
      <c r="T505" s="450" t="s">
        <v>177</v>
      </c>
      <c r="U505" s="54">
        <f>'раздел 2'!C502-'раздел 1'!L505</f>
        <v>0</v>
      </c>
      <c r="V505" s="203">
        <f t="shared" si="131"/>
        <v>0</v>
      </c>
      <c r="W505" s="203" t="e">
        <f t="shared" si="134"/>
        <v>#VALUE!</v>
      </c>
    </row>
    <row r="506" spans="1:23" ht="15.6" customHeight="1" x14ac:dyDescent="0.2">
      <c r="A506" s="488" t="s">
        <v>121</v>
      </c>
      <c r="B506" s="489"/>
      <c r="C506" s="331"/>
      <c r="D506" s="450"/>
      <c r="E506" s="450"/>
      <c r="F506" s="327"/>
      <c r="G506" s="327"/>
      <c r="H506" s="450"/>
      <c r="I506" s="450"/>
      <c r="J506" s="450"/>
      <c r="K506" s="331"/>
      <c r="L506" s="429"/>
      <c r="M506" s="450"/>
      <c r="N506" s="450"/>
      <c r="O506" s="450"/>
      <c r="P506" s="450"/>
      <c r="Q506" s="427"/>
      <c r="R506" s="450"/>
      <c r="S506" s="450"/>
      <c r="T506" s="450"/>
      <c r="U506" s="54">
        <f>'раздел 2'!C503-'раздел 1'!L506</f>
        <v>0</v>
      </c>
      <c r="V506" s="203">
        <f t="shared" si="131"/>
        <v>0</v>
      </c>
      <c r="W506" s="203">
        <f t="shared" si="134"/>
        <v>0</v>
      </c>
    </row>
    <row r="507" spans="1:23" ht="15.6" customHeight="1" x14ac:dyDescent="0.2">
      <c r="A507" s="462">
        <f>A504+1</f>
        <v>387</v>
      </c>
      <c r="B507" s="330" t="s">
        <v>240</v>
      </c>
      <c r="C507" s="331">
        <v>1962</v>
      </c>
      <c r="D507" s="450"/>
      <c r="E507" s="450" t="s">
        <v>174</v>
      </c>
      <c r="F507" s="327">
        <v>4</v>
      </c>
      <c r="G507" s="327">
        <v>2</v>
      </c>
      <c r="H507" s="450">
        <v>1628.8</v>
      </c>
      <c r="I507" s="450">
        <v>1628.8</v>
      </c>
      <c r="J507" s="450">
        <v>1163.0999999999999</v>
      </c>
      <c r="K507" s="331">
        <v>59</v>
      </c>
      <c r="L507" s="429">
        <f>'[2]виды работ'!C508</f>
        <v>1801359.68</v>
      </c>
      <c r="M507" s="450">
        <v>0</v>
      </c>
      <c r="N507" s="450">
        <v>0</v>
      </c>
      <c r="O507" s="450">
        <v>0</v>
      </c>
      <c r="P507" s="429">
        <f>L507</f>
        <v>1801359.68</v>
      </c>
      <c r="Q507" s="455">
        <f>L507/H507</f>
        <v>1105.9428290766209</v>
      </c>
      <c r="R507" s="450">
        <v>24445</v>
      </c>
      <c r="S507" s="133" t="s">
        <v>358</v>
      </c>
      <c r="T507" s="450" t="s">
        <v>181</v>
      </c>
      <c r="U507" s="54">
        <f>'раздел 2'!C504-'раздел 1'!L507</f>
        <v>0</v>
      </c>
      <c r="V507" s="203">
        <f t="shared" si="131"/>
        <v>0</v>
      </c>
      <c r="W507" s="203">
        <f t="shared" si="134"/>
        <v>23339.057170923377</v>
      </c>
    </row>
    <row r="508" spans="1:23" ht="15.6" customHeight="1" x14ac:dyDescent="0.2">
      <c r="A508" s="462">
        <f>A507+1</f>
        <v>388</v>
      </c>
      <c r="B508" s="65" t="s">
        <v>591</v>
      </c>
      <c r="C508" s="162">
        <v>1982</v>
      </c>
      <c r="D508" s="450"/>
      <c r="E508" s="450" t="s">
        <v>1511</v>
      </c>
      <c r="F508" s="184">
        <v>5</v>
      </c>
      <c r="G508" s="184">
        <v>6</v>
      </c>
      <c r="H508" s="78">
        <v>6546.1</v>
      </c>
      <c r="I508" s="78">
        <v>4922.8999999999996</v>
      </c>
      <c r="J508" s="78">
        <v>4578</v>
      </c>
      <c r="K508" s="162">
        <v>219</v>
      </c>
      <c r="L508" s="429">
        <f>'раздел 2'!C505</f>
        <v>1725938.56</v>
      </c>
      <c r="M508" s="429">
        <f>'раздел 2'!D505</f>
        <v>0</v>
      </c>
      <c r="N508" s="450">
        <v>0</v>
      </c>
      <c r="O508" s="450">
        <v>0</v>
      </c>
      <c r="P508" s="429">
        <f>L508</f>
        <v>1725938.56</v>
      </c>
      <c r="Q508" s="455">
        <f>L508/H508</f>
        <v>263.65905806510744</v>
      </c>
      <c r="R508" s="450">
        <v>24445</v>
      </c>
      <c r="S508" s="133" t="s">
        <v>358</v>
      </c>
      <c r="T508" s="450" t="s">
        <v>181</v>
      </c>
      <c r="U508" s="54">
        <f>'раздел 2'!C505-'раздел 1'!L508</f>
        <v>0</v>
      </c>
      <c r="V508" s="203">
        <f t="shared" si="131"/>
        <v>0</v>
      </c>
      <c r="W508" s="203">
        <f t="shared" si="134"/>
        <v>24181.340941934894</v>
      </c>
    </row>
    <row r="509" spans="1:23" ht="15.6" customHeight="1" x14ac:dyDescent="0.2">
      <c r="A509" s="462">
        <f>A508+1</f>
        <v>389</v>
      </c>
      <c r="B509" s="65" t="s">
        <v>592</v>
      </c>
      <c r="C509" s="162">
        <v>1981</v>
      </c>
      <c r="D509" s="450"/>
      <c r="E509" s="450" t="s">
        <v>1511</v>
      </c>
      <c r="F509" s="184">
        <v>5</v>
      </c>
      <c r="G509" s="184">
        <v>6</v>
      </c>
      <c r="H509" s="78">
        <v>6365.4</v>
      </c>
      <c r="I509" s="78">
        <v>4904.1000000000004</v>
      </c>
      <c r="J509" s="78">
        <v>3902.3</v>
      </c>
      <c r="K509" s="162">
        <v>257</v>
      </c>
      <c r="L509" s="429">
        <f>'раздел 2'!C506</f>
        <v>1266310.32</v>
      </c>
      <c r="M509" s="429">
        <f>'раздел 2'!D506</f>
        <v>0</v>
      </c>
      <c r="N509" s="450">
        <v>0</v>
      </c>
      <c r="O509" s="450">
        <v>0</v>
      </c>
      <c r="P509" s="429">
        <f>L509</f>
        <v>1266310.32</v>
      </c>
      <c r="Q509" s="455">
        <f>L509/H509</f>
        <v>198.93648788764258</v>
      </c>
      <c r="R509" s="450">
        <v>24445</v>
      </c>
      <c r="S509" s="133" t="s">
        <v>358</v>
      </c>
      <c r="T509" s="450" t="s">
        <v>181</v>
      </c>
      <c r="U509" s="54">
        <f>'раздел 2'!C506-'раздел 1'!L509</f>
        <v>0</v>
      </c>
      <c r="V509" s="203">
        <f t="shared" si="131"/>
        <v>0</v>
      </c>
      <c r="W509" s="203">
        <f t="shared" si="134"/>
        <v>24246.063512112356</v>
      </c>
    </row>
    <row r="510" spans="1:23" ht="15.6" customHeight="1" x14ac:dyDescent="0.2">
      <c r="A510" s="462">
        <f>A509+1</f>
        <v>390</v>
      </c>
      <c r="B510" s="65" t="s">
        <v>593</v>
      </c>
      <c r="C510" s="331">
        <v>1970</v>
      </c>
      <c r="D510" s="450"/>
      <c r="E510" s="450" t="s">
        <v>1511</v>
      </c>
      <c r="F510" s="327">
        <v>5</v>
      </c>
      <c r="G510" s="327">
        <v>6</v>
      </c>
      <c r="H510" s="450">
        <v>5766.09</v>
      </c>
      <c r="I510" s="459">
        <v>4445.09</v>
      </c>
      <c r="J510" s="450">
        <v>3427.5</v>
      </c>
      <c r="K510" s="331">
        <v>236</v>
      </c>
      <c r="L510" s="429">
        <f>'[2]виды работ'!C511</f>
        <v>368938.21</v>
      </c>
      <c r="M510" s="450">
        <v>0</v>
      </c>
      <c r="N510" s="450">
        <v>0</v>
      </c>
      <c r="O510" s="450">
        <v>0</v>
      </c>
      <c r="P510" s="429">
        <f>L510</f>
        <v>368938.21</v>
      </c>
      <c r="Q510" s="455">
        <f>L510/H510</f>
        <v>63.984122689725623</v>
      </c>
      <c r="R510" s="450">
        <v>24445</v>
      </c>
      <c r="S510" s="133" t="s">
        <v>358</v>
      </c>
      <c r="T510" s="450" t="s">
        <v>181</v>
      </c>
      <c r="U510" s="54">
        <f>'раздел 2'!C507-'раздел 1'!L510</f>
        <v>0</v>
      </c>
      <c r="V510" s="203">
        <f t="shared" si="131"/>
        <v>0</v>
      </c>
      <c r="W510" s="203">
        <f t="shared" si="134"/>
        <v>24381.015877310274</v>
      </c>
    </row>
    <row r="511" spans="1:23" ht="15.6" customHeight="1" x14ac:dyDescent="0.2">
      <c r="A511" s="488" t="s">
        <v>17</v>
      </c>
      <c r="B511" s="489"/>
      <c r="C511" s="331"/>
      <c r="D511" s="450"/>
      <c r="E511" s="450"/>
      <c r="F511" s="327"/>
      <c r="G511" s="327"/>
      <c r="H511" s="450">
        <f t="shared" ref="H511:P511" si="140">SUM(H507:H510)</f>
        <v>20306.39</v>
      </c>
      <c r="I511" s="450">
        <f t="shared" si="140"/>
        <v>15900.89</v>
      </c>
      <c r="J511" s="450">
        <f t="shared" si="140"/>
        <v>13070.900000000001</v>
      </c>
      <c r="K511" s="331">
        <f t="shared" si="140"/>
        <v>771</v>
      </c>
      <c r="L511" s="429">
        <f t="shared" si="140"/>
        <v>5162546.7700000005</v>
      </c>
      <c r="M511" s="450">
        <f t="shared" si="140"/>
        <v>0</v>
      </c>
      <c r="N511" s="450">
        <f t="shared" si="140"/>
        <v>0</v>
      </c>
      <c r="O511" s="450">
        <f t="shared" si="140"/>
        <v>0</v>
      </c>
      <c r="P511" s="450">
        <f t="shared" si="140"/>
        <v>5162546.7700000005</v>
      </c>
      <c r="Q511" s="455">
        <f>L511/H511</f>
        <v>254.23262184957545</v>
      </c>
      <c r="R511" s="450" t="s">
        <v>177</v>
      </c>
      <c r="S511" s="450" t="s">
        <v>177</v>
      </c>
      <c r="T511" s="450" t="s">
        <v>177</v>
      </c>
      <c r="U511" s="54">
        <f>'раздел 2'!C508-'раздел 1'!L511</f>
        <v>0</v>
      </c>
      <c r="V511" s="203">
        <f t="shared" si="131"/>
        <v>0</v>
      </c>
      <c r="W511" s="203" t="e">
        <f t="shared" si="134"/>
        <v>#VALUE!</v>
      </c>
    </row>
    <row r="512" spans="1:23" ht="15.6" customHeight="1" x14ac:dyDescent="0.2">
      <c r="A512" s="522" t="s">
        <v>594</v>
      </c>
      <c r="B512" s="500"/>
      <c r="C512" s="331"/>
      <c r="D512" s="450"/>
      <c r="E512" s="450"/>
      <c r="F512" s="327"/>
      <c r="G512" s="327"/>
      <c r="H512" s="450"/>
      <c r="I512" s="450"/>
      <c r="J512" s="450"/>
      <c r="K512" s="331"/>
      <c r="L512" s="429"/>
      <c r="M512" s="450"/>
      <c r="N512" s="450"/>
      <c r="O512" s="450"/>
      <c r="P512" s="450"/>
      <c r="Q512" s="427"/>
      <c r="R512" s="450"/>
      <c r="S512" s="450"/>
      <c r="T512" s="450"/>
      <c r="U512" s="54">
        <f>'раздел 2'!C509-'раздел 1'!L512</f>
        <v>0</v>
      </c>
      <c r="V512" s="203">
        <f t="shared" si="131"/>
        <v>0</v>
      </c>
      <c r="W512" s="203">
        <f t="shared" si="134"/>
        <v>0</v>
      </c>
    </row>
    <row r="513" spans="1:23" ht="15.6" customHeight="1" x14ac:dyDescent="0.2">
      <c r="A513" s="447">
        <f>A510+1</f>
        <v>391</v>
      </c>
      <c r="B513" s="467" t="s">
        <v>595</v>
      </c>
      <c r="C513" s="236">
        <v>1967</v>
      </c>
      <c r="D513" s="237">
        <v>1993</v>
      </c>
      <c r="E513" s="237" t="s">
        <v>416</v>
      </c>
      <c r="F513" s="238">
        <v>2</v>
      </c>
      <c r="G513" s="238">
        <v>2</v>
      </c>
      <c r="H513" s="237">
        <v>526.6</v>
      </c>
      <c r="I513" s="237">
        <v>526.6</v>
      </c>
      <c r="J513" s="237">
        <v>292.7</v>
      </c>
      <c r="K513" s="236">
        <v>24</v>
      </c>
      <c r="L513" s="429">
        <f>'[2]виды работ'!C514</f>
        <v>851136.21</v>
      </c>
      <c r="M513" s="450">
        <v>0</v>
      </c>
      <c r="N513" s="450">
        <v>0</v>
      </c>
      <c r="O513" s="450">
        <v>0</v>
      </c>
      <c r="P513" s="429">
        <f>L513</f>
        <v>851136.21</v>
      </c>
      <c r="Q513" s="455">
        <f>L513/H513</f>
        <v>1616.2860045575387</v>
      </c>
      <c r="R513" s="450">
        <v>24445</v>
      </c>
      <c r="S513" s="133" t="s">
        <v>358</v>
      </c>
      <c r="T513" s="450" t="s">
        <v>181</v>
      </c>
      <c r="U513" s="54">
        <f>'раздел 2'!C510-'раздел 1'!L513</f>
        <v>0</v>
      </c>
      <c r="V513" s="203">
        <f t="shared" si="131"/>
        <v>0</v>
      </c>
      <c r="W513" s="203">
        <f t="shared" si="134"/>
        <v>22828.71399544246</v>
      </c>
    </row>
    <row r="514" spans="1:23" ht="15.6" customHeight="1" x14ac:dyDescent="0.2">
      <c r="A514" s="488" t="s">
        <v>17</v>
      </c>
      <c r="B514" s="489"/>
      <c r="C514" s="331"/>
      <c r="D514" s="450"/>
      <c r="E514" s="450"/>
      <c r="F514" s="327"/>
      <c r="G514" s="327"/>
      <c r="H514" s="133">
        <f t="shared" ref="H514:Q514" si="141">H513</f>
        <v>526.6</v>
      </c>
      <c r="I514" s="133">
        <f t="shared" si="141"/>
        <v>526.6</v>
      </c>
      <c r="J514" s="133">
        <f t="shared" si="141"/>
        <v>292.7</v>
      </c>
      <c r="K514" s="331">
        <f t="shared" si="141"/>
        <v>24</v>
      </c>
      <c r="L514" s="429">
        <f t="shared" si="141"/>
        <v>851136.21</v>
      </c>
      <c r="M514" s="133">
        <f t="shared" si="141"/>
        <v>0</v>
      </c>
      <c r="N514" s="133">
        <f t="shared" si="141"/>
        <v>0</v>
      </c>
      <c r="O514" s="133">
        <f t="shared" si="141"/>
        <v>0</v>
      </c>
      <c r="P514" s="133">
        <f t="shared" si="141"/>
        <v>851136.21</v>
      </c>
      <c r="Q514" s="427">
        <f t="shared" si="141"/>
        <v>1616.2860045575387</v>
      </c>
      <c r="R514" s="450" t="s">
        <v>177</v>
      </c>
      <c r="S514" s="450" t="s">
        <v>177</v>
      </c>
      <c r="T514" s="450" t="s">
        <v>177</v>
      </c>
      <c r="U514" s="54">
        <f>'раздел 2'!C511-'раздел 1'!L514</f>
        <v>0</v>
      </c>
      <c r="V514" s="203">
        <f t="shared" si="131"/>
        <v>0</v>
      </c>
      <c r="W514" s="203" t="e">
        <f t="shared" si="134"/>
        <v>#VALUE!</v>
      </c>
    </row>
    <row r="515" spans="1:23" ht="15.6" customHeight="1" x14ac:dyDescent="0.2">
      <c r="A515" s="522" t="s">
        <v>596</v>
      </c>
      <c r="B515" s="500"/>
      <c r="C515" s="331"/>
      <c r="D515" s="450"/>
      <c r="E515" s="450"/>
      <c r="F515" s="327"/>
      <c r="G515" s="327"/>
      <c r="H515" s="450"/>
      <c r="I515" s="450"/>
      <c r="J515" s="450"/>
      <c r="K515" s="331"/>
      <c r="L515" s="429"/>
      <c r="M515" s="450"/>
      <c r="N515" s="450"/>
      <c r="O515" s="450"/>
      <c r="P515" s="450"/>
      <c r="Q515" s="427"/>
      <c r="R515" s="450"/>
      <c r="S515" s="450"/>
      <c r="T515" s="450"/>
      <c r="U515" s="54">
        <f>'раздел 2'!C512-'раздел 1'!L515</f>
        <v>0</v>
      </c>
      <c r="V515" s="203">
        <f t="shared" si="131"/>
        <v>0</v>
      </c>
      <c r="W515" s="203">
        <f t="shared" si="134"/>
        <v>0</v>
      </c>
    </row>
    <row r="516" spans="1:23" ht="15.6" customHeight="1" x14ac:dyDescent="0.2">
      <c r="A516" s="462">
        <f>A513+1</f>
        <v>392</v>
      </c>
      <c r="B516" s="467" t="s">
        <v>597</v>
      </c>
      <c r="C516" s="83">
        <v>1992</v>
      </c>
      <c r="D516" s="460"/>
      <c r="E516" s="460" t="s">
        <v>1513</v>
      </c>
      <c r="F516" s="468">
        <v>5</v>
      </c>
      <c r="G516" s="468">
        <v>3</v>
      </c>
      <c r="H516" s="429">
        <v>4268.68</v>
      </c>
      <c r="I516" s="429">
        <v>4268.68</v>
      </c>
      <c r="J516" s="429">
        <v>3072.1</v>
      </c>
      <c r="K516" s="331">
        <v>162</v>
      </c>
      <c r="L516" s="429">
        <f>'[1]виды работ'!C628</f>
        <v>764120.67</v>
      </c>
      <c r="M516" s="450">
        <v>0</v>
      </c>
      <c r="N516" s="450">
        <v>0</v>
      </c>
      <c r="O516" s="450">
        <v>0</v>
      </c>
      <c r="P516" s="429">
        <f>L516</f>
        <v>764120.67</v>
      </c>
      <c r="Q516" s="455">
        <f>L516/H516</f>
        <v>179.00631342710159</v>
      </c>
      <c r="R516" s="450">
        <v>24445</v>
      </c>
      <c r="S516" s="133" t="s">
        <v>358</v>
      </c>
      <c r="T516" s="450" t="s">
        <v>181</v>
      </c>
      <c r="U516" s="54">
        <f>'раздел 2'!C513-'раздел 1'!L516</f>
        <v>0</v>
      </c>
      <c r="V516" s="203">
        <f t="shared" si="131"/>
        <v>0</v>
      </c>
      <c r="W516" s="203">
        <f t="shared" si="134"/>
        <v>24265.9936865729</v>
      </c>
    </row>
    <row r="517" spans="1:23" ht="15.6" customHeight="1" x14ac:dyDescent="0.2">
      <c r="A517" s="488" t="s">
        <v>17</v>
      </c>
      <c r="B517" s="489"/>
      <c r="C517" s="331"/>
      <c r="D517" s="450"/>
      <c r="E517" s="450"/>
      <c r="F517" s="327"/>
      <c r="G517" s="327"/>
      <c r="H517" s="429">
        <f t="shared" ref="H517:Q517" si="142">H516</f>
        <v>4268.68</v>
      </c>
      <c r="I517" s="429">
        <f t="shared" si="142"/>
        <v>4268.68</v>
      </c>
      <c r="J517" s="429">
        <f t="shared" si="142"/>
        <v>3072.1</v>
      </c>
      <c r="K517" s="331">
        <f t="shared" si="142"/>
        <v>162</v>
      </c>
      <c r="L517" s="429">
        <f t="shared" si="142"/>
        <v>764120.67</v>
      </c>
      <c r="M517" s="429">
        <f t="shared" si="142"/>
        <v>0</v>
      </c>
      <c r="N517" s="429">
        <f t="shared" si="142"/>
        <v>0</v>
      </c>
      <c r="O517" s="429">
        <f t="shared" si="142"/>
        <v>0</v>
      </c>
      <c r="P517" s="429">
        <f t="shared" si="142"/>
        <v>764120.67</v>
      </c>
      <c r="Q517" s="427">
        <f t="shared" si="142"/>
        <v>179.00631342710159</v>
      </c>
      <c r="R517" s="450"/>
      <c r="S517" s="450"/>
      <c r="T517" s="450"/>
      <c r="U517" s="54">
        <f>'раздел 2'!C514-'раздел 1'!L517</f>
        <v>0</v>
      </c>
      <c r="V517" s="203">
        <f t="shared" si="131"/>
        <v>0</v>
      </c>
      <c r="W517" s="203">
        <f t="shared" si="134"/>
        <v>-179.00631342710159</v>
      </c>
    </row>
    <row r="518" spans="1:23" ht="15.6" customHeight="1" x14ac:dyDescent="0.2">
      <c r="A518" s="522" t="s">
        <v>598</v>
      </c>
      <c r="B518" s="500"/>
      <c r="C518" s="331"/>
      <c r="D518" s="450"/>
      <c r="E518" s="450"/>
      <c r="F518" s="327"/>
      <c r="G518" s="327"/>
      <c r="H518" s="450"/>
      <c r="I518" s="450"/>
      <c r="J518" s="450"/>
      <c r="K518" s="331"/>
      <c r="L518" s="429"/>
      <c r="M518" s="450"/>
      <c r="N518" s="450"/>
      <c r="O518" s="450"/>
      <c r="P518" s="450"/>
      <c r="Q518" s="427"/>
      <c r="R518" s="450"/>
      <c r="S518" s="450"/>
      <c r="T518" s="450"/>
      <c r="U518" s="54">
        <f>'раздел 2'!C515-'раздел 1'!L518</f>
        <v>0</v>
      </c>
      <c r="V518" s="203">
        <f t="shared" si="131"/>
        <v>0</v>
      </c>
      <c r="W518" s="203">
        <f t="shared" si="134"/>
        <v>0</v>
      </c>
    </row>
    <row r="519" spans="1:23" ht="15.6" customHeight="1" x14ac:dyDescent="0.2">
      <c r="A519" s="462">
        <f>A516+1</f>
        <v>393</v>
      </c>
      <c r="B519" s="467" t="s">
        <v>599</v>
      </c>
      <c r="C519" s="260">
        <v>1965</v>
      </c>
      <c r="D519" s="268"/>
      <c r="E519" s="268" t="s">
        <v>1451</v>
      </c>
      <c r="F519" s="270">
        <v>2</v>
      </c>
      <c r="G519" s="270">
        <v>1</v>
      </c>
      <c r="H519" s="268">
        <v>349.83</v>
      </c>
      <c r="I519" s="268">
        <v>267.52</v>
      </c>
      <c r="J519" s="268">
        <v>143.19999999999999</v>
      </c>
      <c r="K519" s="260">
        <v>13</v>
      </c>
      <c r="L519" s="271">
        <f>'[2]виды работ'!C520</f>
        <v>786570.67</v>
      </c>
      <c r="M519" s="268">
        <v>0</v>
      </c>
      <c r="N519" s="268">
        <v>0</v>
      </c>
      <c r="O519" s="450">
        <v>0</v>
      </c>
      <c r="P519" s="429">
        <f>L519</f>
        <v>786570.67</v>
      </c>
      <c r="Q519" s="455">
        <f>L519/H519</f>
        <v>2248.436869336535</v>
      </c>
      <c r="R519" s="450">
        <v>24445</v>
      </c>
      <c r="S519" s="133" t="s">
        <v>358</v>
      </c>
      <c r="T519" s="450" t="s">
        <v>181</v>
      </c>
      <c r="U519" s="54">
        <f>'раздел 2'!C516-'раздел 1'!L519</f>
        <v>0</v>
      </c>
      <c r="V519" s="203">
        <f t="shared" si="131"/>
        <v>0</v>
      </c>
      <c r="W519" s="203">
        <f t="shared" si="134"/>
        <v>22196.563130663464</v>
      </c>
    </row>
    <row r="520" spans="1:23" ht="15.6" customHeight="1" x14ac:dyDescent="0.2">
      <c r="A520" s="462">
        <f>A519+1</f>
        <v>394</v>
      </c>
      <c r="B520" s="467" t="s">
        <v>600</v>
      </c>
      <c r="C520" s="272">
        <v>1972</v>
      </c>
      <c r="D520" s="273"/>
      <c r="E520" s="273" t="s">
        <v>416</v>
      </c>
      <c r="F520" s="274">
        <v>2</v>
      </c>
      <c r="G520" s="274">
        <v>2</v>
      </c>
      <c r="H520" s="273">
        <v>684.5</v>
      </c>
      <c r="I520" s="273">
        <v>637.5</v>
      </c>
      <c r="J520" s="273">
        <v>528.5</v>
      </c>
      <c r="K520" s="272">
        <v>28</v>
      </c>
      <c r="L520" s="271">
        <f>'[2]виды работ'!C521</f>
        <v>334032.21999999997</v>
      </c>
      <c r="M520" s="268">
        <v>0</v>
      </c>
      <c r="N520" s="268">
        <v>0</v>
      </c>
      <c r="O520" s="450">
        <v>0</v>
      </c>
      <c r="P520" s="429">
        <f>L520</f>
        <v>334032.21999999997</v>
      </c>
      <c r="Q520" s="455">
        <f>L520/H520</f>
        <v>487.99447772096414</v>
      </c>
      <c r="R520" s="450">
        <v>24445</v>
      </c>
      <c r="S520" s="133" t="s">
        <v>358</v>
      </c>
      <c r="T520" s="450" t="s">
        <v>181</v>
      </c>
      <c r="U520" s="54">
        <f>'раздел 2'!C517-'раздел 1'!L520</f>
        <v>0</v>
      </c>
      <c r="V520" s="203">
        <f t="shared" si="131"/>
        <v>0</v>
      </c>
      <c r="W520" s="203">
        <f t="shared" si="134"/>
        <v>23957.005522279036</v>
      </c>
    </row>
    <row r="521" spans="1:23" ht="15.6" customHeight="1" x14ac:dyDescent="0.2">
      <c r="A521" s="462">
        <f>A520+1</f>
        <v>395</v>
      </c>
      <c r="B521" s="467" t="s">
        <v>601</v>
      </c>
      <c r="C521" s="260">
        <v>1970</v>
      </c>
      <c r="D521" s="268"/>
      <c r="E521" s="268" t="s">
        <v>416</v>
      </c>
      <c r="F521" s="270">
        <v>2</v>
      </c>
      <c r="G521" s="270">
        <v>2</v>
      </c>
      <c r="H521" s="268">
        <v>834.2</v>
      </c>
      <c r="I521" s="268">
        <v>778.1</v>
      </c>
      <c r="J521" s="268">
        <v>447.5</v>
      </c>
      <c r="K521" s="260">
        <v>49</v>
      </c>
      <c r="L521" s="271">
        <f>'[2]виды работ'!C522</f>
        <v>321570.69</v>
      </c>
      <c r="M521" s="268">
        <v>0</v>
      </c>
      <c r="N521" s="268">
        <v>0</v>
      </c>
      <c r="O521" s="450">
        <v>0</v>
      </c>
      <c r="P521" s="429">
        <f>L521</f>
        <v>321570.69</v>
      </c>
      <c r="Q521" s="455">
        <f>L521/H521</f>
        <v>385.48392471829294</v>
      </c>
      <c r="R521" s="450">
        <v>24445</v>
      </c>
      <c r="S521" s="133" t="s">
        <v>358</v>
      </c>
      <c r="T521" s="450" t="s">
        <v>181</v>
      </c>
      <c r="U521" s="54">
        <f>'раздел 2'!C518-'раздел 1'!L521</f>
        <v>0</v>
      </c>
      <c r="V521" s="203">
        <f t="shared" si="131"/>
        <v>0</v>
      </c>
      <c r="W521" s="203">
        <f t="shared" si="134"/>
        <v>24059.516075281706</v>
      </c>
    </row>
    <row r="522" spans="1:23" ht="15.6" customHeight="1" x14ac:dyDescent="0.2">
      <c r="A522" s="488" t="s">
        <v>17</v>
      </c>
      <c r="B522" s="489"/>
      <c r="C522" s="331"/>
      <c r="D522" s="450"/>
      <c r="E522" s="450"/>
      <c r="F522" s="327"/>
      <c r="G522" s="327"/>
      <c r="H522" s="427">
        <f t="shared" ref="H522:P522" si="143">SUM(H519:H521)</f>
        <v>1868.53</v>
      </c>
      <c r="I522" s="427">
        <f t="shared" si="143"/>
        <v>1683.12</v>
      </c>
      <c r="J522" s="427">
        <f t="shared" si="143"/>
        <v>1119.2</v>
      </c>
      <c r="K522" s="331">
        <f t="shared" si="143"/>
        <v>90</v>
      </c>
      <c r="L522" s="429">
        <f t="shared" si="143"/>
        <v>1442173.58</v>
      </c>
      <c r="M522" s="427">
        <f t="shared" si="143"/>
        <v>0</v>
      </c>
      <c r="N522" s="427">
        <f t="shared" si="143"/>
        <v>0</v>
      </c>
      <c r="O522" s="427">
        <f t="shared" si="143"/>
        <v>0</v>
      </c>
      <c r="P522" s="427">
        <f t="shared" si="143"/>
        <v>1442173.58</v>
      </c>
      <c r="Q522" s="455">
        <f>L522/H522</f>
        <v>771.82254499526368</v>
      </c>
      <c r="R522" s="450" t="s">
        <v>177</v>
      </c>
      <c r="S522" s="450" t="s">
        <v>177</v>
      </c>
      <c r="T522" s="450" t="s">
        <v>177</v>
      </c>
      <c r="U522" s="54">
        <f>'раздел 2'!C519-'раздел 1'!L522</f>
        <v>0</v>
      </c>
      <c r="V522" s="203">
        <f t="shared" si="131"/>
        <v>0</v>
      </c>
      <c r="W522" s="203" t="e">
        <f t="shared" si="134"/>
        <v>#VALUE!</v>
      </c>
    </row>
    <row r="523" spans="1:23" ht="15.6" customHeight="1" x14ac:dyDescent="0.2">
      <c r="A523" s="522" t="s">
        <v>602</v>
      </c>
      <c r="B523" s="500"/>
      <c r="C523" s="331"/>
      <c r="D523" s="450"/>
      <c r="E523" s="450"/>
      <c r="F523" s="327"/>
      <c r="G523" s="327"/>
      <c r="H523" s="450"/>
      <c r="I523" s="450"/>
      <c r="J523" s="450"/>
      <c r="K523" s="331"/>
      <c r="L523" s="429"/>
      <c r="M523" s="450"/>
      <c r="N523" s="450"/>
      <c r="O523" s="450"/>
      <c r="P523" s="450"/>
      <c r="Q523" s="427"/>
      <c r="R523" s="450"/>
      <c r="S523" s="450"/>
      <c r="T523" s="450"/>
      <c r="U523" s="54">
        <f>'раздел 2'!C520-'раздел 1'!L523</f>
        <v>0</v>
      </c>
      <c r="V523" s="203">
        <f t="shared" si="131"/>
        <v>0</v>
      </c>
      <c r="W523" s="203">
        <f t="shared" si="134"/>
        <v>0</v>
      </c>
    </row>
    <row r="524" spans="1:23" ht="15.6" customHeight="1" x14ac:dyDescent="0.2">
      <c r="A524" s="462">
        <f>A521+1</f>
        <v>396</v>
      </c>
      <c r="B524" s="467" t="s">
        <v>603</v>
      </c>
      <c r="C524" s="331">
        <v>1973</v>
      </c>
      <c r="D524" s="450"/>
      <c r="E524" s="458" t="s">
        <v>174</v>
      </c>
      <c r="F524" s="327">
        <v>2</v>
      </c>
      <c r="G524" s="327">
        <v>2</v>
      </c>
      <c r="H524" s="429">
        <v>553.79999999999995</v>
      </c>
      <c r="I524" s="429">
        <v>503.9</v>
      </c>
      <c r="J524" s="429">
        <v>368.3</v>
      </c>
      <c r="K524" s="331">
        <v>30</v>
      </c>
      <c r="L524" s="429">
        <f>'[1]виды работ'!C637</f>
        <v>395881.9</v>
      </c>
      <c r="M524" s="450">
        <v>0</v>
      </c>
      <c r="N524" s="450">
        <v>0</v>
      </c>
      <c r="O524" s="450">
        <v>0</v>
      </c>
      <c r="P524" s="429">
        <f>L524</f>
        <v>395881.9</v>
      </c>
      <c r="Q524" s="455">
        <f>L524/H524</f>
        <v>714.84633441675703</v>
      </c>
      <c r="R524" s="450">
        <v>24445</v>
      </c>
      <c r="S524" s="133" t="s">
        <v>358</v>
      </c>
      <c r="T524" s="450" t="s">
        <v>181</v>
      </c>
      <c r="U524" s="54">
        <f>'раздел 2'!C521-'раздел 1'!L524</f>
        <v>0</v>
      </c>
      <c r="V524" s="203">
        <f t="shared" si="131"/>
        <v>0</v>
      </c>
      <c r="W524" s="203">
        <f t="shared" si="134"/>
        <v>23730.153665583242</v>
      </c>
    </row>
    <row r="525" spans="1:23" ht="15.6" customHeight="1" x14ac:dyDescent="0.2">
      <c r="A525" s="462">
        <f>A524+1</f>
        <v>397</v>
      </c>
      <c r="B525" s="467" t="s">
        <v>604</v>
      </c>
      <c r="C525" s="331">
        <v>1957</v>
      </c>
      <c r="D525" s="450"/>
      <c r="E525" s="458" t="s">
        <v>174</v>
      </c>
      <c r="F525" s="327">
        <v>2</v>
      </c>
      <c r="G525" s="327">
        <v>2</v>
      </c>
      <c r="H525" s="429">
        <v>575.79999999999995</v>
      </c>
      <c r="I525" s="429">
        <v>488.7</v>
      </c>
      <c r="J525" s="429">
        <v>183.8</v>
      </c>
      <c r="K525" s="331">
        <v>29</v>
      </c>
      <c r="L525" s="429">
        <f>'[1]виды работ'!C638</f>
        <v>138426.18</v>
      </c>
      <c r="M525" s="450">
        <v>0</v>
      </c>
      <c r="N525" s="450">
        <v>0</v>
      </c>
      <c r="O525" s="450">
        <v>0</v>
      </c>
      <c r="P525" s="429">
        <f>L525</f>
        <v>138426.18</v>
      </c>
      <c r="Q525" s="455">
        <f>L525/H525</f>
        <v>240.40670371656827</v>
      </c>
      <c r="R525" s="450">
        <v>24445</v>
      </c>
      <c r="S525" s="133" t="s">
        <v>358</v>
      </c>
      <c r="T525" s="450" t="s">
        <v>181</v>
      </c>
      <c r="U525" s="54">
        <f>'раздел 2'!C522-'раздел 1'!L525</f>
        <v>0</v>
      </c>
      <c r="V525" s="203">
        <f t="shared" si="131"/>
        <v>0</v>
      </c>
      <c r="W525" s="203">
        <f t="shared" si="134"/>
        <v>24204.59329628343</v>
      </c>
    </row>
    <row r="526" spans="1:23" ht="15.6" customHeight="1" x14ac:dyDescent="0.2">
      <c r="A526" s="488" t="s">
        <v>17</v>
      </c>
      <c r="B526" s="489"/>
      <c r="C526" s="331"/>
      <c r="D526" s="450"/>
      <c r="E526" s="450"/>
      <c r="F526" s="327"/>
      <c r="G526" s="327"/>
      <c r="H526" s="429">
        <f t="shared" ref="H526:Q526" si="144">SUM(H524:H525)</f>
        <v>1129.5999999999999</v>
      </c>
      <c r="I526" s="429">
        <f t="shared" si="144"/>
        <v>992.59999999999991</v>
      </c>
      <c r="J526" s="429">
        <f t="shared" si="144"/>
        <v>552.1</v>
      </c>
      <c r="K526" s="331">
        <f t="shared" si="144"/>
        <v>59</v>
      </c>
      <c r="L526" s="429">
        <f t="shared" si="144"/>
        <v>534308.08000000007</v>
      </c>
      <c r="M526" s="429">
        <f t="shared" si="144"/>
        <v>0</v>
      </c>
      <c r="N526" s="429">
        <f t="shared" si="144"/>
        <v>0</v>
      </c>
      <c r="O526" s="429">
        <f t="shared" si="144"/>
        <v>0</v>
      </c>
      <c r="P526" s="429">
        <f t="shared" si="144"/>
        <v>534308.08000000007</v>
      </c>
      <c r="Q526" s="427">
        <f t="shared" si="144"/>
        <v>955.25303813332528</v>
      </c>
      <c r="R526" s="450" t="s">
        <v>177</v>
      </c>
      <c r="S526" s="450" t="s">
        <v>177</v>
      </c>
      <c r="T526" s="450" t="s">
        <v>177</v>
      </c>
      <c r="U526" s="54">
        <f>'раздел 2'!C523-'раздел 1'!L526</f>
        <v>0</v>
      </c>
      <c r="V526" s="203">
        <f t="shared" si="131"/>
        <v>0</v>
      </c>
      <c r="W526" s="203" t="e">
        <f t="shared" si="134"/>
        <v>#VALUE!</v>
      </c>
    </row>
    <row r="527" spans="1:23" ht="15.6" customHeight="1" x14ac:dyDescent="0.2">
      <c r="A527" s="522" t="s">
        <v>605</v>
      </c>
      <c r="B527" s="500"/>
      <c r="C527" s="331"/>
      <c r="D527" s="450"/>
      <c r="E527" s="450"/>
      <c r="F527" s="327"/>
      <c r="G527" s="327"/>
      <c r="H527" s="450"/>
      <c r="I527" s="450"/>
      <c r="J527" s="450"/>
      <c r="K527" s="331"/>
      <c r="L527" s="429"/>
      <c r="M527" s="450"/>
      <c r="N527" s="450"/>
      <c r="O527" s="450"/>
      <c r="P527" s="450"/>
      <c r="Q527" s="427"/>
      <c r="R527" s="450"/>
      <c r="S527" s="450"/>
      <c r="T527" s="450"/>
      <c r="U527" s="54">
        <f>'раздел 2'!C524-'раздел 1'!L527</f>
        <v>0</v>
      </c>
      <c r="V527" s="203">
        <f t="shared" si="131"/>
        <v>0</v>
      </c>
      <c r="W527" s="203">
        <f t="shared" si="134"/>
        <v>0</v>
      </c>
    </row>
    <row r="528" spans="1:23" ht="15.6" customHeight="1" x14ac:dyDescent="0.2">
      <c r="A528" s="462">
        <f>A525+1</f>
        <v>398</v>
      </c>
      <c r="B528" s="467" t="s">
        <v>606</v>
      </c>
      <c r="C528" s="331">
        <v>1917</v>
      </c>
      <c r="D528" s="450"/>
      <c r="E528" s="450" t="s">
        <v>187</v>
      </c>
      <c r="F528" s="327">
        <v>2</v>
      </c>
      <c r="G528" s="327">
        <v>1</v>
      </c>
      <c r="H528" s="450">
        <v>350.9</v>
      </c>
      <c r="I528" s="450">
        <v>297.39999999999998</v>
      </c>
      <c r="J528" s="450">
        <v>232.7</v>
      </c>
      <c r="K528" s="331">
        <v>22</v>
      </c>
      <c r="L528" s="429">
        <f>'[2]виды работ'!C529</f>
        <v>133832</v>
      </c>
      <c r="M528" s="450">
        <v>0</v>
      </c>
      <c r="N528" s="450">
        <v>0</v>
      </c>
      <c r="O528" s="450">
        <v>0</v>
      </c>
      <c r="P528" s="429">
        <f>L528</f>
        <v>133832</v>
      </c>
      <c r="Q528" s="455">
        <f>L528/H528</f>
        <v>381.39640923339988</v>
      </c>
      <c r="R528" s="450">
        <v>24445</v>
      </c>
      <c r="S528" s="133" t="s">
        <v>358</v>
      </c>
      <c r="T528" s="450" t="s">
        <v>181</v>
      </c>
      <c r="U528" s="54">
        <f>'раздел 2'!C525-'раздел 1'!L528</f>
        <v>0</v>
      </c>
      <c r="V528" s="203">
        <f t="shared" si="131"/>
        <v>0</v>
      </c>
      <c r="W528" s="203">
        <f t="shared" si="134"/>
        <v>24063.603590766601</v>
      </c>
    </row>
    <row r="529" spans="1:23" ht="15.6" customHeight="1" x14ac:dyDescent="0.2">
      <c r="A529" s="488" t="s">
        <v>17</v>
      </c>
      <c r="B529" s="489"/>
      <c r="C529" s="331"/>
      <c r="D529" s="450"/>
      <c r="E529" s="450"/>
      <c r="F529" s="327"/>
      <c r="G529" s="327"/>
      <c r="H529" s="429">
        <f t="shared" ref="H529:Q529" si="145">SUM(H528)</f>
        <v>350.9</v>
      </c>
      <c r="I529" s="429">
        <f t="shared" si="145"/>
        <v>297.39999999999998</v>
      </c>
      <c r="J529" s="429">
        <f t="shared" si="145"/>
        <v>232.7</v>
      </c>
      <c r="K529" s="331">
        <f t="shared" si="145"/>
        <v>22</v>
      </c>
      <c r="L529" s="429">
        <f t="shared" si="145"/>
        <v>133832</v>
      </c>
      <c r="M529" s="429">
        <f t="shared" si="145"/>
        <v>0</v>
      </c>
      <c r="N529" s="429">
        <f t="shared" si="145"/>
        <v>0</v>
      </c>
      <c r="O529" s="429">
        <f t="shared" si="145"/>
        <v>0</v>
      </c>
      <c r="P529" s="429">
        <f t="shared" si="145"/>
        <v>133832</v>
      </c>
      <c r="Q529" s="429">
        <f t="shared" si="145"/>
        <v>381.39640923339988</v>
      </c>
      <c r="R529" s="450" t="s">
        <v>177</v>
      </c>
      <c r="S529" s="450" t="s">
        <v>177</v>
      </c>
      <c r="T529" s="450" t="s">
        <v>177</v>
      </c>
      <c r="U529" s="54">
        <f>'раздел 2'!C526-'раздел 1'!L529</f>
        <v>0</v>
      </c>
      <c r="V529" s="203">
        <f t="shared" si="131"/>
        <v>0</v>
      </c>
      <c r="W529" s="203" t="e">
        <f t="shared" si="134"/>
        <v>#VALUE!</v>
      </c>
    </row>
    <row r="530" spans="1:23" ht="15.6" customHeight="1" x14ac:dyDescent="0.2">
      <c r="A530" s="497" t="s">
        <v>122</v>
      </c>
      <c r="B530" s="498"/>
      <c r="C530" s="331"/>
      <c r="D530" s="450"/>
      <c r="E530" s="450"/>
      <c r="F530" s="327"/>
      <c r="G530" s="327"/>
      <c r="H530" s="463">
        <f t="shared" ref="H530:P530" si="146">H526+H522+H517+H514+H511+H505+H502+H494+H387+H384+H381+H529</f>
        <v>293066.02999999991</v>
      </c>
      <c r="I530" s="463">
        <f t="shared" si="146"/>
        <v>211227.64</v>
      </c>
      <c r="J530" s="463">
        <f t="shared" si="146"/>
        <v>179158.30000000002</v>
      </c>
      <c r="K530" s="463">
        <f t="shared" si="146"/>
        <v>9670</v>
      </c>
      <c r="L530" s="463">
        <f t="shared" si="146"/>
        <v>182071236.50999993</v>
      </c>
      <c r="M530" s="463">
        <f t="shared" si="146"/>
        <v>0</v>
      </c>
      <c r="N530" s="463">
        <f t="shared" si="146"/>
        <v>0</v>
      </c>
      <c r="O530" s="463">
        <f t="shared" si="146"/>
        <v>0</v>
      </c>
      <c r="P530" s="463">
        <f t="shared" si="146"/>
        <v>182071236.50999993</v>
      </c>
      <c r="Q530" s="429">
        <f>SUM(Q529)</f>
        <v>381.39640923339988</v>
      </c>
      <c r="R530" s="450" t="s">
        <v>177</v>
      </c>
      <c r="S530" s="450" t="s">
        <v>177</v>
      </c>
      <c r="T530" s="450" t="s">
        <v>177</v>
      </c>
      <c r="U530" s="56">
        <f>'раздел 2'!C527-'раздел 1'!L530</f>
        <v>0</v>
      </c>
      <c r="V530" s="203">
        <f t="shared" si="131"/>
        <v>0</v>
      </c>
      <c r="W530" s="203" t="e">
        <f t="shared" si="134"/>
        <v>#VALUE!</v>
      </c>
    </row>
    <row r="531" spans="1:23" ht="15.6" customHeight="1" x14ac:dyDescent="0.2">
      <c r="A531" s="502" t="s">
        <v>45</v>
      </c>
      <c r="B531" s="503"/>
      <c r="C531" s="503"/>
      <c r="D531" s="503"/>
      <c r="E531" s="503"/>
      <c r="F531" s="503"/>
      <c r="G531" s="503"/>
      <c r="H531" s="503"/>
      <c r="I531" s="503"/>
      <c r="J531" s="503"/>
      <c r="K531" s="503"/>
      <c r="L531" s="503"/>
      <c r="M531" s="503"/>
      <c r="N531" s="503"/>
      <c r="O531" s="503"/>
      <c r="P531" s="503"/>
      <c r="Q531" s="503"/>
      <c r="R531" s="503"/>
      <c r="S531" s="503"/>
      <c r="T531" s="504"/>
      <c r="U531" s="56">
        <f>'раздел 2'!C528-'раздел 1'!L531</f>
        <v>0</v>
      </c>
      <c r="V531" s="203">
        <f t="shared" si="131"/>
        <v>0</v>
      </c>
      <c r="W531" s="203">
        <f t="shared" si="134"/>
        <v>0</v>
      </c>
    </row>
    <row r="532" spans="1:23" ht="15.6" customHeight="1" x14ac:dyDescent="0.2">
      <c r="A532" s="488" t="s">
        <v>46</v>
      </c>
      <c r="B532" s="489"/>
      <c r="C532" s="331"/>
      <c r="D532" s="450"/>
      <c r="E532" s="450"/>
      <c r="F532" s="327"/>
      <c r="G532" s="327"/>
      <c r="H532" s="450"/>
      <c r="I532" s="450"/>
      <c r="J532" s="450"/>
      <c r="K532" s="331"/>
      <c r="L532" s="429"/>
      <c r="M532" s="450"/>
      <c r="N532" s="450"/>
      <c r="O532" s="450"/>
      <c r="P532" s="450"/>
      <c r="Q532" s="427"/>
      <c r="R532" s="450"/>
      <c r="S532" s="450"/>
      <c r="T532" s="450"/>
      <c r="U532" s="54">
        <f>'раздел 2'!C529-'раздел 1'!L532</f>
        <v>0</v>
      </c>
      <c r="V532" s="203">
        <f t="shared" si="131"/>
        <v>0</v>
      </c>
      <c r="W532" s="203">
        <f t="shared" si="134"/>
        <v>0</v>
      </c>
    </row>
    <row r="533" spans="1:23" ht="15.6" customHeight="1" x14ac:dyDescent="0.2">
      <c r="A533" s="462">
        <f>A528+1</f>
        <v>399</v>
      </c>
      <c r="B533" s="330" t="s">
        <v>241</v>
      </c>
      <c r="C533" s="331">
        <v>1964</v>
      </c>
      <c r="D533" s="450"/>
      <c r="E533" s="458" t="s">
        <v>174</v>
      </c>
      <c r="F533" s="327">
        <v>4</v>
      </c>
      <c r="G533" s="327">
        <v>3</v>
      </c>
      <c r="H533" s="458">
        <v>2325.4</v>
      </c>
      <c r="I533" s="450">
        <v>1980.4</v>
      </c>
      <c r="J533" s="450">
        <v>1569.54</v>
      </c>
      <c r="K533" s="331">
        <v>74</v>
      </c>
      <c r="L533" s="429">
        <f>'раздел 2'!C530</f>
        <v>7618937.8600000003</v>
      </c>
      <c r="M533" s="460">
        <v>0</v>
      </c>
      <c r="N533" s="460">
        <v>0</v>
      </c>
      <c r="O533" s="460">
        <v>0</v>
      </c>
      <c r="P533" s="429">
        <f>L533</f>
        <v>7618937.8600000003</v>
      </c>
      <c r="Q533" s="455">
        <f>L533/H533</f>
        <v>3276.3988389094347</v>
      </c>
      <c r="R533" s="450">
        <v>24445</v>
      </c>
      <c r="S533" s="81" t="s">
        <v>358</v>
      </c>
      <c r="T533" s="458" t="s">
        <v>181</v>
      </c>
      <c r="U533" s="54">
        <f>'раздел 2'!C530-'раздел 1'!L533</f>
        <v>0</v>
      </c>
      <c r="V533" s="203">
        <f t="shared" si="131"/>
        <v>0</v>
      </c>
      <c r="W533" s="203">
        <f t="shared" si="134"/>
        <v>21168.601161090566</v>
      </c>
    </row>
    <row r="534" spans="1:23" ht="15.6" customHeight="1" x14ac:dyDescent="0.2">
      <c r="A534" s="462">
        <f>A533+1</f>
        <v>400</v>
      </c>
      <c r="B534" s="330" t="s">
        <v>242</v>
      </c>
      <c r="C534" s="83">
        <v>1946</v>
      </c>
      <c r="D534" s="450"/>
      <c r="E534" s="458" t="s">
        <v>174</v>
      </c>
      <c r="F534" s="327">
        <v>2</v>
      </c>
      <c r="G534" s="327">
        <v>3</v>
      </c>
      <c r="H534" s="458">
        <v>1005.9</v>
      </c>
      <c r="I534" s="133">
        <v>850</v>
      </c>
      <c r="J534" s="450">
        <v>787.6</v>
      </c>
      <c r="K534" s="83">
        <v>31</v>
      </c>
      <c r="L534" s="429">
        <f>'[2]виды работ'!C536</f>
        <v>5387024.5</v>
      </c>
      <c r="M534" s="460">
        <v>0</v>
      </c>
      <c r="N534" s="460">
        <v>0</v>
      </c>
      <c r="O534" s="460">
        <v>0</v>
      </c>
      <c r="P534" s="429">
        <f>L534</f>
        <v>5387024.5</v>
      </c>
      <c r="Q534" s="455">
        <f>L534/H534</f>
        <v>5355.4274778805047</v>
      </c>
      <c r="R534" s="450">
        <v>24445</v>
      </c>
      <c r="S534" s="81" t="s">
        <v>358</v>
      </c>
      <c r="T534" s="458" t="s">
        <v>181</v>
      </c>
      <c r="U534" s="54">
        <f>'раздел 2'!C531-'раздел 1'!L534</f>
        <v>0</v>
      </c>
      <c r="V534" s="203">
        <f t="shared" ref="V534:V597" si="147">L534-P534</f>
        <v>0</v>
      </c>
      <c r="W534" s="203">
        <f t="shared" si="134"/>
        <v>19089.572522119495</v>
      </c>
    </row>
    <row r="535" spans="1:23" ht="15.6" customHeight="1" x14ac:dyDescent="0.2">
      <c r="A535" s="488" t="s">
        <v>17</v>
      </c>
      <c r="B535" s="489"/>
      <c r="C535" s="331"/>
      <c r="D535" s="450"/>
      <c r="E535" s="450"/>
      <c r="F535" s="327"/>
      <c r="G535" s="327"/>
      <c r="H535" s="450">
        <f t="shared" ref="H535:P535" si="148">SUM(H533:H534)</f>
        <v>3331.3</v>
      </c>
      <c r="I535" s="450">
        <f t="shared" si="148"/>
        <v>2830.4</v>
      </c>
      <c r="J535" s="450">
        <f t="shared" si="148"/>
        <v>2357.14</v>
      </c>
      <c r="K535" s="331">
        <f t="shared" si="148"/>
        <v>105</v>
      </c>
      <c r="L535" s="429">
        <f t="shared" si="148"/>
        <v>13005962.359999999</v>
      </c>
      <c r="M535" s="450">
        <f t="shared" si="148"/>
        <v>0</v>
      </c>
      <c r="N535" s="450">
        <f t="shared" si="148"/>
        <v>0</v>
      </c>
      <c r="O535" s="450">
        <f t="shared" si="148"/>
        <v>0</v>
      </c>
      <c r="P535" s="450">
        <f t="shared" si="148"/>
        <v>13005962.359999999</v>
      </c>
      <c r="Q535" s="455">
        <f>L535/H535</f>
        <v>3904.1702518536304</v>
      </c>
      <c r="R535" s="450" t="s">
        <v>177</v>
      </c>
      <c r="S535" s="450" t="s">
        <v>177</v>
      </c>
      <c r="T535" s="450" t="s">
        <v>177</v>
      </c>
      <c r="U535" s="54">
        <f>'раздел 2'!C532-'раздел 1'!L535</f>
        <v>0</v>
      </c>
      <c r="V535" s="203">
        <f t="shared" si="147"/>
        <v>0</v>
      </c>
      <c r="W535" s="203" t="e">
        <f t="shared" si="134"/>
        <v>#VALUE!</v>
      </c>
    </row>
    <row r="536" spans="1:23" ht="15.6" customHeight="1" x14ac:dyDescent="0.2">
      <c r="A536" s="522" t="s">
        <v>613</v>
      </c>
      <c r="B536" s="500"/>
      <c r="C536" s="331"/>
      <c r="D536" s="450"/>
      <c r="E536" s="450"/>
      <c r="F536" s="327"/>
      <c r="G536" s="327"/>
      <c r="H536" s="450"/>
      <c r="I536" s="450"/>
      <c r="J536" s="450"/>
      <c r="K536" s="331"/>
      <c r="L536" s="429"/>
      <c r="M536" s="450"/>
      <c r="N536" s="450"/>
      <c r="O536" s="450"/>
      <c r="P536" s="450"/>
      <c r="Q536" s="427"/>
      <c r="R536" s="450"/>
      <c r="S536" s="450"/>
      <c r="T536" s="450"/>
      <c r="U536" s="54">
        <f>'раздел 2'!C533-'раздел 1'!L536</f>
        <v>0</v>
      </c>
      <c r="V536" s="203">
        <f t="shared" si="147"/>
        <v>0</v>
      </c>
      <c r="W536" s="203">
        <f t="shared" si="134"/>
        <v>0</v>
      </c>
    </row>
    <row r="537" spans="1:23" ht="15.6" customHeight="1" x14ac:dyDescent="0.2">
      <c r="A537" s="462">
        <f>A534+1</f>
        <v>401</v>
      </c>
      <c r="B537" s="330" t="s">
        <v>614</v>
      </c>
      <c r="C537" s="83">
        <v>1975</v>
      </c>
      <c r="D537" s="450"/>
      <c r="E537" s="458"/>
      <c r="F537" s="468">
        <v>9</v>
      </c>
      <c r="G537" s="122">
        <v>1</v>
      </c>
      <c r="H537" s="458">
        <v>3863.11</v>
      </c>
      <c r="I537" s="458">
        <v>3863.11</v>
      </c>
      <c r="J537" s="458">
        <v>3863.11</v>
      </c>
      <c r="K537" s="83">
        <v>147</v>
      </c>
      <c r="L537" s="429">
        <f>'раздел 2'!C534</f>
        <v>204298.47</v>
      </c>
      <c r="M537" s="460">
        <v>0</v>
      </c>
      <c r="N537" s="460">
        <v>0</v>
      </c>
      <c r="O537" s="460">
        <v>0</v>
      </c>
      <c r="P537" s="429">
        <f>L537</f>
        <v>204298.47</v>
      </c>
      <c r="Q537" s="455">
        <f t="shared" ref="Q537:Q542" si="149">L537/H537</f>
        <v>52.884455788212087</v>
      </c>
      <c r="R537" s="450">
        <v>24445</v>
      </c>
      <c r="S537" s="81" t="s">
        <v>358</v>
      </c>
      <c r="T537" s="458" t="s">
        <v>181</v>
      </c>
      <c r="U537" s="54">
        <f>'раздел 2'!C534-'раздел 1'!L537</f>
        <v>0</v>
      </c>
      <c r="V537" s="203">
        <f t="shared" si="147"/>
        <v>0</v>
      </c>
      <c r="W537" s="203">
        <f t="shared" si="134"/>
        <v>24392.115544211789</v>
      </c>
    </row>
    <row r="538" spans="1:23" ht="15.6" customHeight="1" x14ac:dyDescent="0.2">
      <c r="A538" s="447">
        <f>A537+1</f>
        <v>402</v>
      </c>
      <c r="B538" s="330" t="s">
        <v>615</v>
      </c>
      <c r="C538" s="82">
        <v>1978</v>
      </c>
      <c r="D538" s="450"/>
      <c r="E538" s="458"/>
      <c r="F538" s="122">
        <v>9</v>
      </c>
      <c r="G538" s="122">
        <v>5</v>
      </c>
      <c r="H538" s="459">
        <v>9495.1</v>
      </c>
      <c r="I538" s="459">
        <v>9495.1</v>
      </c>
      <c r="J538" s="459">
        <v>9495.1</v>
      </c>
      <c r="K538" s="82">
        <v>499</v>
      </c>
      <c r="L538" s="429">
        <f>'раздел 2'!C535</f>
        <v>215442.23</v>
      </c>
      <c r="M538" s="460">
        <v>0</v>
      </c>
      <c r="N538" s="460">
        <v>0</v>
      </c>
      <c r="O538" s="460">
        <v>0</v>
      </c>
      <c r="P538" s="429">
        <f>L538</f>
        <v>215442.23</v>
      </c>
      <c r="Q538" s="455">
        <f t="shared" si="149"/>
        <v>22.689832650525009</v>
      </c>
      <c r="R538" s="450">
        <v>24445</v>
      </c>
      <c r="S538" s="81" t="s">
        <v>358</v>
      </c>
      <c r="T538" s="450" t="s">
        <v>1668</v>
      </c>
      <c r="U538" s="54">
        <f>'раздел 2'!C535-'раздел 1'!L538</f>
        <v>0</v>
      </c>
      <c r="V538" s="203">
        <f t="shared" si="147"/>
        <v>0</v>
      </c>
      <c r="W538" s="203">
        <f t="shared" si="134"/>
        <v>24422.310167349475</v>
      </c>
    </row>
    <row r="539" spans="1:23" ht="15.6" customHeight="1" x14ac:dyDescent="0.2">
      <c r="A539" s="447">
        <f>A538+1</f>
        <v>403</v>
      </c>
      <c r="B539" s="330" t="s">
        <v>616</v>
      </c>
      <c r="C539" s="82">
        <v>1979</v>
      </c>
      <c r="D539" s="450"/>
      <c r="E539" s="458"/>
      <c r="F539" s="122">
        <v>9</v>
      </c>
      <c r="G539" s="122">
        <v>5</v>
      </c>
      <c r="H539" s="459">
        <v>9504.4</v>
      </c>
      <c r="I539" s="459">
        <v>9504.4</v>
      </c>
      <c r="J539" s="459">
        <v>9504.4</v>
      </c>
      <c r="K539" s="82">
        <v>484</v>
      </c>
      <c r="L539" s="429">
        <f>'раздел 2'!C536</f>
        <v>215442.23</v>
      </c>
      <c r="M539" s="460">
        <v>0</v>
      </c>
      <c r="N539" s="460">
        <v>0</v>
      </c>
      <c r="O539" s="460">
        <v>0</v>
      </c>
      <c r="P539" s="429">
        <f>L539</f>
        <v>215442.23</v>
      </c>
      <c r="Q539" s="455">
        <f t="shared" si="149"/>
        <v>22.667630781532765</v>
      </c>
      <c r="R539" s="450">
        <v>24445</v>
      </c>
      <c r="S539" s="81" t="s">
        <v>358</v>
      </c>
      <c r="T539" s="450" t="s">
        <v>1668</v>
      </c>
      <c r="U539" s="54">
        <f>'раздел 2'!C536-'раздел 1'!L539</f>
        <v>0</v>
      </c>
      <c r="V539" s="203">
        <f t="shared" si="147"/>
        <v>0</v>
      </c>
      <c r="W539" s="203">
        <f t="shared" si="134"/>
        <v>24422.332369218468</v>
      </c>
    </row>
    <row r="540" spans="1:23" ht="15.6" customHeight="1" x14ac:dyDescent="0.2">
      <c r="A540" s="447">
        <f>A539+1</f>
        <v>404</v>
      </c>
      <c r="B540" s="330" t="s">
        <v>617</v>
      </c>
      <c r="C540" s="82">
        <v>1980</v>
      </c>
      <c r="D540" s="450"/>
      <c r="E540" s="458"/>
      <c r="F540" s="122">
        <v>9</v>
      </c>
      <c r="G540" s="122">
        <v>5</v>
      </c>
      <c r="H540" s="459">
        <v>9271.1</v>
      </c>
      <c r="I540" s="459">
        <v>9271.1</v>
      </c>
      <c r="J540" s="459">
        <v>9271.1</v>
      </c>
      <c r="K540" s="82">
        <v>477</v>
      </c>
      <c r="L540" s="429">
        <f>'раздел 2'!C537</f>
        <v>215442.24</v>
      </c>
      <c r="M540" s="460">
        <v>0</v>
      </c>
      <c r="N540" s="460">
        <v>0</v>
      </c>
      <c r="O540" s="460">
        <v>0</v>
      </c>
      <c r="P540" s="429">
        <f>L540</f>
        <v>215442.24</v>
      </c>
      <c r="Q540" s="455">
        <f t="shared" si="149"/>
        <v>23.238045107915994</v>
      </c>
      <c r="R540" s="450">
        <v>24445</v>
      </c>
      <c r="S540" s="81" t="s">
        <v>358</v>
      </c>
      <c r="T540" s="450" t="s">
        <v>1668</v>
      </c>
      <c r="U540" s="54">
        <f>'раздел 2'!C537-'раздел 1'!L540</f>
        <v>0</v>
      </c>
      <c r="V540" s="203">
        <f t="shared" si="147"/>
        <v>0</v>
      </c>
      <c r="W540" s="203">
        <f t="shared" si="134"/>
        <v>24421.761954892085</v>
      </c>
    </row>
    <row r="541" spans="1:23" ht="15.6" customHeight="1" x14ac:dyDescent="0.2">
      <c r="A541" s="447">
        <f>A540+1</f>
        <v>405</v>
      </c>
      <c r="B541" s="330" t="s">
        <v>618</v>
      </c>
      <c r="C541" s="82">
        <v>1982</v>
      </c>
      <c r="D541" s="450"/>
      <c r="E541" s="458"/>
      <c r="F541" s="122">
        <v>9</v>
      </c>
      <c r="G541" s="122">
        <v>9</v>
      </c>
      <c r="H541" s="459">
        <v>16733.29</v>
      </c>
      <c r="I541" s="459">
        <v>16733.29</v>
      </c>
      <c r="J541" s="459">
        <v>16733.29</v>
      </c>
      <c r="K541" s="82">
        <v>896</v>
      </c>
      <c r="L541" s="429">
        <f>'раздел 2'!C538</f>
        <v>1832064.88</v>
      </c>
      <c r="M541" s="460">
        <v>0</v>
      </c>
      <c r="N541" s="460">
        <v>0</v>
      </c>
      <c r="O541" s="460">
        <v>0</v>
      </c>
      <c r="P541" s="429">
        <f>L541</f>
        <v>1832064.88</v>
      </c>
      <c r="Q541" s="455">
        <f t="shared" si="149"/>
        <v>109.48623253406831</v>
      </c>
      <c r="R541" s="450">
        <v>24445</v>
      </c>
      <c r="S541" s="81" t="s">
        <v>358</v>
      </c>
      <c r="T541" s="458" t="s">
        <v>181</v>
      </c>
      <c r="U541" s="54">
        <f>'раздел 2'!C538-'раздел 1'!L541</f>
        <v>0</v>
      </c>
      <c r="V541" s="203">
        <f t="shared" si="147"/>
        <v>0</v>
      </c>
      <c r="W541" s="203">
        <f t="shared" si="134"/>
        <v>24335.513767465931</v>
      </c>
    </row>
    <row r="542" spans="1:23" ht="15.6" customHeight="1" x14ac:dyDescent="0.2">
      <c r="A542" s="488" t="s">
        <v>17</v>
      </c>
      <c r="B542" s="489"/>
      <c r="C542" s="163"/>
      <c r="D542" s="94"/>
      <c r="E542" s="94"/>
      <c r="F542" s="30"/>
      <c r="G542" s="30"/>
      <c r="H542" s="94">
        <f t="shared" ref="H542:P542" si="150">SUM(H537:H541)</f>
        <v>48867</v>
      </c>
      <c r="I542" s="94">
        <f t="shared" si="150"/>
        <v>48867</v>
      </c>
      <c r="J542" s="94">
        <f t="shared" si="150"/>
        <v>48867</v>
      </c>
      <c r="K542" s="163">
        <f t="shared" si="150"/>
        <v>2503</v>
      </c>
      <c r="L542" s="128">
        <f t="shared" si="150"/>
        <v>2682690.0499999998</v>
      </c>
      <c r="M542" s="94">
        <f t="shared" si="150"/>
        <v>0</v>
      </c>
      <c r="N542" s="94">
        <f t="shared" si="150"/>
        <v>0</v>
      </c>
      <c r="O542" s="94">
        <f t="shared" si="150"/>
        <v>0</v>
      </c>
      <c r="P542" s="94">
        <f t="shared" si="150"/>
        <v>2682690.0499999998</v>
      </c>
      <c r="Q542" s="455">
        <f t="shared" si="149"/>
        <v>54.897784803650723</v>
      </c>
      <c r="R542" s="450" t="s">
        <v>177</v>
      </c>
      <c r="S542" s="450" t="s">
        <v>177</v>
      </c>
      <c r="T542" s="450" t="s">
        <v>177</v>
      </c>
      <c r="U542" s="54">
        <f>'раздел 2'!C539-'раздел 1'!L542</f>
        <v>0</v>
      </c>
      <c r="V542" s="203">
        <f t="shared" si="147"/>
        <v>0</v>
      </c>
      <c r="W542" s="203" t="e">
        <f t="shared" si="134"/>
        <v>#VALUE!</v>
      </c>
    </row>
    <row r="543" spans="1:23" ht="15.6" customHeight="1" x14ac:dyDescent="0.2">
      <c r="A543" s="488" t="s">
        <v>1243</v>
      </c>
      <c r="B543" s="489"/>
      <c r="C543" s="331"/>
      <c r="D543" s="450"/>
      <c r="E543" s="450"/>
      <c r="F543" s="327"/>
      <c r="G543" s="327"/>
      <c r="H543" s="450"/>
      <c r="I543" s="450"/>
      <c r="J543" s="450"/>
      <c r="K543" s="331"/>
      <c r="L543" s="429"/>
      <c r="M543" s="450"/>
      <c r="N543" s="450"/>
      <c r="O543" s="450"/>
      <c r="P543" s="450"/>
      <c r="Q543" s="427"/>
      <c r="R543" s="450"/>
      <c r="S543" s="450"/>
      <c r="T543" s="450"/>
      <c r="U543" s="54">
        <f>'раздел 2'!C540-'раздел 1'!L543</f>
        <v>0</v>
      </c>
      <c r="V543" s="203">
        <f t="shared" si="147"/>
        <v>0</v>
      </c>
      <c r="W543" s="203">
        <f t="shared" si="134"/>
        <v>0</v>
      </c>
    </row>
    <row r="544" spans="1:23" ht="15.6" customHeight="1" x14ac:dyDescent="0.2">
      <c r="A544" s="462">
        <f>A541+1</f>
        <v>406</v>
      </c>
      <c r="B544" s="330" t="s">
        <v>619</v>
      </c>
      <c r="C544" s="83">
        <v>1990</v>
      </c>
      <c r="D544" s="450" t="s">
        <v>424</v>
      </c>
      <c r="E544" s="458" t="s">
        <v>1437</v>
      </c>
      <c r="F544" s="327">
        <v>3</v>
      </c>
      <c r="G544" s="327">
        <v>2</v>
      </c>
      <c r="H544" s="429">
        <v>2156.6999999999998</v>
      </c>
      <c r="I544" s="429">
        <v>1446.8</v>
      </c>
      <c r="J544" s="429">
        <v>1029.7</v>
      </c>
      <c r="K544" s="331">
        <v>81</v>
      </c>
      <c r="L544" s="429">
        <f>'[2]виды работ'!C547</f>
        <v>189023.22</v>
      </c>
      <c r="M544" s="460">
        <v>0</v>
      </c>
      <c r="N544" s="460">
        <v>0</v>
      </c>
      <c r="O544" s="460">
        <v>0</v>
      </c>
      <c r="P544" s="429">
        <f>L544</f>
        <v>189023.22</v>
      </c>
      <c r="Q544" s="455">
        <f>L544/H544</f>
        <v>87.644651550980669</v>
      </c>
      <c r="R544" s="450">
        <v>24445</v>
      </c>
      <c r="S544" s="81" t="s">
        <v>358</v>
      </c>
      <c r="T544" s="458" t="s">
        <v>181</v>
      </c>
      <c r="U544" s="54">
        <f>'раздел 2'!C541-'раздел 1'!L544</f>
        <v>0</v>
      </c>
      <c r="V544" s="203">
        <f t="shared" si="147"/>
        <v>0</v>
      </c>
      <c r="W544" s="203">
        <f t="shared" si="134"/>
        <v>24357.355348449018</v>
      </c>
    </row>
    <row r="545" spans="1:23" ht="15.6" customHeight="1" x14ac:dyDescent="0.2">
      <c r="A545" s="488" t="s">
        <v>17</v>
      </c>
      <c r="B545" s="489"/>
      <c r="C545" s="331"/>
      <c r="D545" s="450"/>
      <c r="E545" s="450"/>
      <c r="F545" s="327"/>
      <c r="G545" s="327"/>
      <c r="H545" s="429">
        <f t="shared" ref="H545:Q545" si="151">SUM(H544:H544)</f>
        <v>2156.6999999999998</v>
      </c>
      <c r="I545" s="429">
        <f t="shared" si="151"/>
        <v>1446.8</v>
      </c>
      <c r="J545" s="429">
        <f t="shared" si="151"/>
        <v>1029.7</v>
      </c>
      <c r="K545" s="331">
        <f t="shared" si="151"/>
        <v>81</v>
      </c>
      <c r="L545" s="429">
        <f t="shared" si="151"/>
        <v>189023.22</v>
      </c>
      <c r="M545" s="429">
        <f t="shared" si="151"/>
        <v>0</v>
      </c>
      <c r="N545" s="429">
        <f t="shared" si="151"/>
        <v>0</v>
      </c>
      <c r="O545" s="429">
        <f t="shared" si="151"/>
        <v>0</v>
      </c>
      <c r="P545" s="429">
        <f t="shared" si="151"/>
        <v>189023.22</v>
      </c>
      <c r="Q545" s="429">
        <f t="shared" si="151"/>
        <v>87.644651550980669</v>
      </c>
      <c r="R545" s="450" t="s">
        <v>177</v>
      </c>
      <c r="S545" s="450" t="s">
        <v>177</v>
      </c>
      <c r="T545" s="450" t="s">
        <v>177</v>
      </c>
      <c r="U545" s="54">
        <f>'раздел 2'!C542-'раздел 1'!L545</f>
        <v>0</v>
      </c>
      <c r="V545" s="203">
        <f t="shared" si="147"/>
        <v>0</v>
      </c>
      <c r="W545" s="203" t="e">
        <f t="shared" si="134"/>
        <v>#VALUE!</v>
      </c>
    </row>
    <row r="546" spans="1:23" ht="15.6" customHeight="1" x14ac:dyDescent="0.2">
      <c r="A546" s="488" t="s">
        <v>1244</v>
      </c>
      <c r="B546" s="489"/>
      <c r="C546" s="331"/>
      <c r="D546" s="450"/>
      <c r="E546" s="450"/>
      <c r="F546" s="327"/>
      <c r="G546" s="327"/>
      <c r="H546" s="450"/>
      <c r="I546" s="450"/>
      <c r="J546" s="450"/>
      <c r="K546" s="331"/>
      <c r="L546" s="429"/>
      <c r="M546" s="450"/>
      <c r="N546" s="450"/>
      <c r="O546" s="450"/>
      <c r="P546" s="450"/>
      <c r="Q546" s="427"/>
      <c r="R546" s="450"/>
      <c r="S546" s="450"/>
      <c r="T546" s="450"/>
      <c r="U546" s="54">
        <f>'раздел 2'!C543-'раздел 1'!L546</f>
        <v>0</v>
      </c>
      <c r="V546" s="203">
        <f t="shared" si="147"/>
        <v>0</v>
      </c>
      <c r="W546" s="203">
        <f t="shared" si="134"/>
        <v>0</v>
      </c>
    </row>
    <row r="547" spans="1:23" ht="15.6" customHeight="1" x14ac:dyDescent="0.2">
      <c r="A547" s="462">
        <f>A544+1</f>
        <v>407</v>
      </c>
      <c r="B547" s="330" t="s">
        <v>1245</v>
      </c>
      <c r="C547" s="331">
        <v>1970</v>
      </c>
      <c r="D547" s="450"/>
      <c r="E547" s="458" t="s">
        <v>174</v>
      </c>
      <c r="F547" s="327">
        <v>2</v>
      </c>
      <c r="G547" s="447">
        <v>2</v>
      </c>
      <c r="H547" s="275">
        <v>773.63</v>
      </c>
      <c r="I547" s="427">
        <v>542.6</v>
      </c>
      <c r="J547" s="479">
        <v>315.75</v>
      </c>
      <c r="K547" s="331">
        <v>51</v>
      </c>
      <c r="L547" s="429">
        <f>'раздел 2'!C544</f>
        <v>284581.49</v>
      </c>
      <c r="M547" s="460">
        <v>0</v>
      </c>
      <c r="N547" s="460">
        <v>0</v>
      </c>
      <c r="O547" s="460">
        <v>0</v>
      </c>
      <c r="P547" s="429">
        <f t="shared" ref="P547:P552" si="152">L547</f>
        <v>284581.49</v>
      </c>
      <c r="Q547" s="455">
        <f t="shared" ref="Q547:Q552" si="153">L547/H547</f>
        <v>367.85219032353967</v>
      </c>
      <c r="R547" s="450">
        <v>24445</v>
      </c>
      <c r="S547" s="81" t="s">
        <v>358</v>
      </c>
      <c r="T547" s="458" t="s">
        <v>181</v>
      </c>
      <c r="U547" s="54">
        <f>'раздел 2'!C544-'раздел 1'!L547</f>
        <v>0</v>
      </c>
      <c r="V547" s="203">
        <f t="shared" si="147"/>
        <v>0</v>
      </c>
      <c r="W547" s="203">
        <f t="shared" si="134"/>
        <v>24077.147809676459</v>
      </c>
    </row>
    <row r="548" spans="1:23" ht="15.6" customHeight="1" x14ac:dyDescent="0.2">
      <c r="A548" s="447">
        <f>A547+1</f>
        <v>408</v>
      </c>
      <c r="B548" s="330" t="s">
        <v>1246</v>
      </c>
      <c r="C548" s="331">
        <v>1970</v>
      </c>
      <c r="D548" s="450"/>
      <c r="E548" s="458" t="s">
        <v>174</v>
      </c>
      <c r="F548" s="327">
        <v>2</v>
      </c>
      <c r="G548" s="447">
        <v>2</v>
      </c>
      <c r="H548" s="275">
        <v>748</v>
      </c>
      <c r="I548" s="427">
        <v>482</v>
      </c>
      <c r="J548" s="95">
        <v>172.1</v>
      </c>
      <c r="K548" s="331">
        <v>50</v>
      </c>
      <c r="L548" s="429">
        <f>'раздел 2'!C545</f>
        <v>324259.15000000002</v>
      </c>
      <c r="M548" s="460">
        <v>0</v>
      </c>
      <c r="N548" s="460">
        <v>0</v>
      </c>
      <c r="O548" s="460">
        <v>0</v>
      </c>
      <c r="P548" s="429">
        <f t="shared" si="152"/>
        <v>324259.15000000002</v>
      </c>
      <c r="Q548" s="455">
        <f t="shared" si="153"/>
        <v>433.50153743315514</v>
      </c>
      <c r="R548" s="450">
        <v>24445</v>
      </c>
      <c r="S548" s="81" t="s">
        <v>358</v>
      </c>
      <c r="T548" s="458" t="s">
        <v>181</v>
      </c>
      <c r="U548" s="54">
        <f>'раздел 2'!C545-'раздел 1'!L548</f>
        <v>0</v>
      </c>
      <c r="V548" s="203">
        <f t="shared" si="147"/>
        <v>0</v>
      </c>
      <c r="W548" s="203">
        <f t="shared" si="134"/>
        <v>24011.498462566844</v>
      </c>
    </row>
    <row r="549" spans="1:23" ht="15.6" customHeight="1" x14ac:dyDescent="0.2">
      <c r="A549" s="447">
        <f>A548+1</f>
        <v>409</v>
      </c>
      <c r="B549" s="330" t="s">
        <v>1247</v>
      </c>
      <c r="C549" s="331">
        <v>1974</v>
      </c>
      <c r="D549" s="450"/>
      <c r="E549" s="458" t="s">
        <v>174</v>
      </c>
      <c r="F549" s="327">
        <v>2</v>
      </c>
      <c r="G549" s="447">
        <v>2</v>
      </c>
      <c r="H549" s="275">
        <v>713.6</v>
      </c>
      <c r="I549" s="427">
        <v>469</v>
      </c>
      <c r="J549" s="479">
        <v>417.4</v>
      </c>
      <c r="K549" s="331">
        <v>42</v>
      </c>
      <c r="L549" s="429">
        <f>'[2]виды работ'!C552</f>
        <v>324259.15000000002</v>
      </c>
      <c r="M549" s="460">
        <v>0</v>
      </c>
      <c r="N549" s="460">
        <v>0</v>
      </c>
      <c r="O549" s="460">
        <v>0</v>
      </c>
      <c r="P549" s="429">
        <f t="shared" si="152"/>
        <v>324259.15000000002</v>
      </c>
      <c r="Q549" s="455">
        <f t="shared" si="153"/>
        <v>454.39903307174887</v>
      </c>
      <c r="R549" s="450">
        <v>24445</v>
      </c>
      <c r="S549" s="81" t="s">
        <v>358</v>
      </c>
      <c r="T549" s="458" t="s">
        <v>181</v>
      </c>
      <c r="U549" s="54">
        <f>'раздел 2'!C546-'раздел 1'!L549</f>
        <v>0</v>
      </c>
      <c r="V549" s="203">
        <f t="shared" si="147"/>
        <v>0</v>
      </c>
      <c r="W549" s="203">
        <f t="shared" si="134"/>
        <v>23990.60096692825</v>
      </c>
    </row>
    <row r="550" spans="1:23" ht="15.6" customHeight="1" x14ac:dyDescent="0.2">
      <c r="A550" s="447">
        <f>A549+1</f>
        <v>410</v>
      </c>
      <c r="B550" s="330" t="s">
        <v>1248</v>
      </c>
      <c r="C550" s="83">
        <v>1989</v>
      </c>
      <c r="D550" s="455"/>
      <c r="E550" s="455" t="s">
        <v>178</v>
      </c>
      <c r="F550" s="468">
        <v>3</v>
      </c>
      <c r="G550" s="468">
        <v>2</v>
      </c>
      <c r="H550" s="93">
        <v>1499</v>
      </c>
      <c r="I550" s="427">
        <v>793</v>
      </c>
      <c r="J550" s="471">
        <v>609.1</v>
      </c>
      <c r="K550" s="331">
        <v>75</v>
      </c>
      <c r="L550" s="429">
        <f>'[2]виды работ'!C553</f>
        <v>185824.09</v>
      </c>
      <c r="M550" s="460">
        <v>0</v>
      </c>
      <c r="N550" s="460">
        <v>0</v>
      </c>
      <c r="O550" s="460">
        <v>0</v>
      </c>
      <c r="P550" s="429">
        <f t="shared" si="152"/>
        <v>185824.09</v>
      </c>
      <c r="Q550" s="455">
        <f t="shared" si="153"/>
        <v>123.96537024683121</v>
      </c>
      <c r="R550" s="450">
        <v>24445</v>
      </c>
      <c r="S550" s="81" t="s">
        <v>358</v>
      </c>
      <c r="T550" s="458" t="s">
        <v>181</v>
      </c>
      <c r="U550" s="54">
        <f>'раздел 2'!C547-'раздел 1'!L550</f>
        <v>0</v>
      </c>
      <c r="V550" s="203">
        <f t="shared" si="147"/>
        <v>0</v>
      </c>
      <c r="W550" s="203">
        <f t="shared" si="134"/>
        <v>24321.034629753169</v>
      </c>
    </row>
    <row r="551" spans="1:23" ht="15.6" customHeight="1" x14ac:dyDescent="0.2">
      <c r="A551" s="447">
        <f>A550+1</f>
        <v>411</v>
      </c>
      <c r="B551" s="330" t="s">
        <v>1249</v>
      </c>
      <c r="C551" s="331">
        <v>1981</v>
      </c>
      <c r="D551" s="450"/>
      <c r="E551" s="450" t="s">
        <v>174</v>
      </c>
      <c r="F551" s="327">
        <v>3</v>
      </c>
      <c r="G551" s="327">
        <v>3</v>
      </c>
      <c r="H551" s="427">
        <v>1281.4000000000001</v>
      </c>
      <c r="I551" s="427">
        <v>744.8</v>
      </c>
      <c r="J551" s="479">
        <v>187.6</v>
      </c>
      <c r="K551" s="331">
        <v>64</v>
      </c>
      <c r="L551" s="429">
        <f>'[2]виды работ'!C554</f>
        <v>338462.07</v>
      </c>
      <c r="M551" s="460">
        <v>0</v>
      </c>
      <c r="N551" s="460">
        <v>0</v>
      </c>
      <c r="O551" s="460">
        <v>0</v>
      </c>
      <c r="P551" s="429">
        <f t="shared" si="152"/>
        <v>338462.07</v>
      </c>
      <c r="Q551" s="455">
        <f t="shared" si="153"/>
        <v>264.13459497424691</v>
      </c>
      <c r="R551" s="450">
        <v>24445</v>
      </c>
      <c r="S551" s="81" t="s">
        <v>358</v>
      </c>
      <c r="T551" s="458" t="s">
        <v>181</v>
      </c>
      <c r="U551" s="54">
        <f>'раздел 2'!C548-'раздел 1'!L551</f>
        <v>0</v>
      </c>
      <c r="V551" s="203">
        <f t="shared" si="147"/>
        <v>0</v>
      </c>
      <c r="W551" s="203">
        <f t="shared" si="134"/>
        <v>24180.865405025754</v>
      </c>
    </row>
    <row r="552" spans="1:23" ht="15.6" customHeight="1" x14ac:dyDescent="0.2">
      <c r="A552" s="447">
        <f>A551+1</f>
        <v>412</v>
      </c>
      <c r="B552" s="330" t="s">
        <v>1250</v>
      </c>
      <c r="C552" s="331">
        <v>1975</v>
      </c>
      <c r="D552" s="450"/>
      <c r="E552" s="450" t="s">
        <v>174</v>
      </c>
      <c r="F552" s="327">
        <v>2</v>
      </c>
      <c r="G552" s="327">
        <v>1</v>
      </c>
      <c r="H552" s="427">
        <v>334</v>
      </c>
      <c r="I552" s="427">
        <v>209.2</v>
      </c>
      <c r="J552" s="479">
        <v>134.30000000000001</v>
      </c>
      <c r="K552" s="331">
        <v>19</v>
      </c>
      <c r="L552" s="429">
        <f>'[2]виды работ'!C555</f>
        <v>287641.73</v>
      </c>
      <c r="M552" s="460">
        <v>0</v>
      </c>
      <c r="N552" s="460">
        <v>0</v>
      </c>
      <c r="O552" s="460">
        <v>0</v>
      </c>
      <c r="P552" s="429">
        <f t="shared" si="152"/>
        <v>287641.73</v>
      </c>
      <c r="Q552" s="455">
        <f t="shared" si="153"/>
        <v>861.20278443113762</v>
      </c>
      <c r="R552" s="450">
        <v>24445</v>
      </c>
      <c r="S552" s="81" t="s">
        <v>358</v>
      </c>
      <c r="T552" s="458" t="s">
        <v>181</v>
      </c>
      <c r="U552" s="54">
        <f>'раздел 2'!C549-'раздел 1'!L552</f>
        <v>0</v>
      </c>
      <c r="V552" s="203">
        <f t="shared" si="147"/>
        <v>0</v>
      </c>
      <c r="W552" s="203">
        <f t="shared" si="134"/>
        <v>23583.797215568862</v>
      </c>
    </row>
    <row r="553" spans="1:23" ht="15.6" customHeight="1" x14ac:dyDescent="0.2">
      <c r="A553" s="488" t="s">
        <v>17</v>
      </c>
      <c r="B553" s="489"/>
      <c r="C553" s="331"/>
      <c r="D553" s="450"/>
      <c r="E553" s="450"/>
      <c r="F553" s="327"/>
      <c r="G553" s="327"/>
      <c r="H553" s="427">
        <f t="shared" ref="H553:Q553" si="154">SUM(H547:H552)</f>
        <v>5349.63</v>
      </c>
      <c r="I553" s="427">
        <f t="shared" si="154"/>
        <v>3240.5999999999995</v>
      </c>
      <c r="J553" s="427">
        <f t="shared" si="154"/>
        <v>1836.2499999999998</v>
      </c>
      <c r="K553" s="331">
        <f t="shared" si="154"/>
        <v>301</v>
      </c>
      <c r="L553" s="427">
        <f t="shared" si="154"/>
        <v>1745027.6800000002</v>
      </c>
      <c r="M553" s="427">
        <f t="shared" si="154"/>
        <v>0</v>
      </c>
      <c r="N553" s="427">
        <f t="shared" si="154"/>
        <v>0</v>
      </c>
      <c r="O553" s="427">
        <f t="shared" si="154"/>
        <v>0</v>
      </c>
      <c r="P553" s="427">
        <f t="shared" si="154"/>
        <v>1745027.6800000002</v>
      </c>
      <c r="Q553" s="427">
        <f t="shared" si="154"/>
        <v>2505.0555104806594</v>
      </c>
      <c r="R553" s="450" t="s">
        <v>177</v>
      </c>
      <c r="S553" s="450" t="s">
        <v>177</v>
      </c>
      <c r="T553" s="450" t="s">
        <v>177</v>
      </c>
      <c r="U553" s="54">
        <f>'раздел 2'!C550-'раздел 1'!L553</f>
        <v>0</v>
      </c>
      <c r="V553" s="203">
        <f t="shared" si="147"/>
        <v>0</v>
      </c>
      <c r="W553" s="203" t="e">
        <f t="shared" si="134"/>
        <v>#VALUE!</v>
      </c>
    </row>
    <row r="554" spans="1:23" s="210" customFormat="1" ht="15.6" customHeight="1" x14ac:dyDescent="0.2">
      <c r="A554" s="497" t="s">
        <v>47</v>
      </c>
      <c r="B554" s="498"/>
      <c r="C554" s="153"/>
      <c r="D554" s="466"/>
      <c r="E554" s="466"/>
      <c r="F554" s="179"/>
      <c r="G554" s="179"/>
      <c r="H554" s="463">
        <f t="shared" ref="H554:P554" si="155">H553+H545+H542+H535</f>
        <v>59704.630000000005</v>
      </c>
      <c r="I554" s="463">
        <f t="shared" si="155"/>
        <v>56384.800000000003</v>
      </c>
      <c r="J554" s="463">
        <f t="shared" si="155"/>
        <v>54090.09</v>
      </c>
      <c r="K554" s="153">
        <f t="shared" si="155"/>
        <v>2990</v>
      </c>
      <c r="L554" s="463">
        <f t="shared" si="155"/>
        <v>17622703.309999999</v>
      </c>
      <c r="M554" s="463">
        <f t="shared" si="155"/>
        <v>0</v>
      </c>
      <c r="N554" s="463">
        <f t="shared" si="155"/>
        <v>0</v>
      </c>
      <c r="O554" s="463">
        <f t="shared" si="155"/>
        <v>0</v>
      </c>
      <c r="P554" s="463">
        <f t="shared" si="155"/>
        <v>17622703.309999999</v>
      </c>
      <c r="Q554" s="427">
        <f>SUM(Q548:Q553)</f>
        <v>4642.2588306377784</v>
      </c>
      <c r="R554" s="450" t="s">
        <v>177</v>
      </c>
      <c r="S554" s="450" t="s">
        <v>177</v>
      </c>
      <c r="T554" s="450" t="s">
        <v>177</v>
      </c>
      <c r="U554" s="56">
        <f>'раздел 2'!C551-'раздел 1'!L554</f>
        <v>0</v>
      </c>
      <c r="V554" s="203">
        <f t="shared" si="147"/>
        <v>0</v>
      </c>
      <c r="W554" s="203" t="e">
        <f t="shared" ref="W554:W615" si="156">R554-Q554</f>
        <v>#VALUE!</v>
      </c>
    </row>
    <row r="555" spans="1:23" ht="15.6" customHeight="1" x14ac:dyDescent="0.2">
      <c r="A555" s="502" t="s">
        <v>48</v>
      </c>
      <c r="B555" s="503"/>
      <c r="C555" s="503"/>
      <c r="D555" s="503"/>
      <c r="E555" s="503"/>
      <c r="F555" s="503"/>
      <c r="G555" s="503"/>
      <c r="H555" s="503"/>
      <c r="I555" s="503"/>
      <c r="J555" s="503"/>
      <c r="K555" s="503"/>
      <c r="L555" s="503"/>
      <c r="M555" s="503"/>
      <c r="N555" s="503"/>
      <c r="O555" s="503"/>
      <c r="P555" s="503"/>
      <c r="Q555" s="503"/>
      <c r="R555" s="503"/>
      <c r="S555" s="503"/>
      <c r="T555" s="504"/>
      <c r="U555" s="56">
        <f>'раздел 2'!C552-'раздел 1'!L555</f>
        <v>0</v>
      </c>
      <c r="V555" s="203">
        <f t="shared" si="147"/>
        <v>0</v>
      </c>
      <c r="W555" s="203">
        <f t="shared" si="156"/>
        <v>0</v>
      </c>
    </row>
    <row r="556" spans="1:23" ht="15.6" customHeight="1" x14ac:dyDescent="0.2">
      <c r="A556" s="488" t="s">
        <v>1294</v>
      </c>
      <c r="B556" s="489"/>
      <c r="C556" s="331"/>
      <c r="D556" s="450"/>
      <c r="E556" s="450"/>
      <c r="F556" s="327"/>
      <c r="G556" s="327"/>
      <c r="H556" s="450"/>
      <c r="I556" s="450"/>
      <c r="J556" s="450"/>
      <c r="K556" s="331"/>
      <c r="L556" s="429"/>
      <c r="M556" s="450"/>
      <c r="N556" s="450"/>
      <c r="O556" s="450"/>
      <c r="P556" s="450"/>
      <c r="Q556" s="427"/>
      <c r="R556" s="450"/>
      <c r="S556" s="450"/>
      <c r="T556" s="450"/>
      <c r="U556" s="54">
        <f>'раздел 2'!C553-'раздел 1'!L556</f>
        <v>0</v>
      </c>
      <c r="V556" s="203">
        <f t="shared" si="147"/>
        <v>0</v>
      </c>
      <c r="W556" s="203">
        <f t="shared" si="156"/>
        <v>0</v>
      </c>
    </row>
    <row r="557" spans="1:23" ht="15.6" customHeight="1" x14ac:dyDescent="0.2">
      <c r="A557" s="462">
        <f>A552+1</f>
        <v>413</v>
      </c>
      <c r="B557" s="330" t="s">
        <v>1295</v>
      </c>
      <c r="C557" s="331">
        <v>1961</v>
      </c>
      <c r="D557" s="450">
        <v>2015</v>
      </c>
      <c r="E557" s="450" t="s">
        <v>416</v>
      </c>
      <c r="F557" s="327">
        <v>2</v>
      </c>
      <c r="G557" s="327">
        <v>2</v>
      </c>
      <c r="H557" s="450">
        <v>446</v>
      </c>
      <c r="I557" s="450">
        <v>446</v>
      </c>
      <c r="J557" s="450">
        <v>159.69999999999999</v>
      </c>
      <c r="K557" s="331">
        <v>24</v>
      </c>
      <c r="L557" s="429">
        <f>'раздел 2'!C554</f>
        <v>650027.61</v>
      </c>
      <c r="M557" s="460">
        <v>0</v>
      </c>
      <c r="N557" s="460">
        <v>0</v>
      </c>
      <c r="O557" s="460">
        <v>0</v>
      </c>
      <c r="P557" s="460">
        <f>L557</f>
        <v>650027.61</v>
      </c>
      <c r="Q557" s="455">
        <f>L557/H557</f>
        <v>1457.4610089686098</v>
      </c>
      <c r="R557" s="450">
        <v>24445</v>
      </c>
      <c r="S557" s="81" t="s">
        <v>358</v>
      </c>
      <c r="T557" s="458" t="s">
        <v>181</v>
      </c>
      <c r="U557" s="54">
        <f>'раздел 2'!C554-'раздел 1'!L557</f>
        <v>0</v>
      </c>
      <c r="V557" s="203">
        <f t="shared" si="147"/>
        <v>0</v>
      </c>
      <c r="W557" s="203">
        <f t="shared" si="156"/>
        <v>22987.53899103139</v>
      </c>
    </row>
    <row r="558" spans="1:23" ht="15.6" customHeight="1" x14ac:dyDescent="0.2">
      <c r="A558" s="447">
        <f>A557+1</f>
        <v>414</v>
      </c>
      <c r="B558" s="330" t="s">
        <v>1296</v>
      </c>
      <c r="C558" s="331">
        <v>1961</v>
      </c>
      <c r="D558" s="450">
        <v>2015</v>
      </c>
      <c r="E558" s="450" t="s">
        <v>416</v>
      </c>
      <c r="F558" s="327">
        <v>2</v>
      </c>
      <c r="G558" s="327">
        <v>2</v>
      </c>
      <c r="H558" s="450">
        <v>374.9</v>
      </c>
      <c r="I558" s="450">
        <v>374.9</v>
      </c>
      <c r="J558" s="450">
        <v>83.8</v>
      </c>
      <c r="K558" s="331">
        <v>28</v>
      </c>
      <c r="L558" s="429">
        <f>'раздел 2'!C555</f>
        <v>246778.36000000002</v>
      </c>
      <c r="M558" s="460">
        <v>0</v>
      </c>
      <c r="N558" s="460">
        <v>0</v>
      </c>
      <c r="O558" s="460">
        <v>0</v>
      </c>
      <c r="P558" s="460">
        <f>L558</f>
        <v>246778.36000000002</v>
      </c>
      <c r="Q558" s="455">
        <f>L558/H558</f>
        <v>658.25116030941592</v>
      </c>
      <c r="R558" s="450">
        <v>24445</v>
      </c>
      <c r="S558" s="81" t="s">
        <v>358</v>
      </c>
      <c r="T558" s="458" t="s">
        <v>181</v>
      </c>
      <c r="U558" s="54">
        <f>'раздел 2'!C555-'раздел 1'!L558</f>
        <v>0</v>
      </c>
      <c r="V558" s="203">
        <f t="shared" si="147"/>
        <v>0</v>
      </c>
      <c r="W558" s="203">
        <f t="shared" si="156"/>
        <v>23786.748839690583</v>
      </c>
    </row>
    <row r="559" spans="1:23" ht="15.6" customHeight="1" x14ac:dyDescent="0.2">
      <c r="A559" s="447">
        <f>A558+1</f>
        <v>415</v>
      </c>
      <c r="B559" s="330" t="s">
        <v>1298</v>
      </c>
      <c r="C559" s="331">
        <v>1964</v>
      </c>
      <c r="D559" s="450">
        <v>2015</v>
      </c>
      <c r="E559" s="450" t="s">
        <v>416</v>
      </c>
      <c r="F559" s="327">
        <v>2</v>
      </c>
      <c r="G559" s="327">
        <v>2</v>
      </c>
      <c r="H559" s="450">
        <v>636.70000000000005</v>
      </c>
      <c r="I559" s="450">
        <v>636</v>
      </c>
      <c r="J559" s="450">
        <v>220.6</v>
      </c>
      <c r="K559" s="331">
        <v>41</v>
      </c>
      <c r="L559" s="429">
        <f>'раздел 2'!C556</f>
        <v>95848.56</v>
      </c>
      <c r="M559" s="460">
        <v>0</v>
      </c>
      <c r="N559" s="460">
        <v>0</v>
      </c>
      <c r="O559" s="460">
        <v>0</v>
      </c>
      <c r="P559" s="460">
        <f>L559</f>
        <v>95848.56</v>
      </c>
      <c r="Q559" s="455">
        <f>L559/H559</f>
        <v>150.5395947856133</v>
      </c>
      <c r="R559" s="450">
        <v>24445</v>
      </c>
      <c r="S559" s="81" t="s">
        <v>358</v>
      </c>
      <c r="T559" s="458" t="s">
        <v>181</v>
      </c>
      <c r="U559" s="54">
        <f>'раздел 2'!C556-'раздел 1'!L559</f>
        <v>0</v>
      </c>
      <c r="V559" s="203">
        <f t="shared" si="147"/>
        <v>0</v>
      </c>
      <c r="W559" s="203">
        <f t="shared" si="156"/>
        <v>24294.460405214388</v>
      </c>
    </row>
    <row r="560" spans="1:23" ht="15.6" customHeight="1" x14ac:dyDescent="0.2">
      <c r="A560" s="447">
        <f>A559+1</f>
        <v>416</v>
      </c>
      <c r="B560" s="330" t="s">
        <v>1297</v>
      </c>
      <c r="C560" s="331">
        <v>1970</v>
      </c>
      <c r="D560" s="450">
        <v>0</v>
      </c>
      <c r="E560" s="450" t="s">
        <v>416</v>
      </c>
      <c r="F560" s="327">
        <v>5</v>
      </c>
      <c r="G560" s="327">
        <v>4</v>
      </c>
      <c r="H560" s="450">
        <v>2982.7</v>
      </c>
      <c r="I560" s="450">
        <v>2982.7</v>
      </c>
      <c r="J560" s="450">
        <v>2363.8000000000002</v>
      </c>
      <c r="K560" s="331">
        <v>146</v>
      </c>
      <c r="L560" s="429">
        <f>'раздел 2'!C557</f>
        <v>267121.84000000003</v>
      </c>
      <c r="M560" s="460">
        <v>0</v>
      </c>
      <c r="N560" s="460">
        <v>0</v>
      </c>
      <c r="O560" s="460">
        <v>0</v>
      </c>
      <c r="P560" s="460">
        <f>L560</f>
        <v>267121.84000000003</v>
      </c>
      <c r="Q560" s="455">
        <f>L560/H560</f>
        <v>89.557059040466712</v>
      </c>
      <c r="R560" s="450">
        <v>24445</v>
      </c>
      <c r="S560" s="81" t="s">
        <v>358</v>
      </c>
      <c r="T560" s="458" t="s">
        <v>181</v>
      </c>
      <c r="U560" s="54">
        <f>'раздел 2'!C557-'раздел 1'!L560</f>
        <v>0</v>
      </c>
      <c r="V560" s="203">
        <f t="shared" si="147"/>
        <v>0</v>
      </c>
      <c r="W560" s="203">
        <f t="shared" si="156"/>
        <v>24355.442940959532</v>
      </c>
    </row>
    <row r="561" spans="1:23" ht="15.6" customHeight="1" x14ac:dyDescent="0.2">
      <c r="A561" s="488" t="s">
        <v>17</v>
      </c>
      <c r="B561" s="489"/>
      <c r="C561" s="331"/>
      <c r="D561" s="450"/>
      <c r="E561" s="450"/>
      <c r="F561" s="327"/>
      <c r="G561" s="327"/>
      <c r="H561" s="450">
        <f t="shared" ref="H561:P561" si="157">SUM(H557:H560)</f>
        <v>4440.2999999999993</v>
      </c>
      <c r="I561" s="450">
        <f t="shared" si="157"/>
        <v>4439.6000000000004</v>
      </c>
      <c r="J561" s="450">
        <f t="shared" si="157"/>
        <v>2827.9</v>
      </c>
      <c r="K561" s="331">
        <f t="shared" si="157"/>
        <v>239</v>
      </c>
      <c r="L561" s="429">
        <f t="shared" si="157"/>
        <v>1259776.3700000001</v>
      </c>
      <c r="M561" s="450">
        <f t="shared" si="157"/>
        <v>0</v>
      </c>
      <c r="N561" s="450">
        <f t="shared" si="157"/>
        <v>0</v>
      </c>
      <c r="O561" s="450">
        <f t="shared" si="157"/>
        <v>0</v>
      </c>
      <c r="P561" s="450">
        <f t="shared" si="157"/>
        <v>1259776.3700000001</v>
      </c>
      <c r="Q561" s="455">
        <f>L561/H561</f>
        <v>283.71424678512722</v>
      </c>
      <c r="R561" s="450" t="s">
        <v>177</v>
      </c>
      <c r="S561" s="450" t="s">
        <v>177</v>
      </c>
      <c r="T561" s="450" t="s">
        <v>177</v>
      </c>
      <c r="U561" s="54">
        <f>'раздел 2'!C558-'раздел 1'!L561</f>
        <v>0</v>
      </c>
      <c r="V561" s="203">
        <f t="shared" si="147"/>
        <v>0</v>
      </c>
      <c r="W561" s="203" t="e">
        <f t="shared" si="156"/>
        <v>#VALUE!</v>
      </c>
    </row>
    <row r="562" spans="1:23" ht="15.6" customHeight="1" x14ac:dyDescent="0.2">
      <c r="A562" s="488" t="s">
        <v>1285</v>
      </c>
      <c r="B562" s="489"/>
      <c r="C562" s="331"/>
      <c r="D562" s="450"/>
      <c r="E562" s="450"/>
      <c r="F562" s="327"/>
      <c r="G562" s="327"/>
      <c r="H562" s="450"/>
      <c r="I562" s="450"/>
      <c r="J562" s="450"/>
      <c r="K562" s="331"/>
      <c r="L562" s="429"/>
      <c r="M562" s="450"/>
      <c r="N562" s="450"/>
      <c r="O562" s="450"/>
      <c r="P562" s="450"/>
      <c r="Q562" s="427"/>
      <c r="R562" s="450"/>
      <c r="S562" s="450"/>
      <c r="T562" s="450"/>
      <c r="U562" s="54">
        <f>'раздел 2'!C559-'раздел 1'!L562</f>
        <v>0</v>
      </c>
      <c r="V562" s="203">
        <f t="shared" si="147"/>
        <v>0</v>
      </c>
      <c r="W562" s="203">
        <f t="shared" si="156"/>
        <v>0</v>
      </c>
    </row>
    <row r="563" spans="1:23" ht="15.6" customHeight="1" x14ac:dyDescent="0.2">
      <c r="A563" s="462">
        <f>A560+1</f>
        <v>417</v>
      </c>
      <c r="B563" s="135" t="s">
        <v>1251</v>
      </c>
      <c r="C563" s="276">
        <v>1975</v>
      </c>
      <c r="D563" s="277"/>
      <c r="E563" s="277" t="s">
        <v>1437</v>
      </c>
      <c r="F563" s="278">
        <v>5</v>
      </c>
      <c r="G563" s="278">
        <v>4</v>
      </c>
      <c r="H563" s="279">
        <v>2919.4</v>
      </c>
      <c r="I563" s="279">
        <v>2575.6999999999998</v>
      </c>
      <c r="J563" s="279">
        <v>2519.54</v>
      </c>
      <c r="K563" s="276">
        <v>120</v>
      </c>
      <c r="L563" s="279">
        <f>'раздел 2'!C560</f>
        <v>915961.63</v>
      </c>
      <c r="M563" s="460">
        <v>0</v>
      </c>
      <c r="N563" s="460">
        <v>0</v>
      </c>
      <c r="O563" s="460">
        <v>0</v>
      </c>
      <c r="P563" s="460">
        <f t="shared" ref="P563:P596" si="158">L563</f>
        <v>915961.63</v>
      </c>
      <c r="Q563" s="455">
        <f t="shared" ref="Q563:Q597" si="159">L563/H563</f>
        <v>313.7499588956635</v>
      </c>
      <c r="R563" s="450">
        <v>24445</v>
      </c>
      <c r="S563" s="280">
        <v>43829</v>
      </c>
      <c r="T563" s="239" t="s">
        <v>181</v>
      </c>
      <c r="U563" s="54">
        <f>'раздел 2'!C560-'раздел 1'!L563</f>
        <v>0</v>
      </c>
      <c r="V563" s="203">
        <f t="shared" si="147"/>
        <v>0</v>
      </c>
      <c r="W563" s="203">
        <f t="shared" si="156"/>
        <v>24131.250041104337</v>
      </c>
    </row>
    <row r="564" spans="1:23" ht="15.6" customHeight="1" x14ac:dyDescent="0.2">
      <c r="A564" s="447">
        <f t="shared" ref="A564:A596" si="160">A563+1</f>
        <v>418</v>
      </c>
      <c r="B564" s="135" t="s">
        <v>1252</v>
      </c>
      <c r="C564" s="276">
        <v>1986</v>
      </c>
      <c r="D564" s="277"/>
      <c r="E564" s="277" t="s">
        <v>1437</v>
      </c>
      <c r="F564" s="278">
        <v>5</v>
      </c>
      <c r="G564" s="278">
        <v>7</v>
      </c>
      <c r="H564" s="279">
        <v>5729.1</v>
      </c>
      <c r="I564" s="279">
        <v>5218.3999999999996</v>
      </c>
      <c r="J564" s="279">
        <v>5218.3999999999996</v>
      </c>
      <c r="K564" s="276">
        <v>243</v>
      </c>
      <c r="L564" s="279">
        <f>'раздел 2'!C561</f>
        <v>1330502.92</v>
      </c>
      <c r="M564" s="460">
        <v>0</v>
      </c>
      <c r="N564" s="460">
        <v>0</v>
      </c>
      <c r="O564" s="460">
        <v>0</v>
      </c>
      <c r="P564" s="460">
        <f t="shared" si="158"/>
        <v>1330502.92</v>
      </c>
      <c r="Q564" s="455">
        <f t="shared" si="159"/>
        <v>232.23593932729395</v>
      </c>
      <c r="R564" s="450">
        <v>24445</v>
      </c>
      <c r="S564" s="280">
        <v>43829</v>
      </c>
      <c r="T564" s="239" t="s">
        <v>181</v>
      </c>
      <c r="U564" s="54">
        <f>'раздел 2'!C561-'раздел 1'!L564</f>
        <v>0</v>
      </c>
      <c r="V564" s="203">
        <f t="shared" si="147"/>
        <v>0</v>
      </c>
      <c r="W564" s="203">
        <f t="shared" si="156"/>
        <v>24212.764060672707</v>
      </c>
    </row>
    <row r="565" spans="1:23" ht="15.6" customHeight="1" x14ac:dyDescent="0.2">
      <c r="A565" s="447">
        <f t="shared" si="160"/>
        <v>419</v>
      </c>
      <c r="B565" s="135" t="s">
        <v>1253</v>
      </c>
      <c r="C565" s="276">
        <v>1979</v>
      </c>
      <c r="D565" s="277"/>
      <c r="E565" s="277" t="s">
        <v>1437</v>
      </c>
      <c r="F565" s="278">
        <v>5</v>
      </c>
      <c r="G565" s="278">
        <v>4</v>
      </c>
      <c r="H565" s="279">
        <v>1678</v>
      </c>
      <c r="I565" s="279">
        <v>1438.8</v>
      </c>
      <c r="J565" s="279">
        <v>1338.6</v>
      </c>
      <c r="K565" s="276">
        <v>77</v>
      </c>
      <c r="L565" s="279">
        <f>'раздел 2'!C562</f>
        <v>754867.07</v>
      </c>
      <c r="M565" s="460">
        <v>0</v>
      </c>
      <c r="N565" s="460">
        <v>0</v>
      </c>
      <c r="O565" s="460">
        <v>0</v>
      </c>
      <c r="P565" s="460">
        <f t="shared" si="158"/>
        <v>754867.07</v>
      </c>
      <c r="Q565" s="455">
        <f t="shared" si="159"/>
        <v>449.86118593563765</v>
      </c>
      <c r="R565" s="450">
        <v>24445</v>
      </c>
      <c r="S565" s="280">
        <v>43829</v>
      </c>
      <c r="T565" s="239" t="s">
        <v>181</v>
      </c>
      <c r="U565" s="54">
        <f>'раздел 2'!C562-'раздел 1'!L565</f>
        <v>0</v>
      </c>
      <c r="V565" s="203">
        <f t="shared" si="147"/>
        <v>0</v>
      </c>
      <c r="W565" s="203">
        <f t="shared" si="156"/>
        <v>23995.138814064361</v>
      </c>
    </row>
    <row r="566" spans="1:23" ht="15.6" customHeight="1" x14ac:dyDescent="0.2">
      <c r="A566" s="447">
        <f t="shared" si="160"/>
        <v>420</v>
      </c>
      <c r="B566" s="135" t="s">
        <v>1254</v>
      </c>
      <c r="C566" s="276">
        <v>1963</v>
      </c>
      <c r="D566" s="277"/>
      <c r="E566" s="277" t="s">
        <v>416</v>
      </c>
      <c r="F566" s="278">
        <v>5</v>
      </c>
      <c r="G566" s="278">
        <v>4</v>
      </c>
      <c r="H566" s="279">
        <v>3500</v>
      </c>
      <c r="I566" s="279">
        <v>3210.7</v>
      </c>
      <c r="J566" s="279">
        <v>3210.68</v>
      </c>
      <c r="K566" s="276">
        <v>136</v>
      </c>
      <c r="L566" s="279">
        <f>'раздел 2'!C563</f>
        <v>1026923.39</v>
      </c>
      <c r="M566" s="460">
        <v>0</v>
      </c>
      <c r="N566" s="460">
        <v>0</v>
      </c>
      <c r="O566" s="460">
        <v>0</v>
      </c>
      <c r="P566" s="460">
        <f t="shared" si="158"/>
        <v>1026923.39</v>
      </c>
      <c r="Q566" s="455">
        <f t="shared" si="159"/>
        <v>293.40668285714287</v>
      </c>
      <c r="R566" s="450">
        <v>24445</v>
      </c>
      <c r="S566" s="280">
        <v>43829</v>
      </c>
      <c r="T566" s="239" t="s">
        <v>181</v>
      </c>
      <c r="U566" s="54">
        <f>'раздел 2'!C563-'раздел 1'!L566</f>
        <v>0</v>
      </c>
      <c r="V566" s="203">
        <f t="shared" si="147"/>
        <v>0</v>
      </c>
      <c r="W566" s="203">
        <f t="shared" si="156"/>
        <v>24151.593317142859</v>
      </c>
    </row>
    <row r="567" spans="1:23" ht="15.6" customHeight="1" x14ac:dyDescent="0.2">
      <c r="A567" s="447">
        <f t="shared" si="160"/>
        <v>421</v>
      </c>
      <c r="B567" s="135" t="s">
        <v>1255</v>
      </c>
      <c r="C567" s="276">
        <v>1986</v>
      </c>
      <c r="D567" s="277"/>
      <c r="E567" s="277" t="s">
        <v>1437</v>
      </c>
      <c r="F567" s="278">
        <v>5</v>
      </c>
      <c r="G567" s="278">
        <v>4</v>
      </c>
      <c r="H567" s="279">
        <v>3392.2</v>
      </c>
      <c r="I567" s="279">
        <v>3060.7</v>
      </c>
      <c r="J567" s="279">
        <v>3060.7</v>
      </c>
      <c r="K567" s="276">
        <v>181</v>
      </c>
      <c r="L567" s="279">
        <f>'раздел 2'!C564</f>
        <v>1086578.3700000001</v>
      </c>
      <c r="M567" s="460">
        <v>0</v>
      </c>
      <c r="N567" s="460">
        <v>0</v>
      </c>
      <c r="O567" s="460">
        <v>0</v>
      </c>
      <c r="P567" s="460">
        <f t="shared" si="158"/>
        <v>1086578.3700000001</v>
      </c>
      <c r="Q567" s="455">
        <f t="shared" si="159"/>
        <v>320.31671776428283</v>
      </c>
      <c r="R567" s="450">
        <v>24445</v>
      </c>
      <c r="S567" s="280">
        <v>43829</v>
      </c>
      <c r="T567" s="239" t="s">
        <v>181</v>
      </c>
      <c r="U567" s="54">
        <f>'раздел 2'!C564-'раздел 1'!L567</f>
        <v>0</v>
      </c>
      <c r="V567" s="203">
        <f t="shared" si="147"/>
        <v>0</v>
      </c>
      <c r="W567" s="203">
        <f t="shared" si="156"/>
        <v>24124.683282235717</v>
      </c>
    </row>
    <row r="568" spans="1:23" ht="15.6" customHeight="1" x14ac:dyDescent="0.2">
      <c r="A568" s="447">
        <f t="shared" si="160"/>
        <v>422</v>
      </c>
      <c r="B568" s="135" t="s">
        <v>1256</v>
      </c>
      <c r="C568" s="276">
        <v>1986</v>
      </c>
      <c r="D568" s="277"/>
      <c r="E568" s="277" t="s">
        <v>1437</v>
      </c>
      <c r="F568" s="278">
        <v>5</v>
      </c>
      <c r="G568" s="278">
        <v>7</v>
      </c>
      <c r="H568" s="279">
        <v>5917.5</v>
      </c>
      <c r="I568" s="279">
        <v>5198.8</v>
      </c>
      <c r="J568" s="279">
        <v>5198.8</v>
      </c>
      <c r="K568" s="276">
        <v>260</v>
      </c>
      <c r="L568" s="279">
        <f>'раздел 2'!C565</f>
        <v>1526816.54</v>
      </c>
      <c r="M568" s="460">
        <v>0</v>
      </c>
      <c r="N568" s="460">
        <v>0</v>
      </c>
      <c r="O568" s="460">
        <v>0</v>
      </c>
      <c r="P568" s="460">
        <f t="shared" si="158"/>
        <v>1526816.54</v>
      </c>
      <c r="Q568" s="455">
        <f t="shared" si="159"/>
        <v>258.0171592733418</v>
      </c>
      <c r="R568" s="450">
        <v>24445</v>
      </c>
      <c r="S568" s="280">
        <v>43829</v>
      </c>
      <c r="T568" s="239" t="s">
        <v>181</v>
      </c>
      <c r="U568" s="54">
        <f>'раздел 2'!C565-'раздел 1'!L568</f>
        <v>0</v>
      </c>
      <c r="V568" s="203">
        <f t="shared" si="147"/>
        <v>0</v>
      </c>
      <c r="W568" s="203">
        <f t="shared" si="156"/>
        <v>24186.982840726658</v>
      </c>
    </row>
    <row r="569" spans="1:23" ht="15.6" customHeight="1" x14ac:dyDescent="0.2">
      <c r="A569" s="447">
        <f t="shared" si="160"/>
        <v>423</v>
      </c>
      <c r="B569" s="135" t="s">
        <v>1257</v>
      </c>
      <c r="C569" s="276">
        <v>1965</v>
      </c>
      <c r="D569" s="277"/>
      <c r="E569" s="277" t="s">
        <v>1437</v>
      </c>
      <c r="F569" s="278">
        <v>5</v>
      </c>
      <c r="G569" s="278">
        <v>4</v>
      </c>
      <c r="H569" s="279">
        <v>3778.2</v>
      </c>
      <c r="I569" s="279">
        <v>3503.8</v>
      </c>
      <c r="J569" s="279">
        <v>3503.8</v>
      </c>
      <c r="K569" s="276">
        <v>157</v>
      </c>
      <c r="L569" s="279">
        <f>'раздел 2'!C566</f>
        <v>711771.28</v>
      </c>
      <c r="M569" s="460">
        <v>0</v>
      </c>
      <c r="N569" s="460">
        <v>0</v>
      </c>
      <c r="O569" s="460">
        <v>0</v>
      </c>
      <c r="P569" s="460">
        <f t="shared" si="158"/>
        <v>711771.28</v>
      </c>
      <c r="Q569" s="455">
        <f t="shared" si="159"/>
        <v>188.38898946588324</v>
      </c>
      <c r="R569" s="450">
        <v>24445</v>
      </c>
      <c r="S569" s="280">
        <v>43829</v>
      </c>
      <c r="T569" s="239" t="s">
        <v>181</v>
      </c>
      <c r="U569" s="54">
        <f>'раздел 2'!C566-'раздел 1'!L569</f>
        <v>0</v>
      </c>
      <c r="V569" s="203">
        <f t="shared" si="147"/>
        <v>0</v>
      </c>
      <c r="W569" s="203">
        <f t="shared" si="156"/>
        <v>24256.611010534118</v>
      </c>
    </row>
    <row r="570" spans="1:23" ht="15.6" customHeight="1" x14ac:dyDescent="0.2">
      <c r="A570" s="447">
        <f t="shared" si="160"/>
        <v>424</v>
      </c>
      <c r="B570" s="135" t="s">
        <v>1258</v>
      </c>
      <c r="C570" s="276">
        <v>1971</v>
      </c>
      <c r="D570" s="277"/>
      <c r="E570" s="277" t="s">
        <v>416</v>
      </c>
      <c r="F570" s="278">
        <v>9</v>
      </c>
      <c r="G570" s="278">
        <v>5</v>
      </c>
      <c r="H570" s="279">
        <v>15494</v>
      </c>
      <c r="I570" s="279">
        <v>11188</v>
      </c>
      <c r="J570" s="279">
        <v>9276.75</v>
      </c>
      <c r="K570" s="276">
        <v>519</v>
      </c>
      <c r="L570" s="279">
        <f>'раздел 2'!C567</f>
        <v>1884860.48</v>
      </c>
      <c r="M570" s="460">
        <v>0</v>
      </c>
      <c r="N570" s="460">
        <v>0</v>
      </c>
      <c r="O570" s="460">
        <v>0</v>
      </c>
      <c r="P570" s="460">
        <f t="shared" si="158"/>
        <v>1884860.48</v>
      </c>
      <c r="Q570" s="455">
        <f t="shared" si="159"/>
        <v>121.65099264231316</v>
      </c>
      <c r="R570" s="450">
        <v>24445</v>
      </c>
      <c r="S570" s="280">
        <v>43829</v>
      </c>
      <c r="T570" s="239" t="s">
        <v>181</v>
      </c>
      <c r="U570" s="54">
        <f>'раздел 2'!C567-'раздел 1'!L570</f>
        <v>0</v>
      </c>
      <c r="V570" s="203">
        <f t="shared" si="147"/>
        <v>0</v>
      </c>
      <c r="W570" s="203">
        <f t="shared" si="156"/>
        <v>24323.349007357687</v>
      </c>
    </row>
    <row r="571" spans="1:23" ht="15.6" customHeight="1" x14ac:dyDescent="0.2">
      <c r="A571" s="447">
        <f t="shared" si="160"/>
        <v>425</v>
      </c>
      <c r="B571" s="135" t="s">
        <v>1259</v>
      </c>
      <c r="C571" s="276">
        <v>1975</v>
      </c>
      <c r="D571" s="277"/>
      <c r="E571" s="277" t="s">
        <v>416</v>
      </c>
      <c r="F571" s="278">
        <v>9</v>
      </c>
      <c r="G571" s="278">
        <v>5</v>
      </c>
      <c r="H571" s="279">
        <v>15409</v>
      </c>
      <c r="I571" s="279">
        <v>11423</v>
      </c>
      <c r="J571" s="279">
        <v>9892.91</v>
      </c>
      <c r="K571" s="276">
        <v>493</v>
      </c>
      <c r="L571" s="279">
        <f>'раздел 2'!C568</f>
        <v>1896579.8</v>
      </c>
      <c r="M571" s="460">
        <v>0</v>
      </c>
      <c r="N571" s="460">
        <v>0</v>
      </c>
      <c r="O571" s="460">
        <v>0</v>
      </c>
      <c r="P571" s="460">
        <f t="shared" si="158"/>
        <v>1896579.8</v>
      </c>
      <c r="Q571" s="455">
        <f t="shared" si="159"/>
        <v>123.08260107729249</v>
      </c>
      <c r="R571" s="450">
        <v>24445</v>
      </c>
      <c r="S571" s="280">
        <v>43829</v>
      </c>
      <c r="T571" s="239" t="s">
        <v>181</v>
      </c>
      <c r="U571" s="54">
        <f>'раздел 2'!C568-'раздел 1'!L571</f>
        <v>0</v>
      </c>
      <c r="V571" s="203">
        <f t="shared" si="147"/>
        <v>0</v>
      </c>
      <c r="W571" s="203">
        <f t="shared" si="156"/>
        <v>24321.917398922709</v>
      </c>
    </row>
    <row r="572" spans="1:23" ht="15.6" customHeight="1" x14ac:dyDescent="0.2">
      <c r="A572" s="447">
        <f t="shared" si="160"/>
        <v>426</v>
      </c>
      <c r="B572" s="135" t="s">
        <v>1260</v>
      </c>
      <c r="C572" s="276">
        <v>1974</v>
      </c>
      <c r="D572" s="277"/>
      <c r="E572" s="277" t="s">
        <v>416</v>
      </c>
      <c r="F572" s="278">
        <v>9</v>
      </c>
      <c r="G572" s="278">
        <v>5</v>
      </c>
      <c r="H572" s="279">
        <v>15470</v>
      </c>
      <c r="I572" s="279">
        <v>11177</v>
      </c>
      <c r="J572" s="279">
        <v>9070.5300000000007</v>
      </c>
      <c r="K572" s="276">
        <v>466</v>
      </c>
      <c r="L572" s="279">
        <f>'раздел 2'!C569</f>
        <v>1914568.74</v>
      </c>
      <c r="M572" s="460">
        <v>0</v>
      </c>
      <c r="N572" s="460">
        <v>0</v>
      </c>
      <c r="O572" s="460">
        <v>0</v>
      </c>
      <c r="P572" s="460">
        <f t="shared" si="158"/>
        <v>1914568.74</v>
      </c>
      <c r="Q572" s="455">
        <f t="shared" si="159"/>
        <v>123.76009954751132</v>
      </c>
      <c r="R572" s="450">
        <v>24445</v>
      </c>
      <c r="S572" s="280">
        <v>43829</v>
      </c>
      <c r="T572" s="239" t="s">
        <v>181</v>
      </c>
      <c r="U572" s="54">
        <f>'раздел 2'!C569-'раздел 1'!L572</f>
        <v>0</v>
      </c>
      <c r="V572" s="203">
        <f t="shared" si="147"/>
        <v>0</v>
      </c>
      <c r="W572" s="203">
        <f t="shared" si="156"/>
        <v>24321.239900452489</v>
      </c>
    </row>
    <row r="573" spans="1:23" ht="15.6" customHeight="1" x14ac:dyDescent="0.2">
      <c r="A573" s="447">
        <f t="shared" si="160"/>
        <v>427</v>
      </c>
      <c r="B573" s="135" t="s">
        <v>1261</v>
      </c>
      <c r="C573" s="276">
        <v>1964</v>
      </c>
      <c r="D573" s="277"/>
      <c r="E573" s="277" t="s">
        <v>416</v>
      </c>
      <c r="F573" s="278">
        <v>5</v>
      </c>
      <c r="G573" s="278">
        <v>4</v>
      </c>
      <c r="H573" s="279">
        <v>3370.4</v>
      </c>
      <c r="I573" s="279">
        <v>3133</v>
      </c>
      <c r="J573" s="279">
        <v>3133</v>
      </c>
      <c r="K573" s="276">
        <v>149</v>
      </c>
      <c r="L573" s="279">
        <f>'раздел 2'!C570</f>
        <v>325767.83</v>
      </c>
      <c r="M573" s="460">
        <v>0</v>
      </c>
      <c r="N573" s="460">
        <v>0</v>
      </c>
      <c r="O573" s="460">
        <v>0</v>
      </c>
      <c r="P573" s="460">
        <f t="shared" si="158"/>
        <v>325767.83</v>
      </c>
      <c r="Q573" s="455">
        <f t="shared" si="159"/>
        <v>96.655539401851414</v>
      </c>
      <c r="R573" s="450">
        <v>24445</v>
      </c>
      <c r="S573" s="280">
        <v>43829</v>
      </c>
      <c r="T573" s="239" t="s">
        <v>181</v>
      </c>
      <c r="U573" s="54">
        <f>'раздел 2'!C570-'раздел 1'!L573</f>
        <v>0</v>
      </c>
      <c r="V573" s="203">
        <f t="shared" si="147"/>
        <v>0</v>
      </c>
      <c r="W573" s="203">
        <f t="shared" si="156"/>
        <v>24348.344460598149</v>
      </c>
    </row>
    <row r="574" spans="1:23" ht="15.6" customHeight="1" x14ac:dyDescent="0.2">
      <c r="A574" s="447">
        <f t="shared" si="160"/>
        <v>428</v>
      </c>
      <c r="B574" s="135" t="s">
        <v>1262</v>
      </c>
      <c r="C574" s="276">
        <v>1967</v>
      </c>
      <c r="D574" s="277"/>
      <c r="E574" s="277" t="s">
        <v>1437</v>
      </c>
      <c r="F574" s="278">
        <v>5</v>
      </c>
      <c r="G574" s="278">
        <v>4</v>
      </c>
      <c r="H574" s="279">
        <v>3166.8</v>
      </c>
      <c r="I574" s="279">
        <v>2780.84</v>
      </c>
      <c r="J574" s="279">
        <v>2780.84</v>
      </c>
      <c r="K574" s="276">
        <v>100</v>
      </c>
      <c r="L574" s="279">
        <f>'раздел 2'!C571</f>
        <v>286593.53000000003</v>
      </c>
      <c r="M574" s="460">
        <v>0</v>
      </c>
      <c r="N574" s="460">
        <v>0</v>
      </c>
      <c r="O574" s="460">
        <v>0</v>
      </c>
      <c r="P574" s="460">
        <f t="shared" si="158"/>
        <v>286593.53000000003</v>
      </c>
      <c r="Q574" s="455">
        <f t="shared" si="159"/>
        <v>90.499409498547436</v>
      </c>
      <c r="R574" s="450">
        <v>24445</v>
      </c>
      <c r="S574" s="280">
        <v>43829</v>
      </c>
      <c r="T574" s="239" t="s">
        <v>181</v>
      </c>
      <c r="U574" s="54">
        <f>'раздел 2'!C571-'раздел 1'!L574</f>
        <v>0</v>
      </c>
      <c r="V574" s="203">
        <f t="shared" si="147"/>
        <v>0</v>
      </c>
      <c r="W574" s="203">
        <f t="shared" si="156"/>
        <v>24354.500590501451</v>
      </c>
    </row>
    <row r="575" spans="1:23" ht="15.6" customHeight="1" x14ac:dyDescent="0.2">
      <c r="A575" s="447">
        <f t="shared" si="160"/>
        <v>429</v>
      </c>
      <c r="B575" s="135" t="s">
        <v>1263</v>
      </c>
      <c r="C575" s="276">
        <v>1974</v>
      </c>
      <c r="D575" s="277"/>
      <c r="E575" s="277" t="s">
        <v>416</v>
      </c>
      <c r="F575" s="278">
        <v>5</v>
      </c>
      <c r="G575" s="278">
        <v>3</v>
      </c>
      <c r="H575" s="279">
        <v>2803.6</v>
      </c>
      <c r="I575" s="279">
        <v>2538.1</v>
      </c>
      <c r="J575" s="279">
        <v>2538.1</v>
      </c>
      <c r="K575" s="276">
        <v>108</v>
      </c>
      <c r="L575" s="279">
        <f>'раздел 2'!C572</f>
        <v>286593.53000000003</v>
      </c>
      <c r="M575" s="460">
        <v>0</v>
      </c>
      <c r="N575" s="460">
        <v>0</v>
      </c>
      <c r="O575" s="460">
        <v>0</v>
      </c>
      <c r="P575" s="460">
        <f t="shared" si="158"/>
        <v>286593.53000000003</v>
      </c>
      <c r="Q575" s="455">
        <f t="shared" si="159"/>
        <v>102.22340205450136</v>
      </c>
      <c r="R575" s="450">
        <v>24445</v>
      </c>
      <c r="S575" s="280">
        <v>43829</v>
      </c>
      <c r="T575" s="239" t="s">
        <v>181</v>
      </c>
      <c r="U575" s="54">
        <f>'раздел 2'!C572-'раздел 1'!L575</f>
        <v>0</v>
      </c>
      <c r="V575" s="203">
        <f t="shared" si="147"/>
        <v>0</v>
      </c>
      <c r="W575" s="203">
        <f t="shared" si="156"/>
        <v>24342.7765979455</v>
      </c>
    </row>
    <row r="576" spans="1:23" ht="15.6" customHeight="1" x14ac:dyDescent="0.2">
      <c r="A576" s="447">
        <f t="shared" si="160"/>
        <v>430</v>
      </c>
      <c r="B576" s="135" t="s">
        <v>1264</v>
      </c>
      <c r="C576" s="276">
        <v>1964</v>
      </c>
      <c r="D576" s="277"/>
      <c r="E576" s="277" t="s">
        <v>416</v>
      </c>
      <c r="F576" s="278">
        <v>5</v>
      </c>
      <c r="G576" s="278">
        <v>4</v>
      </c>
      <c r="H576" s="279">
        <v>3381.7</v>
      </c>
      <c r="I576" s="279">
        <v>3144.7</v>
      </c>
      <c r="J576" s="279">
        <v>3144.7</v>
      </c>
      <c r="K576" s="276">
        <v>146</v>
      </c>
      <c r="L576" s="279">
        <f>'раздел 2'!C573</f>
        <v>285759.69</v>
      </c>
      <c r="M576" s="460">
        <v>0</v>
      </c>
      <c r="N576" s="460">
        <v>0</v>
      </c>
      <c r="O576" s="460">
        <v>0</v>
      </c>
      <c r="P576" s="460">
        <f t="shared" si="158"/>
        <v>285759.69</v>
      </c>
      <c r="Q576" s="455">
        <f t="shared" si="159"/>
        <v>84.501786083922298</v>
      </c>
      <c r="R576" s="450">
        <v>24445</v>
      </c>
      <c r="S576" s="280">
        <v>43829</v>
      </c>
      <c r="T576" s="239" t="s">
        <v>181</v>
      </c>
      <c r="U576" s="54">
        <f>'раздел 2'!C573-'раздел 1'!L576</f>
        <v>0</v>
      </c>
      <c r="V576" s="203">
        <f t="shared" si="147"/>
        <v>0</v>
      </c>
      <c r="W576" s="203">
        <f t="shared" si="156"/>
        <v>24360.498213916078</v>
      </c>
    </row>
    <row r="577" spans="1:23" ht="15.6" customHeight="1" x14ac:dyDescent="0.2">
      <c r="A577" s="447">
        <f t="shared" si="160"/>
        <v>431</v>
      </c>
      <c r="B577" s="135" t="s">
        <v>1265</v>
      </c>
      <c r="C577" s="276">
        <v>1963</v>
      </c>
      <c r="D577" s="277"/>
      <c r="E577" s="277" t="s">
        <v>416</v>
      </c>
      <c r="F577" s="278">
        <v>4</v>
      </c>
      <c r="G577" s="278">
        <v>4</v>
      </c>
      <c r="H577" s="279">
        <v>3514.6</v>
      </c>
      <c r="I577" s="279">
        <v>2547.4499999999998</v>
      </c>
      <c r="J577" s="279">
        <v>2547.4499999999998</v>
      </c>
      <c r="K577" s="276">
        <v>123</v>
      </c>
      <c r="L577" s="279">
        <f>'раздел 2'!C574</f>
        <v>319943.93</v>
      </c>
      <c r="M577" s="460">
        <v>0</v>
      </c>
      <c r="N577" s="460">
        <v>0</v>
      </c>
      <c r="O577" s="460">
        <v>0</v>
      </c>
      <c r="P577" s="460">
        <f t="shared" si="158"/>
        <v>319943.93</v>
      </c>
      <c r="Q577" s="455">
        <f t="shared" si="159"/>
        <v>91.032814545040694</v>
      </c>
      <c r="R577" s="450">
        <v>24445</v>
      </c>
      <c r="S577" s="280">
        <v>43829</v>
      </c>
      <c r="T577" s="239" t="s">
        <v>181</v>
      </c>
      <c r="U577" s="54">
        <f>'раздел 2'!C574-'раздел 1'!L577</f>
        <v>0</v>
      </c>
      <c r="V577" s="203">
        <f t="shared" si="147"/>
        <v>0</v>
      </c>
      <c r="W577" s="203">
        <f t="shared" si="156"/>
        <v>24353.96718545496</v>
      </c>
    </row>
    <row r="578" spans="1:23" ht="15.6" customHeight="1" x14ac:dyDescent="0.2">
      <c r="A578" s="447">
        <f t="shared" si="160"/>
        <v>432</v>
      </c>
      <c r="B578" s="135" t="s">
        <v>1266</v>
      </c>
      <c r="C578" s="276">
        <v>1964</v>
      </c>
      <c r="D578" s="277"/>
      <c r="E578" s="277" t="s">
        <v>416</v>
      </c>
      <c r="F578" s="278">
        <v>5</v>
      </c>
      <c r="G578" s="278">
        <v>4</v>
      </c>
      <c r="H578" s="279">
        <v>3442.4</v>
      </c>
      <c r="I578" s="279">
        <v>2972.6</v>
      </c>
      <c r="J578" s="279">
        <v>2972.6</v>
      </c>
      <c r="K578" s="276">
        <v>132</v>
      </c>
      <c r="L578" s="279">
        <f>'раздел 2'!C575</f>
        <v>320670.44</v>
      </c>
      <c r="M578" s="460">
        <v>0</v>
      </c>
      <c r="N578" s="460">
        <v>0</v>
      </c>
      <c r="O578" s="460">
        <v>0</v>
      </c>
      <c r="P578" s="460">
        <f t="shared" si="158"/>
        <v>320670.44</v>
      </c>
      <c r="Q578" s="455">
        <f t="shared" si="159"/>
        <v>93.15316058563792</v>
      </c>
      <c r="R578" s="450">
        <v>24445</v>
      </c>
      <c r="S578" s="280">
        <v>43829</v>
      </c>
      <c r="T578" s="239" t="s">
        <v>181</v>
      </c>
      <c r="U578" s="54">
        <f>'раздел 2'!C575-'раздел 1'!L578</f>
        <v>0</v>
      </c>
      <c r="V578" s="203">
        <f t="shared" si="147"/>
        <v>0</v>
      </c>
      <c r="W578" s="203">
        <f t="shared" si="156"/>
        <v>24351.846839414364</v>
      </c>
    </row>
    <row r="579" spans="1:23" ht="15.6" customHeight="1" x14ac:dyDescent="0.2">
      <c r="A579" s="447">
        <f t="shared" si="160"/>
        <v>433</v>
      </c>
      <c r="B579" s="135" t="s">
        <v>1267</v>
      </c>
      <c r="C579" s="276">
        <v>1966</v>
      </c>
      <c r="D579" s="277"/>
      <c r="E579" s="277" t="s">
        <v>416</v>
      </c>
      <c r="F579" s="278">
        <v>5</v>
      </c>
      <c r="G579" s="278">
        <v>3</v>
      </c>
      <c r="H579" s="279">
        <v>2752</v>
      </c>
      <c r="I579" s="279">
        <v>2531.59</v>
      </c>
      <c r="J579" s="279">
        <v>2531.59</v>
      </c>
      <c r="K579" s="276">
        <v>123</v>
      </c>
      <c r="L579" s="279">
        <f>'раздел 2'!C576</f>
        <v>241692.53</v>
      </c>
      <c r="M579" s="460">
        <v>0</v>
      </c>
      <c r="N579" s="460">
        <v>0</v>
      </c>
      <c r="O579" s="460">
        <v>0</v>
      </c>
      <c r="P579" s="460">
        <f t="shared" si="158"/>
        <v>241692.53</v>
      </c>
      <c r="Q579" s="455">
        <f t="shared" si="159"/>
        <v>87.82432049418604</v>
      </c>
      <c r="R579" s="450">
        <v>24445</v>
      </c>
      <c r="S579" s="280">
        <v>43829</v>
      </c>
      <c r="T579" s="239" t="s">
        <v>181</v>
      </c>
      <c r="U579" s="54">
        <f>'раздел 2'!C576-'раздел 1'!L579</f>
        <v>0</v>
      </c>
      <c r="V579" s="203">
        <f t="shared" si="147"/>
        <v>0</v>
      </c>
      <c r="W579" s="203">
        <f t="shared" si="156"/>
        <v>24357.175679505814</v>
      </c>
    </row>
    <row r="580" spans="1:23" ht="15.6" customHeight="1" x14ac:dyDescent="0.2">
      <c r="A580" s="447">
        <f t="shared" si="160"/>
        <v>434</v>
      </c>
      <c r="B580" s="135" t="s">
        <v>1268</v>
      </c>
      <c r="C580" s="276">
        <v>1963</v>
      </c>
      <c r="D580" s="277"/>
      <c r="E580" s="277" t="s">
        <v>416</v>
      </c>
      <c r="F580" s="278">
        <v>4</v>
      </c>
      <c r="G580" s="278">
        <v>3</v>
      </c>
      <c r="H580" s="279">
        <v>2235.5</v>
      </c>
      <c r="I580" s="279">
        <v>1559.7</v>
      </c>
      <c r="J580" s="279">
        <v>1559.7</v>
      </c>
      <c r="K580" s="276">
        <v>91</v>
      </c>
      <c r="L580" s="279">
        <f>'раздел 2'!C577</f>
        <v>279524.64</v>
      </c>
      <c r="M580" s="460">
        <v>0</v>
      </c>
      <c r="N580" s="460">
        <v>0</v>
      </c>
      <c r="O580" s="460">
        <v>0</v>
      </c>
      <c r="P580" s="460">
        <f t="shared" si="158"/>
        <v>279524.64</v>
      </c>
      <c r="Q580" s="455">
        <f t="shared" si="159"/>
        <v>125.03898009393872</v>
      </c>
      <c r="R580" s="450">
        <v>24445</v>
      </c>
      <c r="S580" s="280">
        <v>43829</v>
      </c>
      <c r="T580" s="239" t="s">
        <v>181</v>
      </c>
      <c r="U580" s="54">
        <f>'раздел 2'!C577-'раздел 1'!L580</f>
        <v>0</v>
      </c>
      <c r="V580" s="203">
        <f t="shared" si="147"/>
        <v>0</v>
      </c>
      <c r="W580" s="203">
        <f t="shared" si="156"/>
        <v>24319.961019906063</v>
      </c>
    </row>
    <row r="581" spans="1:23" ht="15.6" customHeight="1" x14ac:dyDescent="0.2">
      <c r="A581" s="447">
        <f t="shared" si="160"/>
        <v>435</v>
      </c>
      <c r="B581" s="135" t="s">
        <v>1269</v>
      </c>
      <c r="C581" s="276">
        <v>1962</v>
      </c>
      <c r="D581" s="277"/>
      <c r="E581" s="277" t="s">
        <v>416</v>
      </c>
      <c r="F581" s="278">
        <v>4</v>
      </c>
      <c r="G581" s="278">
        <v>2</v>
      </c>
      <c r="H581" s="279">
        <v>1468.9</v>
      </c>
      <c r="I581" s="279">
        <v>1357.5</v>
      </c>
      <c r="J581" s="279">
        <v>1357.5</v>
      </c>
      <c r="K581" s="276">
        <v>79</v>
      </c>
      <c r="L581" s="279">
        <f>'раздел 2'!C578</f>
        <v>218729.97</v>
      </c>
      <c r="M581" s="460">
        <v>0</v>
      </c>
      <c r="N581" s="460">
        <v>0</v>
      </c>
      <c r="O581" s="460">
        <v>0</v>
      </c>
      <c r="P581" s="460">
        <f t="shared" si="158"/>
        <v>218729.97</v>
      </c>
      <c r="Q581" s="455">
        <f t="shared" si="159"/>
        <v>148.90732520934031</v>
      </c>
      <c r="R581" s="450">
        <v>24445</v>
      </c>
      <c r="S581" s="280">
        <v>43829</v>
      </c>
      <c r="T581" s="239" t="s">
        <v>181</v>
      </c>
      <c r="U581" s="54">
        <f>'раздел 2'!C578-'раздел 1'!L581</f>
        <v>0</v>
      </c>
      <c r="V581" s="203">
        <f t="shared" si="147"/>
        <v>0</v>
      </c>
      <c r="W581" s="203">
        <f t="shared" si="156"/>
        <v>24296.09267479066</v>
      </c>
    </row>
    <row r="582" spans="1:23" ht="15.6" customHeight="1" x14ac:dyDescent="0.2">
      <c r="A582" s="447">
        <f t="shared" si="160"/>
        <v>436</v>
      </c>
      <c r="B582" s="135" t="s">
        <v>1270</v>
      </c>
      <c r="C582" s="276">
        <v>1962</v>
      </c>
      <c r="D582" s="277"/>
      <c r="E582" s="277" t="s">
        <v>416</v>
      </c>
      <c r="F582" s="278">
        <v>4</v>
      </c>
      <c r="G582" s="278">
        <v>3</v>
      </c>
      <c r="H582" s="279">
        <v>2212</v>
      </c>
      <c r="I582" s="279">
        <v>2019.3</v>
      </c>
      <c r="J582" s="279">
        <v>2019.3</v>
      </c>
      <c r="K582" s="276">
        <v>92</v>
      </c>
      <c r="L582" s="279">
        <f>'раздел 2'!C579</f>
        <v>271883.15999999997</v>
      </c>
      <c r="M582" s="460">
        <v>0</v>
      </c>
      <c r="N582" s="460">
        <v>0</v>
      </c>
      <c r="O582" s="460">
        <v>0</v>
      </c>
      <c r="P582" s="460">
        <f t="shared" si="158"/>
        <v>271883.15999999997</v>
      </c>
      <c r="Q582" s="455">
        <f t="shared" si="159"/>
        <v>122.91282097649186</v>
      </c>
      <c r="R582" s="450">
        <v>24445</v>
      </c>
      <c r="S582" s="280">
        <v>43829</v>
      </c>
      <c r="T582" s="239" t="s">
        <v>181</v>
      </c>
      <c r="U582" s="54">
        <f>'раздел 2'!C579-'раздел 1'!L582</f>
        <v>0</v>
      </c>
      <c r="V582" s="203">
        <f t="shared" si="147"/>
        <v>0</v>
      </c>
      <c r="W582" s="203">
        <f t="shared" si="156"/>
        <v>24322.087179023507</v>
      </c>
    </row>
    <row r="583" spans="1:23" ht="15.6" customHeight="1" x14ac:dyDescent="0.2">
      <c r="A583" s="447">
        <f t="shared" si="160"/>
        <v>437</v>
      </c>
      <c r="B583" s="135" t="s">
        <v>1271</v>
      </c>
      <c r="C583" s="276">
        <v>1964</v>
      </c>
      <c r="D583" s="277"/>
      <c r="E583" s="277" t="s">
        <v>1437</v>
      </c>
      <c r="F583" s="278">
        <v>5</v>
      </c>
      <c r="G583" s="278">
        <v>4</v>
      </c>
      <c r="H583" s="279">
        <v>3578.8</v>
      </c>
      <c r="I583" s="279">
        <v>3139.1</v>
      </c>
      <c r="J583" s="279">
        <v>3139.1</v>
      </c>
      <c r="K583" s="276">
        <v>127</v>
      </c>
      <c r="L583" s="279">
        <f>'раздел 2'!C580</f>
        <v>320151.25</v>
      </c>
      <c r="M583" s="460">
        <v>0</v>
      </c>
      <c r="N583" s="460">
        <v>0</v>
      </c>
      <c r="O583" s="460">
        <v>0</v>
      </c>
      <c r="P583" s="460">
        <f t="shared" si="158"/>
        <v>320151.25</v>
      </c>
      <c r="Q583" s="455">
        <f t="shared" si="159"/>
        <v>89.457709288029506</v>
      </c>
      <c r="R583" s="450">
        <v>24445</v>
      </c>
      <c r="S583" s="280">
        <v>43829</v>
      </c>
      <c r="T583" s="239" t="s">
        <v>181</v>
      </c>
      <c r="U583" s="54">
        <f>'раздел 2'!C580-'раздел 1'!L583</f>
        <v>0</v>
      </c>
      <c r="V583" s="203">
        <f t="shared" si="147"/>
        <v>0</v>
      </c>
      <c r="W583" s="203">
        <f t="shared" si="156"/>
        <v>24355.542290711972</v>
      </c>
    </row>
    <row r="584" spans="1:23" ht="15.6" customHeight="1" x14ac:dyDescent="0.2">
      <c r="A584" s="447">
        <f t="shared" si="160"/>
        <v>438</v>
      </c>
      <c r="B584" s="135" t="s">
        <v>1272</v>
      </c>
      <c r="C584" s="276">
        <v>1965</v>
      </c>
      <c r="D584" s="277"/>
      <c r="E584" s="277" t="s">
        <v>1437</v>
      </c>
      <c r="F584" s="278">
        <v>5</v>
      </c>
      <c r="G584" s="278">
        <v>4</v>
      </c>
      <c r="H584" s="279">
        <v>3479.1</v>
      </c>
      <c r="I584" s="279">
        <v>3195.3</v>
      </c>
      <c r="J584" s="279">
        <v>3195.3</v>
      </c>
      <c r="K584" s="276">
        <v>130</v>
      </c>
      <c r="L584" s="279">
        <f>'раздел 2'!C581</f>
        <v>324226.03000000003</v>
      </c>
      <c r="M584" s="460">
        <v>0</v>
      </c>
      <c r="N584" s="460">
        <v>0</v>
      </c>
      <c r="O584" s="460">
        <v>0</v>
      </c>
      <c r="P584" s="460">
        <f t="shared" si="158"/>
        <v>324226.03000000003</v>
      </c>
      <c r="Q584" s="455">
        <f t="shared" si="159"/>
        <v>93.192500934149649</v>
      </c>
      <c r="R584" s="450">
        <v>24445</v>
      </c>
      <c r="S584" s="280">
        <v>43829</v>
      </c>
      <c r="T584" s="239" t="s">
        <v>181</v>
      </c>
      <c r="U584" s="54">
        <f>'раздел 2'!C581-'раздел 1'!L584</f>
        <v>0</v>
      </c>
      <c r="V584" s="203">
        <f t="shared" si="147"/>
        <v>0</v>
      </c>
      <c r="W584" s="203">
        <f t="shared" si="156"/>
        <v>24351.80749906585</v>
      </c>
    </row>
    <row r="585" spans="1:23" ht="15.6" customHeight="1" x14ac:dyDescent="0.2">
      <c r="A585" s="447">
        <f t="shared" si="160"/>
        <v>439</v>
      </c>
      <c r="B585" s="135" t="s">
        <v>1273</v>
      </c>
      <c r="C585" s="276">
        <v>1967</v>
      </c>
      <c r="D585" s="277"/>
      <c r="E585" s="277" t="s">
        <v>416</v>
      </c>
      <c r="F585" s="278">
        <v>5</v>
      </c>
      <c r="G585" s="278">
        <v>6</v>
      </c>
      <c r="H585" s="279">
        <v>6130.9</v>
      </c>
      <c r="I585" s="279">
        <v>5328.4</v>
      </c>
      <c r="J585" s="279">
        <v>5124.2700000000004</v>
      </c>
      <c r="K585" s="276">
        <v>221</v>
      </c>
      <c r="L585" s="279">
        <f>'раздел 2'!C582</f>
        <v>390051.43</v>
      </c>
      <c r="M585" s="460">
        <v>0</v>
      </c>
      <c r="N585" s="460">
        <v>0</v>
      </c>
      <c r="O585" s="460">
        <v>0</v>
      </c>
      <c r="P585" s="460">
        <f t="shared" si="158"/>
        <v>390051.43</v>
      </c>
      <c r="Q585" s="455">
        <f t="shared" si="159"/>
        <v>63.620582622453476</v>
      </c>
      <c r="R585" s="450">
        <v>24445</v>
      </c>
      <c r="S585" s="280">
        <v>43829</v>
      </c>
      <c r="T585" s="239" t="s">
        <v>181</v>
      </c>
      <c r="U585" s="54">
        <f>'раздел 2'!C582-'раздел 1'!L585</f>
        <v>0</v>
      </c>
      <c r="V585" s="203">
        <f t="shared" si="147"/>
        <v>0</v>
      </c>
      <c r="W585" s="203">
        <f t="shared" si="156"/>
        <v>24381.379417377546</v>
      </c>
    </row>
    <row r="586" spans="1:23" ht="15.6" customHeight="1" x14ac:dyDescent="0.2">
      <c r="A586" s="447">
        <f t="shared" si="160"/>
        <v>440</v>
      </c>
      <c r="B586" s="135" t="s">
        <v>1274</v>
      </c>
      <c r="C586" s="276">
        <v>1963</v>
      </c>
      <c r="D586" s="277"/>
      <c r="E586" s="277" t="s">
        <v>416</v>
      </c>
      <c r="F586" s="278">
        <v>5</v>
      </c>
      <c r="G586" s="278">
        <v>2</v>
      </c>
      <c r="H586" s="279">
        <v>3181.7</v>
      </c>
      <c r="I586" s="279">
        <v>2431.6999999999998</v>
      </c>
      <c r="J586" s="279">
        <v>2181.8000000000002</v>
      </c>
      <c r="K586" s="276">
        <v>103</v>
      </c>
      <c r="L586" s="279">
        <f>'раздел 2'!C583</f>
        <v>195597.51</v>
      </c>
      <c r="M586" s="460">
        <v>0</v>
      </c>
      <c r="N586" s="460">
        <v>0</v>
      </c>
      <c r="O586" s="460">
        <v>0</v>
      </c>
      <c r="P586" s="460">
        <f t="shared" si="158"/>
        <v>195597.51</v>
      </c>
      <c r="Q586" s="455">
        <f t="shared" si="159"/>
        <v>61.475786529213948</v>
      </c>
      <c r="R586" s="450">
        <v>24445</v>
      </c>
      <c r="S586" s="280">
        <v>43829</v>
      </c>
      <c r="T586" s="239" t="s">
        <v>181</v>
      </c>
      <c r="U586" s="54">
        <f>'раздел 2'!C583-'раздел 1'!L586</f>
        <v>0</v>
      </c>
      <c r="V586" s="203">
        <f t="shared" si="147"/>
        <v>0</v>
      </c>
      <c r="W586" s="203">
        <f t="shared" si="156"/>
        <v>24383.524213470788</v>
      </c>
    </row>
    <row r="587" spans="1:23" ht="15.6" customHeight="1" x14ac:dyDescent="0.2">
      <c r="A587" s="447">
        <f t="shared" si="160"/>
        <v>441</v>
      </c>
      <c r="B587" s="135" t="s">
        <v>1275</v>
      </c>
      <c r="C587" s="276">
        <v>1969</v>
      </c>
      <c r="D587" s="277"/>
      <c r="E587" s="277" t="s">
        <v>416</v>
      </c>
      <c r="F587" s="278">
        <v>5</v>
      </c>
      <c r="G587" s="278">
        <v>5</v>
      </c>
      <c r="H587" s="279">
        <v>4871.6000000000004</v>
      </c>
      <c r="I587" s="279">
        <v>4417.1000000000004</v>
      </c>
      <c r="J587" s="279">
        <v>4417.1000000000004</v>
      </c>
      <c r="K587" s="276">
        <v>174</v>
      </c>
      <c r="L587" s="279">
        <f>'раздел 2'!C584</f>
        <v>214143.25</v>
      </c>
      <c r="M587" s="460">
        <v>0</v>
      </c>
      <c r="N587" s="460">
        <v>0</v>
      </c>
      <c r="O587" s="460">
        <v>0</v>
      </c>
      <c r="P587" s="460">
        <f t="shared" si="158"/>
        <v>214143.25</v>
      </c>
      <c r="Q587" s="455">
        <f t="shared" si="159"/>
        <v>43.95747803596354</v>
      </c>
      <c r="R587" s="450">
        <v>24445</v>
      </c>
      <c r="S587" s="280">
        <v>43829</v>
      </c>
      <c r="T587" s="239" t="s">
        <v>181</v>
      </c>
      <c r="U587" s="54">
        <f>'раздел 2'!C584-'раздел 1'!L587</f>
        <v>0</v>
      </c>
      <c r="V587" s="203">
        <f t="shared" si="147"/>
        <v>0</v>
      </c>
      <c r="W587" s="203">
        <f t="shared" si="156"/>
        <v>24401.042521964035</v>
      </c>
    </row>
    <row r="588" spans="1:23" ht="15.6" customHeight="1" x14ac:dyDescent="0.2">
      <c r="A588" s="447">
        <f t="shared" si="160"/>
        <v>442</v>
      </c>
      <c r="B588" s="135" t="s">
        <v>1276</v>
      </c>
      <c r="C588" s="276">
        <v>1968</v>
      </c>
      <c r="D588" s="277"/>
      <c r="E588" s="277" t="s">
        <v>416</v>
      </c>
      <c r="F588" s="278">
        <v>5</v>
      </c>
      <c r="G588" s="278">
        <v>5</v>
      </c>
      <c r="H588" s="279">
        <v>4790.8</v>
      </c>
      <c r="I588" s="279">
        <v>4335.8</v>
      </c>
      <c r="J588" s="279">
        <v>4335.8</v>
      </c>
      <c r="K588" s="276">
        <v>183</v>
      </c>
      <c r="L588" s="279">
        <f>'раздел 2'!C585</f>
        <v>214142.31</v>
      </c>
      <c r="M588" s="460">
        <v>0</v>
      </c>
      <c r="N588" s="460">
        <v>0</v>
      </c>
      <c r="O588" s="460">
        <v>0</v>
      </c>
      <c r="P588" s="460">
        <f t="shared" si="158"/>
        <v>214142.31</v>
      </c>
      <c r="Q588" s="455">
        <f t="shared" si="159"/>
        <v>44.698653669533272</v>
      </c>
      <c r="R588" s="450">
        <v>24445</v>
      </c>
      <c r="S588" s="280">
        <v>43829</v>
      </c>
      <c r="T588" s="239" t="s">
        <v>181</v>
      </c>
      <c r="U588" s="54">
        <f>'раздел 2'!C585-'раздел 1'!L588</f>
        <v>0</v>
      </c>
      <c r="V588" s="203">
        <f t="shared" si="147"/>
        <v>0</v>
      </c>
      <c r="W588" s="203">
        <f t="shared" si="156"/>
        <v>24400.301346330467</v>
      </c>
    </row>
    <row r="589" spans="1:23" ht="15.6" customHeight="1" x14ac:dyDescent="0.2">
      <c r="A589" s="447">
        <f t="shared" si="160"/>
        <v>443</v>
      </c>
      <c r="B589" s="135" t="s">
        <v>1277</v>
      </c>
      <c r="C589" s="276">
        <v>1966</v>
      </c>
      <c r="D589" s="277"/>
      <c r="E589" s="277" t="s">
        <v>416</v>
      </c>
      <c r="F589" s="278">
        <v>5</v>
      </c>
      <c r="G589" s="278">
        <v>6</v>
      </c>
      <c r="H589" s="279">
        <v>6010.9</v>
      </c>
      <c r="I589" s="279">
        <v>5448.3</v>
      </c>
      <c r="J589" s="279">
        <v>5370.07</v>
      </c>
      <c r="K589" s="276">
        <v>220</v>
      </c>
      <c r="L589" s="279">
        <f>'раздел 2'!C586</f>
        <v>248426.41</v>
      </c>
      <c r="M589" s="460">
        <v>0</v>
      </c>
      <c r="N589" s="460">
        <v>0</v>
      </c>
      <c r="O589" s="460">
        <v>0</v>
      </c>
      <c r="P589" s="460">
        <f t="shared" si="158"/>
        <v>248426.41</v>
      </c>
      <c r="Q589" s="455">
        <f t="shared" si="159"/>
        <v>41.329320068542152</v>
      </c>
      <c r="R589" s="450">
        <v>24445</v>
      </c>
      <c r="S589" s="280">
        <v>43829</v>
      </c>
      <c r="T589" s="239" t="s">
        <v>181</v>
      </c>
      <c r="U589" s="54">
        <f>'раздел 2'!C586-'раздел 1'!L589</f>
        <v>0</v>
      </c>
      <c r="V589" s="203">
        <f t="shared" si="147"/>
        <v>0</v>
      </c>
      <c r="W589" s="203">
        <f t="shared" si="156"/>
        <v>24403.670679931456</v>
      </c>
    </row>
    <row r="590" spans="1:23" ht="15.6" customHeight="1" x14ac:dyDescent="0.2">
      <c r="A590" s="447">
        <f t="shared" si="160"/>
        <v>444</v>
      </c>
      <c r="B590" s="135" t="s">
        <v>1278</v>
      </c>
      <c r="C590" s="276">
        <v>1972</v>
      </c>
      <c r="D590" s="277"/>
      <c r="E590" s="277" t="s">
        <v>416</v>
      </c>
      <c r="F590" s="278">
        <v>5</v>
      </c>
      <c r="G590" s="278">
        <v>7</v>
      </c>
      <c r="H590" s="279">
        <v>6371.7</v>
      </c>
      <c r="I590" s="279">
        <v>5618.8</v>
      </c>
      <c r="J590" s="279">
        <v>5618.8</v>
      </c>
      <c r="K590" s="276">
        <v>269</v>
      </c>
      <c r="L590" s="279">
        <f>'раздел 2'!C587</f>
        <v>234900.66</v>
      </c>
      <c r="M590" s="460">
        <v>0</v>
      </c>
      <c r="N590" s="460">
        <v>0</v>
      </c>
      <c r="O590" s="460">
        <v>0</v>
      </c>
      <c r="P590" s="460">
        <f t="shared" si="158"/>
        <v>234900.66</v>
      </c>
      <c r="Q590" s="455">
        <f t="shared" si="159"/>
        <v>36.866246056782337</v>
      </c>
      <c r="R590" s="450">
        <v>24445</v>
      </c>
      <c r="S590" s="280">
        <v>43829</v>
      </c>
      <c r="T590" s="239" t="s">
        <v>181</v>
      </c>
      <c r="U590" s="54">
        <f>'раздел 2'!C587-'раздел 1'!L590</f>
        <v>0</v>
      </c>
      <c r="V590" s="203">
        <f t="shared" si="147"/>
        <v>0</v>
      </c>
      <c r="W590" s="203">
        <f t="shared" si="156"/>
        <v>24408.133753943217</v>
      </c>
    </row>
    <row r="591" spans="1:23" ht="15.6" customHeight="1" x14ac:dyDescent="0.2">
      <c r="A591" s="447">
        <f t="shared" si="160"/>
        <v>445</v>
      </c>
      <c r="B591" s="135" t="s">
        <v>1279</v>
      </c>
      <c r="C591" s="276">
        <v>1966</v>
      </c>
      <c r="D591" s="277"/>
      <c r="E591" s="277" t="s">
        <v>416</v>
      </c>
      <c r="F591" s="278">
        <v>5</v>
      </c>
      <c r="G591" s="278">
        <v>4</v>
      </c>
      <c r="H591" s="279">
        <v>3907.6</v>
      </c>
      <c r="I591" s="279">
        <v>3535.8</v>
      </c>
      <c r="J591" s="279">
        <v>3535.8</v>
      </c>
      <c r="K591" s="276">
        <v>149</v>
      </c>
      <c r="L591" s="279">
        <f>'раздел 2'!C588</f>
        <v>184777.51</v>
      </c>
      <c r="M591" s="460">
        <v>0</v>
      </c>
      <c r="N591" s="460">
        <v>0</v>
      </c>
      <c r="O591" s="460">
        <v>0</v>
      </c>
      <c r="P591" s="460">
        <f t="shared" si="158"/>
        <v>184777.51</v>
      </c>
      <c r="Q591" s="455">
        <f t="shared" si="159"/>
        <v>47.286700276384487</v>
      </c>
      <c r="R591" s="450">
        <v>24445</v>
      </c>
      <c r="S591" s="280">
        <v>43829</v>
      </c>
      <c r="T591" s="239" t="s">
        <v>181</v>
      </c>
      <c r="U591" s="54">
        <f>'раздел 2'!C588-'раздел 1'!L591</f>
        <v>0</v>
      </c>
      <c r="V591" s="203">
        <f t="shared" si="147"/>
        <v>0</v>
      </c>
      <c r="W591" s="203">
        <f t="shared" si="156"/>
        <v>24397.713299723615</v>
      </c>
    </row>
    <row r="592" spans="1:23" ht="15.6" customHeight="1" x14ac:dyDescent="0.2">
      <c r="A592" s="447">
        <f t="shared" si="160"/>
        <v>446</v>
      </c>
      <c r="B592" s="135" t="s">
        <v>1280</v>
      </c>
      <c r="C592" s="276">
        <v>1966</v>
      </c>
      <c r="D592" s="277"/>
      <c r="E592" s="277" t="s">
        <v>416</v>
      </c>
      <c r="F592" s="278">
        <v>5</v>
      </c>
      <c r="G592" s="278">
        <v>4</v>
      </c>
      <c r="H592" s="279">
        <v>3885.8</v>
      </c>
      <c r="I592" s="279">
        <v>3552.6</v>
      </c>
      <c r="J592" s="279">
        <v>3552.6</v>
      </c>
      <c r="K592" s="276">
        <v>158</v>
      </c>
      <c r="L592" s="279">
        <f>'раздел 2'!C589</f>
        <v>185400.69</v>
      </c>
      <c r="M592" s="460">
        <v>0</v>
      </c>
      <c r="N592" s="460">
        <v>0</v>
      </c>
      <c r="O592" s="460">
        <v>0</v>
      </c>
      <c r="P592" s="460">
        <f t="shared" si="158"/>
        <v>185400.69</v>
      </c>
      <c r="Q592" s="455">
        <f t="shared" si="159"/>
        <v>47.712360389109065</v>
      </c>
      <c r="R592" s="450">
        <v>24445</v>
      </c>
      <c r="S592" s="280">
        <v>43829</v>
      </c>
      <c r="T592" s="239" t="s">
        <v>181</v>
      </c>
      <c r="U592" s="54">
        <f>'раздел 2'!C589-'раздел 1'!L592</f>
        <v>0</v>
      </c>
      <c r="V592" s="203">
        <f t="shared" si="147"/>
        <v>0</v>
      </c>
      <c r="W592" s="203">
        <f t="shared" si="156"/>
        <v>24397.287639610891</v>
      </c>
    </row>
    <row r="593" spans="1:23" ht="15.6" customHeight="1" x14ac:dyDescent="0.2">
      <c r="A593" s="447">
        <f t="shared" si="160"/>
        <v>447</v>
      </c>
      <c r="B593" s="135" t="s">
        <v>1281</v>
      </c>
      <c r="C593" s="276">
        <v>1972</v>
      </c>
      <c r="D593" s="277"/>
      <c r="E593" s="277" t="s">
        <v>416</v>
      </c>
      <c r="F593" s="278">
        <v>5</v>
      </c>
      <c r="G593" s="278">
        <v>4</v>
      </c>
      <c r="H593" s="279">
        <v>3800.7</v>
      </c>
      <c r="I593" s="279">
        <v>3490.7</v>
      </c>
      <c r="J593" s="279">
        <v>3490.7</v>
      </c>
      <c r="K593" s="276">
        <v>170</v>
      </c>
      <c r="L593" s="279">
        <f>'раздел 2'!C590</f>
        <v>152183.75</v>
      </c>
      <c r="M593" s="460">
        <v>0</v>
      </c>
      <c r="N593" s="460">
        <v>0</v>
      </c>
      <c r="O593" s="460">
        <v>0</v>
      </c>
      <c r="P593" s="460">
        <f t="shared" si="158"/>
        <v>152183.75</v>
      </c>
      <c r="Q593" s="455">
        <f t="shared" si="159"/>
        <v>40.040979293288082</v>
      </c>
      <c r="R593" s="450">
        <v>24445</v>
      </c>
      <c r="S593" s="280">
        <v>43829</v>
      </c>
      <c r="T593" s="239" t="s">
        <v>181</v>
      </c>
      <c r="U593" s="54">
        <f>'раздел 2'!C590-'раздел 1'!L593</f>
        <v>0</v>
      </c>
      <c r="V593" s="203">
        <f t="shared" si="147"/>
        <v>0</v>
      </c>
      <c r="W593" s="203">
        <f t="shared" si="156"/>
        <v>24404.959020706712</v>
      </c>
    </row>
    <row r="594" spans="1:23" ht="15.6" customHeight="1" x14ac:dyDescent="0.2">
      <c r="A594" s="447">
        <f t="shared" si="160"/>
        <v>448</v>
      </c>
      <c r="B594" s="135" t="s">
        <v>1282</v>
      </c>
      <c r="C594" s="276">
        <v>1973</v>
      </c>
      <c r="D594" s="277"/>
      <c r="E594" s="239" t="s">
        <v>416</v>
      </c>
      <c r="F594" s="240">
        <v>5</v>
      </c>
      <c r="G594" s="240">
        <v>1</v>
      </c>
      <c r="H594" s="239">
        <v>912.25</v>
      </c>
      <c r="I594" s="239">
        <v>822.75</v>
      </c>
      <c r="J594" s="239">
        <v>822.75</v>
      </c>
      <c r="K594" s="241">
        <v>35</v>
      </c>
      <c r="L594" s="279">
        <f>'раздел 2'!C591</f>
        <v>76647.27</v>
      </c>
      <c r="M594" s="460">
        <v>0</v>
      </c>
      <c r="N594" s="460">
        <v>0</v>
      </c>
      <c r="O594" s="460">
        <v>0</v>
      </c>
      <c r="P594" s="460">
        <f t="shared" si="158"/>
        <v>76647.27</v>
      </c>
      <c r="Q594" s="455">
        <f t="shared" si="159"/>
        <v>84.020027404768427</v>
      </c>
      <c r="R594" s="450">
        <v>24445</v>
      </c>
      <c r="S594" s="280">
        <v>43829</v>
      </c>
      <c r="T594" s="239" t="s">
        <v>181</v>
      </c>
      <c r="U594" s="54">
        <f>'раздел 2'!C591-'раздел 1'!L594</f>
        <v>0</v>
      </c>
      <c r="V594" s="203">
        <f t="shared" si="147"/>
        <v>0</v>
      </c>
      <c r="W594" s="203">
        <f t="shared" si="156"/>
        <v>24360.979972595233</v>
      </c>
    </row>
    <row r="595" spans="1:23" ht="15.6" customHeight="1" x14ac:dyDescent="0.2">
      <c r="A595" s="447">
        <f t="shared" si="160"/>
        <v>449</v>
      </c>
      <c r="B595" s="135" t="s">
        <v>1283</v>
      </c>
      <c r="C595" s="276">
        <v>1972</v>
      </c>
      <c r="D595" s="277"/>
      <c r="E595" s="277" t="s">
        <v>416</v>
      </c>
      <c r="F595" s="278">
        <v>5</v>
      </c>
      <c r="G595" s="278">
        <v>3</v>
      </c>
      <c r="H595" s="279">
        <v>3085.3</v>
      </c>
      <c r="I595" s="279">
        <v>2748.2</v>
      </c>
      <c r="J595" s="279">
        <v>2748.2</v>
      </c>
      <c r="K595" s="276">
        <v>120</v>
      </c>
      <c r="L595" s="279">
        <f>'раздел 2'!C592</f>
        <v>118677.4</v>
      </c>
      <c r="M595" s="460">
        <v>0</v>
      </c>
      <c r="N595" s="460">
        <v>0</v>
      </c>
      <c r="O595" s="460">
        <v>0</v>
      </c>
      <c r="P595" s="460">
        <f t="shared" si="158"/>
        <v>118677.4</v>
      </c>
      <c r="Q595" s="455">
        <f t="shared" si="159"/>
        <v>38.465432859041258</v>
      </c>
      <c r="R595" s="450">
        <v>24445</v>
      </c>
      <c r="S595" s="280">
        <v>43829</v>
      </c>
      <c r="T595" s="239" t="s">
        <v>181</v>
      </c>
      <c r="U595" s="54">
        <f>'раздел 2'!C592-'раздел 1'!L595</f>
        <v>0</v>
      </c>
      <c r="V595" s="203">
        <f t="shared" si="147"/>
        <v>0</v>
      </c>
      <c r="W595" s="203">
        <f t="shared" si="156"/>
        <v>24406.53456714096</v>
      </c>
    </row>
    <row r="596" spans="1:23" ht="15.6" customHeight="1" x14ac:dyDescent="0.2">
      <c r="A596" s="447">
        <f t="shared" si="160"/>
        <v>450</v>
      </c>
      <c r="B596" s="135" t="s">
        <v>1284</v>
      </c>
      <c r="C596" s="276">
        <v>1972</v>
      </c>
      <c r="D596" s="277"/>
      <c r="E596" s="277" t="s">
        <v>416</v>
      </c>
      <c r="F596" s="278">
        <v>5</v>
      </c>
      <c r="G596" s="278">
        <v>5</v>
      </c>
      <c r="H596" s="279">
        <v>4804</v>
      </c>
      <c r="I596" s="279">
        <v>4119.7</v>
      </c>
      <c r="J596" s="279">
        <v>4119.7</v>
      </c>
      <c r="K596" s="276">
        <v>141</v>
      </c>
      <c r="L596" s="279">
        <f>'раздел 2'!C593</f>
        <v>172606.71</v>
      </c>
      <c r="M596" s="460">
        <v>0</v>
      </c>
      <c r="N596" s="460">
        <v>0</v>
      </c>
      <c r="O596" s="460">
        <v>0</v>
      </c>
      <c r="P596" s="460">
        <f t="shared" si="158"/>
        <v>172606.71</v>
      </c>
      <c r="Q596" s="455">
        <f t="shared" si="159"/>
        <v>35.929789758534554</v>
      </c>
      <c r="R596" s="450">
        <v>24445</v>
      </c>
      <c r="S596" s="280">
        <v>43829</v>
      </c>
      <c r="T596" s="239" t="s">
        <v>181</v>
      </c>
      <c r="U596" s="54">
        <f>'раздел 2'!C593-'раздел 1'!L596</f>
        <v>0</v>
      </c>
      <c r="V596" s="203">
        <f t="shared" si="147"/>
        <v>0</v>
      </c>
      <c r="W596" s="203">
        <f t="shared" si="156"/>
        <v>24409.070210241465</v>
      </c>
    </row>
    <row r="597" spans="1:23" ht="15.6" customHeight="1" x14ac:dyDescent="0.2">
      <c r="A597" s="488" t="s">
        <v>17</v>
      </c>
      <c r="B597" s="489"/>
      <c r="C597" s="331"/>
      <c r="D597" s="450"/>
      <c r="E597" s="450"/>
      <c r="F597" s="327"/>
      <c r="G597" s="327"/>
      <c r="H597" s="429">
        <f t="shared" ref="H597:P597" si="161">SUM(H563:H596)</f>
        <v>160446.45000000001</v>
      </c>
      <c r="I597" s="429">
        <f t="shared" si="161"/>
        <v>134763.93000000002</v>
      </c>
      <c r="J597" s="429">
        <f t="shared" si="161"/>
        <v>128527.48000000003</v>
      </c>
      <c r="K597" s="331">
        <f t="shared" si="161"/>
        <v>5995</v>
      </c>
      <c r="L597" s="429">
        <f t="shared" si="161"/>
        <v>18918521.650000002</v>
      </c>
      <c r="M597" s="429">
        <f t="shared" si="161"/>
        <v>0</v>
      </c>
      <c r="N597" s="429">
        <f t="shared" si="161"/>
        <v>0</v>
      </c>
      <c r="O597" s="429">
        <f t="shared" si="161"/>
        <v>0</v>
      </c>
      <c r="P597" s="429">
        <f t="shared" si="161"/>
        <v>18918521.650000002</v>
      </c>
      <c r="Q597" s="455">
        <f t="shared" si="159"/>
        <v>117.91174968346137</v>
      </c>
      <c r="R597" s="450" t="s">
        <v>177</v>
      </c>
      <c r="S597" s="450" t="s">
        <v>177</v>
      </c>
      <c r="T597" s="450" t="s">
        <v>177</v>
      </c>
      <c r="U597" s="54">
        <f>'раздел 2'!C594-'раздел 1'!L597</f>
        <v>0</v>
      </c>
      <c r="V597" s="203">
        <f t="shared" si="147"/>
        <v>0</v>
      </c>
      <c r="W597" s="203" t="e">
        <f t="shared" si="156"/>
        <v>#VALUE!</v>
      </c>
    </row>
    <row r="598" spans="1:23" ht="15.6" customHeight="1" x14ac:dyDescent="0.2">
      <c r="A598" s="488" t="s">
        <v>49</v>
      </c>
      <c r="B598" s="489"/>
      <c r="C598" s="331"/>
      <c r="D598" s="450"/>
      <c r="E598" s="450"/>
      <c r="F598" s="327"/>
      <c r="G598" s="327"/>
      <c r="H598" s="450"/>
      <c r="I598" s="450"/>
      <c r="J598" s="450"/>
      <c r="K598" s="331"/>
      <c r="L598" s="429"/>
      <c r="M598" s="450"/>
      <c r="N598" s="450"/>
      <c r="O598" s="450"/>
      <c r="P598" s="450"/>
      <c r="Q598" s="427"/>
      <c r="R598" s="450"/>
      <c r="S598" s="450"/>
      <c r="T598" s="450"/>
      <c r="U598" s="54">
        <f>'раздел 2'!C595-'раздел 1'!L598</f>
        <v>0</v>
      </c>
      <c r="V598" s="203">
        <f t="shared" ref="V598:V661" si="162">L598-P598</f>
        <v>0</v>
      </c>
      <c r="W598" s="203">
        <f t="shared" si="156"/>
        <v>0</v>
      </c>
    </row>
    <row r="599" spans="1:23" ht="15.6" customHeight="1" x14ac:dyDescent="0.2">
      <c r="A599" s="462">
        <f>A596+1</f>
        <v>451</v>
      </c>
      <c r="B599" s="135" t="s">
        <v>243</v>
      </c>
      <c r="C599" s="331">
        <v>1972</v>
      </c>
      <c r="D599" s="450"/>
      <c r="E599" s="458" t="s">
        <v>174</v>
      </c>
      <c r="F599" s="327">
        <v>2</v>
      </c>
      <c r="G599" s="327">
        <v>3</v>
      </c>
      <c r="H599" s="429">
        <v>893.4</v>
      </c>
      <c r="I599" s="429">
        <v>572.70000000000005</v>
      </c>
      <c r="J599" s="429">
        <v>313.8</v>
      </c>
      <c r="K599" s="331">
        <v>56</v>
      </c>
      <c r="L599" s="429">
        <f>'раздел 2'!C596</f>
        <v>4974566.12</v>
      </c>
      <c r="M599" s="460">
        <v>0</v>
      </c>
      <c r="N599" s="460">
        <v>0</v>
      </c>
      <c r="O599" s="460">
        <v>0</v>
      </c>
      <c r="P599" s="460">
        <f>L599</f>
        <v>4974566.12</v>
      </c>
      <c r="Q599" s="455">
        <f>L599/H599</f>
        <v>5568.1286321916277</v>
      </c>
      <c r="R599" s="429">
        <v>14593.7</v>
      </c>
      <c r="S599" s="81" t="s">
        <v>358</v>
      </c>
      <c r="T599" s="458" t="s">
        <v>181</v>
      </c>
      <c r="U599" s="54">
        <f>'раздел 2'!C596-'раздел 1'!L599</f>
        <v>0</v>
      </c>
      <c r="V599" s="203">
        <f t="shared" si="162"/>
        <v>0</v>
      </c>
      <c r="W599" s="203">
        <f t="shared" si="156"/>
        <v>9025.5713678083739</v>
      </c>
    </row>
    <row r="600" spans="1:23" ht="15.6" customHeight="1" x14ac:dyDescent="0.2">
      <c r="A600" s="447">
        <f>A599+1</f>
        <v>452</v>
      </c>
      <c r="B600" s="135" t="s">
        <v>50</v>
      </c>
      <c r="C600" s="331">
        <v>1973</v>
      </c>
      <c r="D600" s="450"/>
      <c r="E600" s="458" t="s">
        <v>178</v>
      </c>
      <c r="F600" s="327">
        <v>2</v>
      </c>
      <c r="G600" s="327">
        <v>3</v>
      </c>
      <c r="H600" s="429">
        <v>800.6</v>
      </c>
      <c r="I600" s="429">
        <v>800.6</v>
      </c>
      <c r="J600" s="429">
        <v>301.60000000000002</v>
      </c>
      <c r="K600" s="331">
        <v>44</v>
      </c>
      <c r="L600" s="429">
        <f>'раздел 2'!C597</f>
        <v>5186070.5</v>
      </c>
      <c r="M600" s="460">
        <v>0</v>
      </c>
      <c r="N600" s="460">
        <v>0</v>
      </c>
      <c r="O600" s="460">
        <v>0</v>
      </c>
      <c r="P600" s="460">
        <f>L600</f>
        <v>5186070.5</v>
      </c>
      <c r="Q600" s="455">
        <f>L600/H600</f>
        <v>6477.7298276292777</v>
      </c>
      <c r="R600" s="429">
        <v>14593.7</v>
      </c>
      <c r="S600" s="81" t="s">
        <v>358</v>
      </c>
      <c r="T600" s="458" t="s">
        <v>181</v>
      </c>
      <c r="U600" s="54">
        <f>'раздел 2'!C597-'раздел 1'!L600</f>
        <v>0</v>
      </c>
      <c r="V600" s="203">
        <f t="shared" si="162"/>
        <v>0</v>
      </c>
      <c r="W600" s="203">
        <f t="shared" si="156"/>
        <v>8115.970172370723</v>
      </c>
    </row>
    <row r="601" spans="1:23" ht="15.6" customHeight="1" x14ac:dyDescent="0.2">
      <c r="A601" s="488" t="s">
        <v>17</v>
      </c>
      <c r="B601" s="489"/>
      <c r="C601" s="331"/>
      <c r="D601" s="450"/>
      <c r="E601" s="450"/>
      <c r="F601" s="327"/>
      <c r="G601" s="327"/>
      <c r="H601" s="429">
        <f t="shared" ref="H601:P601" si="163">SUM(H599:H600)</f>
        <v>1694</v>
      </c>
      <c r="I601" s="429">
        <f t="shared" si="163"/>
        <v>1373.3000000000002</v>
      </c>
      <c r="J601" s="429">
        <f t="shared" si="163"/>
        <v>615.40000000000009</v>
      </c>
      <c r="K601" s="331">
        <f t="shared" si="163"/>
        <v>100</v>
      </c>
      <c r="L601" s="429">
        <f t="shared" si="163"/>
        <v>10160636.620000001</v>
      </c>
      <c r="M601" s="429">
        <f t="shared" si="163"/>
        <v>0</v>
      </c>
      <c r="N601" s="429">
        <f t="shared" si="163"/>
        <v>0</v>
      </c>
      <c r="O601" s="429">
        <f t="shared" si="163"/>
        <v>0</v>
      </c>
      <c r="P601" s="429">
        <f t="shared" si="163"/>
        <v>10160636.620000001</v>
      </c>
      <c r="Q601" s="455">
        <f>L601/H601</f>
        <v>5998.014533648171</v>
      </c>
      <c r="R601" s="450" t="s">
        <v>177</v>
      </c>
      <c r="S601" s="450" t="s">
        <v>177</v>
      </c>
      <c r="T601" s="450" t="s">
        <v>177</v>
      </c>
      <c r="U601" s="54">
        <f>'раздел 2'!C598-'раздел 1'!L601</f>
        <v>0</v>
      </c>
      <c r="V601" s="203">
        <f t="shared" si="162"/>
        <v>0</v>
      </c>
      <c r="W601" s="203" t="e">
        <f t="shared" si="156"/>
        <v>#VALUE!</v>
      </c>
    </row>
    <row r="602" spans="1:23" ht="15.6" customHeight="1" x14ac:dyDescent="0.2">
      <c r="A602" s="488" t="s">
        <v>620</v>
      </c>
      <c r="B602" s="489"/>
      <c r="C602" s="331"/>
      <c r="D602" s="450"/>
      <c r="E602" s="450"/>
      <c r="F602" s="327"/>
      <c r="G602" s="327"/>
      <c r="H602" s="450"/>
      <c r="I602" s="450"/>
      <c r="J602" s="450"/>
      <c r="K602" s="331"/>
      <c r="L602" s="429"/>
      <c r="M602" s="450"/>
      <c r="N602" s="450"/>
      <c r="O602" s="450"/>
      <c r="P602" s="450"/>
      <c r="Q602" s="427"/>
      <c r="R602" s="450"/>
      <c r="S602" s="450"/>
      <c r="T602" s="450"/>
      <c r="U602" s="54">
        <f>'раздел 2'!C599-'раздел 1'!L602</f>
        <v>0</v>
      </c>
      <c r="V602" s="203">
        <f t="shared" si="162"/>
        <v>0</v>
      </c>
      <c r="W602" s="203">
        <f t="shared" si="156"/>
        <v>0</v>
      </c>
    </row>
    <row r="603" spans="1:23" ht="15.6" customHeight="1" x14ac:dyDescent="0.2">
      <c r="A603" s="462">
        <f>A600+1</f>
        <v>453</v>
      </c>
      <c r="B603" s="464" t="s">
        <v>621</v>
      </c>
      <c r="C603" s="82">
        <v>1964</v>
      </c>
      <c r="D603" s="459">
        <v>2006</v>
      </c>
      <c r="E603" s="459" t="s">
        <v>1451</v>
      </c>
      <c r="F603" s="122">
        <v>2</v>
      </c>
      <c r="G603" s="122">
        <v>1</v>
      </c>
      <c r="H603" s="87">
        <v>322.39999999999998</v>
      </c>
      <c r="I603" s="87">
        <v>198.2</v>
      </c>
      <c r="J603" s="87">
        <v>198.2</v>
      </c>
      <c r="K603" s="82">
        <v>16</v>
      </c>
      <c r="L603" s="429">
        <f>'[1]виды работ'!C745</f>
        <v>72584.41</v>
      </c>
      <c r="M603" s="460">
        <v>0</v>
      </c>
      <c r="N603" s="460">
        <v>0</v>
      </c>
      <c r="O603" s="460">
        <v>0</v>
      </c>
      <c r="P603" s="460">
        <f>L603</f>
        <v>72584.41</v>
      </c>
      <c r="Q603" s="455">
        <f>L603/H603</f>
        <v>225.13774813895785</v>
      </c>
      <c r="R603" s="450">
        <v>24445</v>
      </c>
      <c r="S603" s="81" t="s">
        <v>358</v>
      </c>
      <c r="T603" s="458" t="s">
        <v>181</v>
      </c>
      <c r="U603" s="54">
        <f>'раздел 2'!C600-'раздел 1'!L603</f>
        <v>0</v>
      </c>
      <c r="V603" s="203">
        <f t="shared" si="162"/>
        <v>0</v>
      </c>
      <c r="W603" s="203">
        <f t="shared" si="156"/>
        <v>24219.862251861043</v>
      </c>
    </row>
    <row r="604" spans="1:23" ht="15.6" customHeight="1" x14ac:dyDescent="0.2">
      <c r="A604" s="447">
        <f>A603+1</f>
        <v>454</v>
      </c>
      <c r="B604" s="330" t="s">
        <v>622</v>
      </c>
      <c r="C604" s="154">
        <v>1971</v>
      </c>
      <c r="D604" s="459">
        <v>2015</v>
      </c>
      <c r="E604" s="129" t="s">
        <v>416</v>
      </c>
      <c r="F604" s="122">
        <v>2</v>
      </c>
      <c r="G604" s="122">
        <v>2</v>
      </c>
      <c r="H604" s="129">
        <v>520.9</v>
      </c>
      <c r="I604" s="129">
        <v>303.10000000000002</v>
      </c>
      <c r="J604" s="87">
        <v>162.19999999999999</v>
      </c>
      <c r="K604" s="82">
        <v>28</v>
      </c>
      <c r="L604" s="429">
        <f>'[1]виды работ'!C746</f>
        <v>221583.46</v>
      </c>
      <c r="M604" s="460">
        <v>0</v>
      </c>
      <c r="N604" s="460">
        <v>0</v>
      </c>
      <c r="O604" s="460">
        <v>0</v>
      </c>
      <c r="P604" s="460">
        <f>L604</f>
        <v>221583.46</v>
      </c>
      <c r="Q604" s="455">
        <f>L604/H604</f>
        <v>425.38579381839122</v>
      </c>
      <c r="R604" s="450">
        <v>24445</v>
      </c>
      <c r="S604" s="81" t="s">
        <v>358</v>
      </c>
      <c r="T604" s="458" t="s">
        <v>181</v>
      </c>
      <c r="U604" s="54">
        <f>'раздел 2'!C601-'раздел 1'!L604</f>
        <v>0</v>
      </c>
      <c r="V604" s="203">
        <f t="shared" si="162"/>
        <v>0</v>
      </c>
      <c r="W604" s="203">
        <f t="shared" si="156"/>
        <v>24019.61420618161</v>
      </c>
    </row>
    <row r="605" spans="1:23" ht="15.6" customHeight="1" x14ac:dyDescent="0.2">
      <c r="A605" s="447">
        <f>A604+1</f>
        <v>455</v>
      </c>
      <c r="B605" s="330" t="s">
        <v>623</v>
      </c>
      <c r="C605" s="154">
        <v>1974</v>
      </c>
      <c r="D605" s="459">
        <v>2015</v>
      </c>
      <c r="E605" s="129" t="s">
        <v>1453</v>
      </c>
      <c r="F605" s="122">
        <v>2</v>
      </c>
      <c r="G605" s="122">
        <v>2</v>
      </c>
      <c r="H605" s="129">
        <v>540.20000000000005</v>
      </c>
      <c r="I605" s="129">
        <v>373.1</v>
      </c>
      <c r="J605" s="87">
        <v>162.4</v>
      </c>
      <c r="K605" s="82">
        <v>24</v>
      </c>
      <c r="L605" s="429">
        <f>'[1]виды работ'!C747</f>
        <v>293066.78999999998</v>
      </c>
      <c r="M605" s="460">
        <v>0</v>
      </c>
      <c r="N605" s="460">
        <v>0</v>
      </c>
      <c r="O605" s="460">
        <v>0</v>
      </c>
      <c r="P605" s="460">
        <f>L605</f>
        <v>293066.78999999998</v>
      </c>
      <c r="Q605" s="455">
        <f>L605/H605</f>
        <v>542.51534616808578</v>
      </c>
      <c r="R605" s="450">
        <v>24445</v>
      </c>
      <c r="S605" s="81" t="s">
        <v>358</v>
      </c>
      <c r="T605" s="458" t="s">
        <v>181</v>
      </c>
      <c r="U605" s="54">
        <f>'раздел 2'!C602-'раздел 1'!L605</f>
        <v>0</v>
      </c>
      <c r="V605" s="203">
        <f t="shared" si="162"/>
        <v>0</v>
      </c>
      <c r="W605" s="203">
        <f t="shared" si="156"/>
        <v>23902.484653831914</v>
      </c>
    </row>
    <row r="606" spans="1:23" ht="15.6" customHeight="1" x14ac:dyDescent="0.2">
      <c r="A606" s="447">
        <f>A605+1</f>
        <v>456</v>
      </c>
      <c r="B606" s="330" t="s">
        <v>624</v>
      </c>
      <c r="C606" s="154">
        <v>1975</v>
      </c>
      <c r="D606" s="459">
        <v>2015</v>
      </c>
      <c r="E606" s="129" t="s">
        <v>416</v>
      </c>
      <c r="F606" s="122">
        <v>2</v>
      </c>
      <c r="G606" s="122">
        <v>2</v>
      </c>
      <c r="H606" s="129">
        <v>487.1</v>
      </c>
      <c r="I606" s="129">
        <v>330.1</v>
      </c>
      <c r="J606" s="87">
        <v>330.1</v>
      </c>
      <c r="K606" s="82">
        <v>24</v>
      </c>
      <c r="L606" s="429">
        <f>'[1]виды работ'!C748</f>
        <v>344439.89</v>
      </c>
      <c r="M606" s="460">
        <v>0</v>
      </c>
      <c r="N606" s="460">
        <v>0</v>
      </c>
      <c r="O606" s="460">
        <v>0</v>
      </c>
      <c r="P606" s="460">
        <f>L606</f>
        <v>344439.89</v>
      </c>
      <c r="Q606" s="455">
        <f>L606/H606</f>
        <v>707.12356805584068</v>
      </c>
      <c r="R606" s="450">
        <v>24445</v>
      </c>
      <c r="S606" s="81" t="s">
        <v>358</v>
      </c>
      <c r="T606" s="458" t="s">
        <v>181</v>
      </c>
      <c r="U606" s="54">
        <f>'раздел 2'!C603-'раздел 1'!L606</f>
        <v>0</v>
      </c>
      <c r="V606" s="203">
        <f t="shared" si="162"/>
        <v>0</v>
      </c>
      <c r="W606" s="203">
        <f t="shared" si="156"/>
        <v>23737.876431944158</v>
      </c>
    </row>
    <row r="607" spans="1:23" ht="15.6" customHeight="1" x14ac:dyDescent="0.2">
      <c r="A607" s="488" t="s">
        <v>17</v>
      </c>
      <c r="B607" s="489"/>
      <c r="C607" s="331"/>
      <c r="D607" s="450"/>
      <c r="E607" s="450"/>
      <c r="F607" s="327"/>
      <c r="G607" s="327"/>
      <c r="H607" s="429">
        <f t="shared" ref="H607:Q607" si="164">SUM(H603:H606)</f>
        <v>1870.6</v>
      </c>
      <c r="I607" s="429">
        <f t="shared" si="164"/>
        <v>1204.5</v>
      </c>
      <c r="J607" s="429">
        <f t="shared" si="164"/>
        <v>852.9</v>
      </c>
      <c r="K607" s="331">
        <f t="shared" si="164"/>
        <v>92</v>
      </c>
      <c r="L607" s="429">
        <f t="shared" si="164"/>
        <v>931674.54999999993</v>
      </c>
      <c r="M607" s="429">
        <f t="shared" si="164"/>
        <v>0</v>
      </c>
      <c r="N607" s="429">
        <f t="shared" si="164"/>
        <v>0</v>
      </c>
      <c r="O607" s="429">
        <f t="shared" si="164"/>
        <v>0</v>
      </c>
      <c r="P607" s="429">
        <f t="shared" si="164"/>
        <v>931674.54999999993</v>
      </c>
      <c r="Q607" s="429">
        <f t="shared" si="164"/>
        <v>1900.1624561812755</v>
      </c>
      <c r="R607" s="450" t="s">
        <v>177</v>
      </c>
      <c r="S607" s="450" t="s">
        <v>177</v>
      </c>
      <c r="T607" s="450" t="s">
        <v>177</v>
      </c>
      <c r="U607" s="54">
        <f>'раздел 2'!C604-'раздел 1'!L607</f>
        <v>0</v>
      </c>
      <c r="V607" s="203">
        <f t="shared" si="162"/>
        <v>0</v>
      </c>
      <c r="W607" s="203" t="e">
        <f t="shared" si="156"/>
        <v>#VALUE!</v>
      </c>
    </row>
    <row r="608" spans="1:23" s="210" customFormat="1" ht="15.6" customHeight="1" x14ac:dyDescent="0.2">
      <c r="A608" s="497" t="s">
        <v>51</v>
      </c>
      <c r="B608" s="498"/>
      <c r="C608" s="153"/>
      <c r="D608" s="466"/>
      <c r="E608" s="466"/>
      <c r="F608" s="179"/>
      <c r="G608" s="179"/>
      <c r="H608" s="463">
        <f t="shared" ref="H608:P608" si="165">H607+H601+H597+H561</f>
        <v>168451.35</v>
      </c>
      <c r="I608" s="463">
        <f t="shared" si="165"/>
        <v>141781.33000000002</v>
      </c>
      <c r="J608" s="463">
        <f t="shared" si="165"/>
        <v>132823.68000000002</v>
      </c>
      <c r="K608" s="153">
        <f t="shared" si="165"/>
        <v>6426</v>
      </c>
      <c r="L608" s="463">
        <f t="shared" si="165"/>
        <v>31270609.190000005</v>
      </c>
      <c r="M608" s="463">
        <f t="shared" si="165"/>
        <v>0</v>
      </c>
      <c r="N608" s="463">
        <f t="shared" si="165"/>
        <v>0</v>
      </c>
      <c r="O608" s="463">
        <f t="shared" si="165"/>
        <v>0</v>
      </c>
      <c r="P608" s="463">
        <f t="shared" si="165"/>
        <v>31270609.190000005</v>
      </c>
      <c r="Q608" s="429">
        <f>SUM(Q604:Q607)</f>
        <v>3575.1871642235933</v>
      </c>
      <c r="R608" s="450" t="s">
        <v>177</v>
      </c>
      <c r="S608" s="450" t="s">
        <v>177</v>
      </c>
      <c r="T608" s="450" t="s">
        <v>177</v>
      </c>
      <c r="U608" s="56">
        <f>'раздел 2'!C605-'раздел 1'!L608</f>
        <v>0</v>
      </c>
      <c r="V608" s="203">
        <f t="shared" si="162"/>
        <v>0</v>
      </c>
      <c r="W608" s="203" t="e">
        <f t="shared" si="156"/>
        <v>#VALUE!</v>
      </c>
    </row>
    <row r="609" spans="1:23" ht="15.6" customHeight="1" x14ac:dyDescent="0.2">
      <c r="A609" s="502" t="s">
        <v>123</v>
      </c>
      <c r="B609" s="503"/>
      <c r="C609" s="503"/>
      <c r="D609" s="503"/>
      <c r="E609" s="503"/>
      <c r="F609" s="503"/>
      <c r="G609" s="503"/>
      <c r="H609" s="503"/>
      <c r="I609" s="503"/>
      <c r="J609" s="503"/>
      <c r="K609" s="503"/>
      <c r="L609" s="503"/>
      <c r="M609" s="503"/>
      <c r="N609" s="503"/>
      <c r="O609" s="503"/>
      <c r="P609" s="503"/>
      <c r="Q609" s="503"/>
      <c r="R609" s="503"/>
      <c r="S609" s="503"/>
      <c r="T609" s="504"/>
      <c r="U609" s="56">
        <f>'раздел 2'!C606-'раздел 1'!L609</f>
        <v>0</v>
      </c>
      <c r="V609" s="203">
        <f t="shared" si="162"/>
        <v>0</v>
      </c>
      <c r="W609" s="203">
        <f t="shared" si="156"/>
        <v>0</v>
      </c>
    </row>
    <row r="610" spans="1:23" ht="15.6" customHeight="1" x14ac:dyDescent="0.2">
      <c r="A610" s="488" t="s">
        <v>124</v>
      </c>
      <c r="B610" s="489"/>
      <c r="C610" s="331"/>
      <c r="D610" s="450"/>
      <c r="E610" s="450"/>
      <c r="F610" s="327"/>
      <c r="G610" s="327"/>
      <c r="H610" s="450"/>
      <c r="I610" s="450"/>
      <c r="J610" s="450"/>
      <c r="K610" s="331"/>
      <c r="L610" s="429"/>
      <c r="M610" s="450"/>
      <c r="N610" s="450"/>
      <c r="O610" s="450"/>
      <c r="P610" s="450"/>
      <c r="Q610" s="427"/>
      <c r="R610" s="450"/>
      <c r="S610" s="450"/>
      <c r="T610" s="450"/>
      <c r="U610" s="54">
        <f>'раздел 2'!C607-'раздел 1'!L610</f>
        <v>0</v>
      </c>
      <c r="V610" s="203">
        <f t="shared" si="162"/>
        <v>0</v>
      </c>
      <c r="W610" s="203">
        <f t="shared" si="156"/>
        <v>0</v>
      </c>
    </row>
    <row r="611" spans="1:23" ht="15.6" customHeight="1" x14ac:dyDescent="0.2">
      <c r="A611" s="462">
        <f>A606+1</f>
        <v>457</v>
      </c>
      <c r="B611" s="330" t="s">
        <v>249</v>
      </c>
      <c r="C611" s="32">
        <v>1956</v>
      </c>
      <c r="D611" s="1"/>
      <c r="E611" s="458" t="s">
        <v>174</v>
      </c>
      <c r="F611" s="28">
        <v>2</v>
      </c>
      <c r="G611" s="28">
        <v>3</v>
      </c>
      <c r="H611" s="242">
        <v>1175.04</v>
      </c>
      <c r="I611" s="242">
        <v>1054.04</v>
      </c>
      <c r="J611" s="242">
        <v>902.11</v>
      </c>
      <c r="K611" s="32">
        <v>61</v>
      </c>
      <c r="L611" s="460">
        <f>'раздел 2'!C608</f>
        <v>5959849.6000000006</v>
      </c>
      <c r="M611" s="460">
        <v>0</v>
      </c>
      <c r="N611" s="460">
        <v>0</v>
      </c>
      <c r="O611" s="460">
        <v>0</v>
      </c>
      <c r="P611" s="460">
        <f t="shared" ref="P611:P642" si="166">L611</f>
        <v>5959849.6000000006</v>
      </c>
      <c r="Q611" s="455">
        <f t="shared" ref="Q611:Q642" si="167">L611/H611</f>
        <v>5072.0397603485844</v>
      </c>
      <c r="R611" s="450">
        <v>24445</v>
      </c>
      <c r="S611" s="81" t="s">
        <v>358</v>
      </c>
      <c r="T611" s="458" t="s">
        <v>181</v>
      </c>
      <c r="U611" s="54">
        <f>'раздел 2'!C608-'раздел 1'!L611</f>
        <v>0</v>
      </c>
      <c r="V611" s="203">
        <f t="shared" si="162"/>
        <v>0</v>
      </c>
      <c r="W611" s="203">
        <f t="shared" si="156"/>
        <v>19372.960239651416</v>
      </c>
    </row>
    <row r="612" spans="1:23" ht="15.6" customHeight="1" x14ac:dyDescent="0.2">
      <c r="A612" s="447">
        <f t="shared" ref="A612:A643" si="168">A611+1</f>
        <v>458</v>
      </c>
      <c r="B612" s="69" t="s">
        <v>1655</v>
      </c>
      <c r="C612" s="156">
        <v>1988</v>
      </c>
      <c r="D612" s="1"/>
      <c r="E612" s="458" t="s">
        <v>1443</v>
      </c>
      <c r="F612" s="28">
        <v>9</v>
      </c>
      <c r="G612" s="2">
        <v>10</v>
      </c>
      <c r="H612" s="31">
        <v>20852.259999999998</v>
      </c>
      <c r="I612" s="31">
        <v>18336.810000000001</v>
      </c>
      <c r="J612" s="31">
        <v>11587.54</v>
      </c>
      <c r="K612" s="32">
        <v>799</v>
      </c>
      <c r="L612" s="460">
        <f>'раздел 2'!C609</f>
        <v>2214279.7400000002</v>
      </c>
      <c r="M612" s="460">
        <v>0</v>
      </c>
      <c r="N612" s="460">
        <v>0</v>
      </c>
      <c r="O612" s="460">
        <v>0</v>
      </c>
      <c r="P612" s="460">
        <f t="shared" si="166"/>
        <v>2214279.7400000002</v>
      </c>
      <c r="Q612" s="455">
        <f t="shared" si="167"/>
        <v>106.18895697636613</v>
      </c>
      <c r="R612" s="450">
        <v>24445</v>
      </c>
      <c r="S612" s="81" t="s">
        <v>358</v>
      </c>
      <c r="T612" s="450" t="s">
        <v>1668</v>
      </c>
      <c r="U612" s="54">
        <f>'раздел 2'!C609-'раздел 1'!L612</f>
        <v>0</v>
      </c>
      <c r="V612" s="203">
        <f t="shared" si="162"/>
        <v>0</v>
      </c>
      <c r="W612" s="203">
        <f t="shared" si="156"/>
        <v>24338.811043023634</v>
      </c>
    </row>
    <row r="613" spans="1:23" ht="15.6" customHeight="1" x14ac:dyDescent="0.2">
      <c r="A613" s="447">
        <f t="shared" si="168"/>
        <v>459</v>
      </c>
      <c r="B613" s="330" t="s">
        <v>244</v>
      </c>
      <c r="C613" s="156">
        <v>1956</v>
      </c>
      <c r="D613" s="1"/>
      <c r="E613" s="458" t="s">
        <v>174</v>
      </c>
      <c r="F613" s="28">
        <v>2</v>
      </c>
      <c r="G613" s="2">
        <v>2</v>
      </c>
      <c r="H613" s="31">
        <v>1232.92</v>
      </c>
      <c r="I613" s="31">
        <v>725.12</v>
      </c>
      <c r="J613" s="31">
        <v>708.22</v>
      </c>
      <c r="K613" s="32">
        <v>37</v>
      </c>
      <c r="L613" s="460">
        <f>'раздел 2'!C610</f>
        <v>1394949.7</v>
      </c>
      <c r="M613" s="460">
        <v>0</v>
      </c>
      <c r="N613" s="460">
        <v>0</v>
      </c>
      <c r="O613" s="460">
        <v>0</v>
      </c>
      <c r="P613" s="460">
        <f t="shared" si="166"/>
        <v>1394949.7</v>
      </c>
      <c r="Q613" s="455">
        <f t="shared" si="167"/>
        <v>1131.4194757161858</v>
      </c>
      <c r="R613" s="450">
        <v>24445</v>
      </c>
      <c r="S613" s="81" t="s">
        <v>358</v>
      </c>
      <c r="T613" s="458" t="s">
        <v>181</v>
      </c>
      <c r="U613" s="54">
        <f>'раздел 2'!C610-'раздел 1'!L613</f>
        <v>0</v>
      </c>
      <c r="V613" s="203">
        <f t="shared" si="162"/>
        <v>0</v>
      </c>
      <c r="W613" s="203">
        <f t="shared" si="156"/>
        <v>23313.580524283814</v>
      </c>
    </row>
    <row r="614" spans="1:23" ht="15.6" customHeight="1" x14ac:dyDescent="0.2">
      <c r="A614" s="447">
        <f t="shared" si="168"/>
        <v>460</v>
      </c>
      <c r="B614" s="69" t="s">
        <v>625</v>
      </c>
      <c r="C614" s="156">
        <v>1955</v>
      </c>
      <c r="D614" s="1"/>
      <c r="E614" s="458" t="s">
        <v>416</v>
      </c>
      <c r="F614" s="28">
        <v>2</v>
      </c>
      <c r="G614" s="2">
        <v>2</v>
      </c>
      <c r="H614" s="31">
        <v>697.75</v>
      </c>
      <c r="I614" s="31">
        <v>641.13</v>
      </c>
      <c r="J614" s="31">
        <v>529.37</v>
      </c>
      <c r="K614" s="32">
        <v>32</v>
      </c>
      <c r="L614" s="460">
        <f>'раздел 2'!C611</f>
        <v>226771.32</v>
      </c>
      <c r="M614" s="460">
        <v>0</v>
      </c>
      <c r="N614" s="460">
        <v>0</v>
      </c>
      <c r="O614" s="460">
        <v>0</v>
      </c>
      <c r="P614" s="460">
        <f t="shared" si="166"/>
        <v>226771.32</v>
      </c>
      <c r="Q614" s="455">
        <f t="shared" si="167"/>
        <v>325.00368326764601</v>
      </c>
      <c r="R614" s="450">
        <v>24445</v>
      </c>
      <c r="S614" s="81" t="s">
        <v>358</v>
      </c>
      <c r="T614" s="458" t="s">
        <v>181</v>
      </c>
      <c r="U614" s="54">
        <f>'раздел 2'!C611-'раздел 1'!L614</f>
        <v>0</v>
      </c>
      <c r="V614" s="203">
        <f t="shared" si="162"/>
        <v>0</v>
      </c>
      <c r="W614" s="203">
        <f t="shared" si="156"/>
        <v>24119.996316732355</v>
      </c>
    </row>
    <row r="615" spans="1:23" ht="15.6" customHeight="1" x14ac:dyDescent="0.2">
      <c r="A615" s="447">
        <f t="shared" si="168"/>
        <v>461</v>
      </c>
      <c r="B615" s="69" t="s">
        <v>626</v>
      </c>
      <c r="C615" s="156">
        <v>1955</v>
      </c>
      <c r="D615" s="1"/>
      <c r="E615" s="458" t="s">
        <v>416</v>
      </c>
      <c r="F615" s="28">
        <v>2</v>
      </c>
      <c r="G615" s="2">
        <v>2</v>
      </c>
      <c r="H615" s="31">
        <v>694.74</v>
      </c>
      <c r="I615" s="31">
        <v>638.41</v>
      </c>
      <c r="J615" s="31">
        <v>638.41</v>
      </c>
      <c r="K615" s="32">
        <v>38</v>
      </c>
      <c r="L615" s="460">
        <f>'раздел 2'!C612</f>
        <v>234141.18</v>
      </c>
      <c r="M615" s="460">
        <v>0</v>
      </c>
      <c r="N615" s="460">
        <v>0</v>
      </c>
      <c r="O615" s="460">
        <v>0</v>
      </c>
      <c r="P615" s="460">
        <f t="shared" si="166"/>
        <v>234141.18</v>
      </c>
      <c r="Q615" s="455">
        <f t="shared" si="167"/>
        <v>337.01986354607476</v>
      </c>
      <c r="R615" s="450">
        <v>24445</v>
      </c>
      <c r="S615" s="81" t="s">
        <v>358</v>
      </c>
      <c r="T615" s="458" t="s">
        <v>181</v>
      </c>
      <c r="U615" s="54">
        <f>'раздел 2'!C612-'раздел 1'!L615</f>
        <v>0</v>
      </c>
      <c r="V615" s="203">
        <f t="shared" si="162"/>
        <v>0</v>
      </c>
      <c r="W615" s="203">
        <f t="shared" si="156"/>
        <v>24107.980136453923</v>
      </c>
    </row>
    <row r="616" spans="1:23" ht="15.6" customHeight="1" x14ac:dyDescent="0.2">
      <c r="A616" s="447">
        <f t="shared" si="168"/>
        <v>462</v>
      </c>
      <c r="B616" s="17" t="s">
        <v>627</v>
      </c>
      <c r="C616" s="156">
        <v>1956</v>
      </c>
      <c r="D616" s="1"/>
      <c r="E616" s="458" t="s">
        <v>416</v>
      </c>
      <c r="F616" s="28">
        <v>2</v>
      </c>
      <c r="G616" s="2">
        <v>2</v>
      </c>
      <c r="H616" s="31">
        <v>781.29</v>
      </c>
      <c r="I616" s="31">
        <v>721</v>
      </c>
      <c r="J616" s="31">
        <v>634.91999999999996</v>
      </c>
      <c r="K616" s="32">
        <v>34</v>
      </c>
      <c r="L616" s="460">
        <f>'раздел 2'!C613</f>
        <v>195557.9</v>
      </c>
      <c r="M616" s="460">
        <v>0</v>
      </c>
      <c r="N616" s="460">
        <v>0</v>
      </c>
      <c r="O616" s="460">
        <v>0</v>
      </c>
      <c r="P616" s="460">
        <f t="shared" si="166"/>
        <v>195557.9</v>
      </c>
      <c r="Q616" s="455">
        <f t="shared" si="167"/>
        <v>250.30129657361545</v>
      </c>
      <c r="R616" s="450">
        <v>24445</v>
      </c>
      <c r="S616" s="81" t="s">
        <v>358</v>
      </c>
      <c r="T616" s="458" t="s">
        <v>181</v>
      </c>
      <c r="U616" s="54">
        <f>'раздел 2'!C613-'раздел 1'!L616</f>
        <v>0</v>
      </c>
      <c r="V616" s="203">
        <f t="shared" si="162"/>
        <v>0</v>
      </c>
      <c r="W616" s="203">
        <f t="shared" ref="W616:W679" si="169">R616-Q616</f>
        <v>24194.698703426384</v>
      </c>
    </row>
    <row r="617" spans="1:23" ht="15.6" customHeight="1" x14ac:dyDescent="0.2">
      <c r="A617" s="447">
        <f t="shared" si="168"/>
        <v>463</v>
      </c>
      <c r="B617" s="69" t="s">
        <v>628</v>
      </c>
      <c r="C617" s="156">
        <v>1960</v>
      </c>
      <c r="D617" s="24"/>
      <c r="E617" s="1" t="s">
        <v>416</v>
      </c>
      <c r="F617" s="28">
        <v>3</v>
      </c>
      <c r="G617" s="2">
        <v>3</v>
      </c>
      <c r="H617" s="31">
        <v>1661.91</v>
      </c>
      <c r="I617" s="31">
        <v>1523.31</v>
      </c>
      <c r="J617" s="31">
        <v>1366.7</v>
      </c>
      <c r="K617" s="32">
        <v>68</v>
      </c>
      <c r="L617" s="460">
        <f>'раздел 2'!C614</f>
        <v>373416.53</v>
      </c>
      <c r="M617" s="460">
        <v>0</v>
      </c>
      <c r="N617" s="460">
        <v>0</v>
      </c>
      <c r="O617" s="460">
        <v>0</v>
      </c>
      <c r="P617" s="460">
        <f t="shared" si="166"/>
        <v>373416.53</v>
      </c>
      <c r="Q617" s="455">
        <f t="shared" si="167"/>
        <v>224.69118664668966</v>
      </c>
      <c r="R617" s="450">
        <v>24445</v>
      </c>
      <c r="S617" s="81" t="s">
        <v>358</v>
      </c>
      <c r="T617" s="458" t="s">
        <v>181</v>
      </c>
      <c r="U617" s="54">
        <f>'раздел 2'!C614-'раздел 1'!L617</f>
        <v>0</v>
      </c>
      <c r="V617" s="203">
        <f t="shared" si="162"/>
        <v>0</v>
      </c>
      <c r="W617" s="203">
        <f t="shared" si="169"/>
        <v>24220.308813353309</v>
      </c>
    </row>
    <row r="618" spans="1:23" ht="15.6" customHeight="1" x14ac:dyDescent="0.2">
      <c r="A618" s="447">
        <f t="shared" si="168"/>
        <v>464</v>
      </c>
      <c r="B618" s="69" t="s">
        <v>629</v>
      </c>
      <c r="C618" s="156">
        <v>1957</v>
      </c>
      <c r="D618" s="1"/>
      <c r="E618" s="458" t="s">
        <v>416</v>
      </c>
      <c r="F618" s="28">
        <v>3</v>
      </c>
      <c r="G618" s="2">
        <v>2</v>
      </c>
      <c r="H618" s="31">
        <v>1179.4100000000001</v>
      </c>
      <c r="I618" s="31">
        <v>1079.58</v>
      </c>
      <c r="J618" s="31">
        <v>860.6</v>
      </c>
      <c r="K618" s="32">
        <v>44</v>
      </c>
      <c r="L618" s="460">
        <f>'раздел 2'!C615</f>
        <v>547771.40999999992</v>
      </c>
      <c r="M618" s="460">
        <v>0</v>
      </c>
      <c r="N618" s="460">
        <v>0</v>
      </c>
      <c r="O618" s="460">
        <v>0</v>
      </c>
      <c r="P618" s="460">
        <f t="shared" si="166"/>
        <v>547771.40999999992</v>
      </c>
      <c r="Q618" s="455">
        <f t="shared" si="167"/>
        <v>464.4452819630153</v>
      </c>
      <c r="R618" s="450">
        <v>24445</v>
      </c>
      <c r="S618" s="81" t="s">
        <v>358</v>
      </c>
      <c r="T618" s="458" t="s">
        <v>181</v>
      </c>
      <c r="U618" s="54">
        <f>'раздел 2'!C615-'раздел 1'!L618</f>
        <v>0</v>
      </c>
      <c r="V618" s="203">
        <f t="shared" si="162"/>
        <v>0</v>
      </c>
      <c r="W618" s="203">
        <f t="shared" si="169"/>
        <v>23980.554718036983</v>
      </c>
    </row>
    <row r="619" spans="1:23" ht="15.6" customHeight="1" x14ac:dyDescent="0.2">
      <c r="A619" s="447">
        <f t="shared" si="168"/>
        <v>465</v>
      </c>
      <c r="B619" s="330" t="s">
        <v>245</v>
      </c>
      <c r="C619" s="32">
        <v>1951</v>
      </c>
      <c r="D619" s="1"/>
      <c r="E619" s="458" t="s">
        <v>174</v>
      </c>
      <c r="F619" s="28">
        <v>2</v>
      </c>
      <c r="G619" s="28">
        <v>2</v>
      </c>
      <c r="H619" s="242">
        <v>776.72</v>
      </c>
      <c r="I619" s="242">
        <v>714.23</v>
      </c>
      <c r="J619" s="242">
        <v>488.02</v>
      </c>
      <c r="K619" s="32">
        <v>38</v>
      </c>
      <c r="L619" s="460">
        <f>'раздел 2'!C616</f>
        <v>4301413.76</v>
      </c>
      <c r="M619" s="460">
        <v>0</v>
      </c>
      <c r="N619" s="460">
        <v>0</v>
      </c>
      <c r="O619" s="460">
        <v>0</v>
      </c>
      <c r="P619" s="460">
        <f t="shared" si="166"/>
        <v>4301413.76</v>
      </c>
      <c r="Q619" s="455">
        <f t="shared" si="167"/>
        <v>5537.9206921413115</v>
      </c>
      <c r="R619" s="450">
        <v>24445</v>
      </c>
      <c r="S619" s="81" t="s">
        <v>358</v>
      </c>
      <c r="T619" s="458" t="s">
        <v>181</v>
      </c>
      <c r="U619" s="54">
        <f>'раздел 2'!C616-'раздел 1'!L619</f>
        <v>0</v>
      </c>
      <c r="V619" s="203">
        <f t="shared" si="162"/>
        <v>0</v>
      </c>
      <c r="W619" s="203">
        <f t="shared" si="169"/>
        <v>18907.079307858687</v>
      </c>
    </row>
    <row r="620" spans="1:23" ht="15.6" customHeight="1" x14ac:dyDescent="0.2">
      <c r="A620" s="447">
        <f t="shared" si="168"/>
        <v>466</v>
      </c>
      <c r="B620" s="330" t="s">
        <v>246</v>
      </c>
      <c r="C620" s="32">
        <v>1950</v>
      </c>
      <c r="D620" s="1"/>
      <c r="E620" s="458" t="s">
        <v>174</v>
      </c>
      <c r="F620" s="28">
        <v>3</v>
      </c>
      <c r="G620" s="28">
        <v>2</v>
      </c>
      <c r="H620" s="242">
        <v>944.88</v>
      </c>
      <c r="I620" s="242">
        <v>884.6</v>
      </c>
      <c r="J620" s="242">
        <v>803.82</v>
      </c>
      <c r="K620" s="32">
        <v>29</v>
      </c>
      <c r="L620" s="460">
        <f>'раздел 2'!C617</f>
        <v>5964432.7199999997</v>
      </c>
      <c r="M620" s="460">
        <v>0</v>
      </c>
      <c r="N620" s="460">
        <v>0</v>
      </c>
      <c r="O620" s="460">
        <v>0</v>
      </c>
      <c r="P620" s="460">
        <f t="shared" si="166"/>
        <v>5964432.7199999997</v>
      </c>
      <c r="Q620" s="455">
        <f t="shared" si="167"/>
        <v>6312.3705867411736</v>
      </c>
      <c r="R620" s="450">
        <v>24445</v>
      </c>
      <c r="S620" s="81" t="s">
        <v>358</v>
      </c>
      <c r="T620" s="458" t="s">
        <v>181</v>
      </c>
      <c r="U620" s="54">
        <f>'раздел 2'!C617-'раздел 1'!L620</f>
        <v>0</v>
      </c>
      <c r="V620" s="203">
        <f t="shared" si="162"/>
        <v>0</v>
      </c>
      <c r="W620" s="203">
        <f t="shared" si="169"/>
        <v>18132.629413258826</v>
      </c>
    </row>
    <row r="621" spans="1:23" ht="15.6" customHeight="1" x14ac:dyDescent="0.2">
      <c r="A621" s="447">
        <f t="shared" si="168"/>
        <v>467</v>
      </c>
      <c r="B621" s="17" t="s">
        <v>630</v>
      </c>
      <c r="C621" s="156">
        <v>1952</v>
      </c>
      <c r="D621" s="1"/>
      <c r="E621" s="458" t="s">
        <v>416</v>
      </c>
      <c r="F621" s="28">
        <v>2</v>
      </c>
      <c r="G621" s="2">
        <v>2</v>
      </c>
      <c r="H621" s="31">
        <v>779.44</v>
      </c>
      <c r="I621" s="31">
        <v>715.79</v>
      </c>
      <c r="J621" s="31">
        <v>669.2</v>
      </c>
      <c r="K621" s="32">
        <v>25</v>
      </c>
      <c r="L621" s="460">
        <f>'раздел 2'!C618</f>
        <v>452982.94</v>
      </c>
      <c r="M621" s="460">
        <v>0</v>
      </c>
      <c r="N621" s="460">
        <v>0</v>
      </c>
      <c r="O621" s="460">
        <v>0</v>
      </c>
      <c r="P621" s="460">
        <f t="shared" si="166"/>
        <v>452982.94</v>
      </c>
      <c r="Q621" s="455">
        <f t="shared" si="167"/>
        <v>581.16460535769272</v>
      </c>
      <c r="R621" s="450">
        <v>24445</v>
      </c>
      <c r="S621" s="81" t="s">
        <v>358</v>
      </c>
      <c r="T621" s="458" t="s">
        <v>181</v>
      </c>
      <c r="U621" s="54">
        <f>'раздел 2'!C618-'раздел 1'!L621</f>
        <v>0</v>
      </c>
      <c r="V621" s="203">
        <f t="shared" si="162"/>
        <v>0</v>
      </c>
      <c r="W621" s="203">
        <f t="shared" si="169"/>
        <v>23863.835394642309</v>
      </c>
    </row>
    <row r="622" spans="1:23" ht="15.6" customHeight="1" x14ac:dyDescent="0.2">
      <c r="A622" s="447">
        <f t="shared" si="168"/>
        <v>468</v>
      </c>
      <c r="B622" s="17" t="s">
        <v>631</v>
      </c>
      <c r="C622" s="156">
        <v>1951</v>
      </c>
      <c r="D622" s="1"/>
      <c r="E622" s="458" t="s">
        <v>416</v>
      </c>
      <c r="F622" s="28">
        <v>2</v>
      </c>
      <c r="G622" s="2">
        <v>2</v>
      </c>
      <c r="H622" s="31">
        <v>704.06</v>
      </c>
      <c r="I622" s="31">
        <v>628.27</v>
      </c>
      <c r="J622" s="31">
        <v>572.1</v>
      </c>
      <c r="K622" s="32">
        <v>28</v>
      </c>
      <c r="L622" s="460">
        <f>'раздел 2'!C619</f>
        <v>360971.1</v>
      </c>
      <c r="M622" s="460">
        <v>0</v>
      </c>
      <c r="N622" s="460">
        <v>0</v>
      </c>
      <c r="O622" s="460">
        <v>0</v>
      </c>
      <c r="P622" s="460">
        <f t="shared" si="166"/>
        <v>360971.1</v>
      </c>
      <c r="Q622" s="455">
        <f t="shared" si="167"/>
        <v>512.69934380592565</v>
      </c>
      <c r="R622" s="450">
        <v>24445</v>
      </c>
      <c r="S622" s="81" t="s">
        <v>358</v>
      </c>
      <c r="T622" s="458" t="s">
        <v>181</v>
      </c>
      <c r="U622" s="54">
        <f>'раздел 2'!C619-'раздел 1'!L622</f>
        <v>0</v>
      </c>
      <c r="V622" s="203">
        <f t="shared" si="162"/>
        <v>0</v>
      </c>
      <c r="W622" s="203">
        <f t="shared" si="169"/>
        <v>23932.300656194075</v>
      </c>
    </row>
    <row r="623" spans="1:23" ht="15.6" customHeight="1" x14ac:dyDescent="0.2">
      <c r="A623" s="447">
        <f t="shared" si="168"/>
        <v>469</v>
      </c>
      <c r="B623" s="17" t="s">
        <v>632</v>
      </c>
      <c r="C623" s="156">
        <v>1950</v>
      </c>
      <c r="D623" s="1"/>
      <c r="E623" s="458" t="s">
        <v>1444</v>
      </c>
      <c r="F623" s="28">
        <v>2</v>
      </c>
      <c r="G623" s="2">
        <v>2</v>
      </c>
      <c r="H623" s="31">
        <v>686.8</v>
      </c>
      <c r="I623" s="31">
        <v>609.98</v>
      </c>
      <c r="J623" s="31">
        <v>504.5</v>
      </c>
      <c r="K623" s="32">
        <v>42</v>
      </c>
      <c r="L623" s="460">
        <f>'раздел 2'!C620</f>
        <v>360266.67</v>
      </c>
      <c r="M623" s="460">
        <v>0</v>
      </c>
      <c r="N623" s="460">
        <v>0</v>
      </c>
      <c r="O623" s="460">
        <v>0</v>
      </c>
      <c r="P623" s="460">
        <f t="shared" si="166"/>
        <v>360266.67</v>
      </c>
      <c r="Q623" s="455">
        <f t="shared" si="167"/>
        <v>524.5583430401864</v>
      </c>
      <c r="R623" s="450">
        <v>24445</v>
      </c>
      <c r="S623" s="81" t="s">
        <v>358</v>
      </c>
      <c r="T623" s="458" t="s">
        <v>181</v>
      </c>
      <c r="U623" s="54">
        <f>'раздел 2'!C620-'раздел 1'!L623</f>
        <v>0</v>
      </c>
      <c r="V623" s="203">
        <f t="shared" si="162"/>
        <v>0</v>
      </c>
      <c r="W623" s="203">
        <f t="shared" si="169"/>
        <v>23920.441656959814</v>
      </c>
    </row>
    <row r="624" spans="1:23" ht="15.6" customHeight="1" x14ac:dyDescent="0.2">
      <c r="A624" s="447">
        <f t="shared" si="168"/>
        <v>470</v>
      </c>
      <c r="B624" s="17" t="s">
        <v>633</v>
      </c>
      <c r="C624" s="156">
        <v>1956</v>
      </c>
      <c r="D624" s="1"/>
      <c r="E624" s="458" t="s">
        <v>416</v>
      </c>
      <c r="F624" s="28">
        <v>3</v>
      </c>
      <c r="G624" s="2">
        <v>2</v>
      </c>
      <c r="H624" s="31">
        <v>1151.43</v>
      </c>
      <c r="I624" s="31">
        <v>1054.6300000000001</v>
      </c>
      <c r="J624" s="31">
        <v>858.3</v>
      </c>
      <c r="K624" s="32">
        <v>49</v>
      </c>
      <c r="L624" s="460">
        <f>'раздел 2'!C621</f>
        <v>531888.03</v>
      </c>
      <c r="M624" s="460">
        <v>0</v>
      </c>
      <c r="N624" s="460">
        <v>0</v>
      </c>
      <c r="O624" s="460">
        <v>0</v>
      </c>
      <c r="P624" s="460">
        <f t="shared" si="166"/>
        <v>531888.03</v>
      </c>
      <c r="Q624" s="455">
        <f t="shared" si="167"/>
        <v>461.93692191448895</v>
      </c>
      <c r="R624" s="450">
        <v>24445</v>
      </c>
      <c r="S624" s="81" t="s">
        <v>358</v>
      </c>
      <c r="T624" s="458" t="s">
        <v>181</v>
      </c>
      <c r="U624" s="54">
        <f>'раздел 2'!C621-'раздел 1'!L624</f>
        <v>0</v>
      </c>
      <c r="V624" s="203">
        <f t="shared" si="162"/>
        <v>0</v>
      </c>
      <c r="W624" s="203">
        <f t="shared" si="169"/>
        <v>23983.06307808551</v>
      </c>
    </row>
    <row r="625" spans="1:23" ht="15.6" customHeight="1" x14ac:dyDescent="0.2">
      <c r="A625" s="447">
        <f t="shared" si="168"/>
        <v>471</v>
      </c>
      <c r="B625" s="17" t="s">
        <v>634</v>
      </c>
      <c r="C625" s="156">
        <v>1951</v>
      </c>
      <c r="D625" s="1"/>
      <c r="E625" s="458" t="s">
        <v>1444</v>
      </c>
      <c r="F625" s="28">
        <v>2</v>
      </c>
      <c r="G625" s="2">
        <v>2</v>
      </c>
      <c r="H625" s="31">
        <v>657.38</v>
      </c>
      <c r="I625" s="31">
        <v>657.38</v>
      </c>
      <c r="J625" s="31">
        <v>519.15</v>
      </c>
      <c r="K625" s="32">
        <v>38</v>
      </c>
      <c r="L625" s="460">
        <f>'раздел 2'!C622</f>
        <v>360736.28</v>
      </c>
      <c r="M625" s="460">
        <v>0</v>
      </c>
      <c r="N625" s="460">
        <v>0</v>
      </c>
      <c r="O625" s="460">
        <v>0</v>
      </c>
      <c r="P625" s="460">
        <f t="shared" si="166"/>
        <v>360736.28</v>
      </c>
      <c r="Q625" s="455">
        <f t="shared" si="167"/>
        <v>548.74848641577171</v>
      </c>
      <c r="R625" s="450">
        <v>24445</v>
      </c>
      <c r="S625" s="81" t="s">
        <v>358</v>
      </c>
      <c r="T625" s="458" t="s">
        <v>181</v>
      </c>
      <c r="U625" s="54">
        <f>'раздел 2'!C622-'раздел 1'!L625</f>
        <v>0</v>
      </c>
      <c r="V625" s="203">
        <f t="shared" si="162"/>
        <v>0</v>
      </c>
      <c r="W625" s="203">
        <f t="shared" si="169"/>
        <v>23896.25151358423</v>
      </c>
    </row>
    <row r="626" spans="1:23" ht="15.6" customHeight="1" x14ac:dyDescent="0.2">
      <c r="A626" s="447">
        <f t="shared" si="168"/>
        <v>472</v>
      </c>
      <c r="B626" s="17" t="s">
        <v>635</v>
      </c>
      <c r="C626" s="156">
        <v>1950</v>
      </c>
      <c r="D626" s="1"/>
      <c r="E626" s="458" t="s">
        <v>1444</v>
      </c>
      <c r="F626" s="28">
        <v>2</v>
      </c>
      <c r="G626" s="2">
        <v>2</v>
      </c>
      <c r="H626" s="31">
        <v>667.25</v>
      </c>
      <c r="I626" s="31">
        <v>618.66999999999996</v>
      </c>
      <c r="J626" s="31">
        <v>401.06</v>
      </c>
      <c r="K626" s="32">
        <v>41</v>
      </c>
      <c r="L626" s="460">
        <f>'раздел 2'!C623</f>
        <v>367780.64</v>
      </c>
      <c r="M626" s="460">
        <v>0</v>
      </c>
      <c r="N626" s="460">
        <v>0</v>
      </c>
      <c r="O626" s="460">
        <v>0</v>
      </c>
      <c r="P626" s="460">
        <f t="shared" si="166"/>
        <v>367780.64</v>
      </c>
      <c r="Q626" s="455">
        <f t="shared" si="167"/>
        <v>551.18866991382538</v>
      </c>
      <c r="R626" s="450">
        <v>24445</v>
      </c>
      <c r="S626" s="81" t="s">
        <v>358</v>
      </c>
      <c r="T626" s="458" t="s">
        <v>181</v>
      </c>
      <c r="U626" s="54">
        <f>'раздел 2'!C623-'раздел 1'!L626</f>
        <v>0</v>
      </c>
      <c r="V626" s="203">
        <f t="shared" si="162"/>
        <v>0</v>
      </c>
      <c r="W626" s="203">
        <f t="shared" si="169"/>
        <v>23893.811330086173</v>
      </c>
    </row>
    <row r="627" spans="1:23" ht="15.6" customHeight="1" x14ac:dyDescent="0.2">
      <c r="A627" s="447">
        <f t="shared" si="168"/>
        <v>473</v>
      </c>
      <c r="B627" s="69" t="s">
        <v>636</v>
      </c>
      <c r="C627" s="156">
        <v>1957</v>
      </c>
      <c r="D627" s="1"/>
      <c r="E627" s="458" t="s">
        <v>416</v>
      </c>
      <c r="F627" s="28">
        <v>3</v>
      </c>
      <c r="G627" s="2">
        <v>2</v>
      </c>
      <c r="H627" s="31">
        <v>1155.6099999999999</v>
      </c>
      <c r="I627" s="31">
        <v>1057.99</v>
      </c>
      <c r="J627" s="31">
        <v>988.97</v>
      </c>
      <c r="K627" s="32">
        <v>45</v>
      </c>
      <c r="L627" s="460">
        <f>'раздел 2'!C624</f>
        <v>346374.27999999997</v>
      </c>
      <c r="M627" s="460">
        <v>0</v>
      </c>
      <c r="N627" s="460">
        <v>0</v>
      </c>
      <c r="O627" s="460">
        <v>0</v>
      </c>
      <c r="P627" s="460">
        <f t="shared" si="166"/>
        <v>346374.27999999997</v>
      </c>
      <c r="Q627" s="455">
        <f t="shared" si="167"/>
        <v>299.73285104836407</v>
      </c>
      <c r="R627" s="450">
        <v>24445</v>
      </c>
      <c r="S627" s="81" t="s">
        <v>358</v>
      </c>
      <c r="T627" s="458" t="s">
        <v>181</v>
      </c>
      <c r="U627" s="54">
        <f>'раздел 2'!C624-'раздел 1'!L627</f>
        <v>0</v>
      </c>
      <c r="V627" s="203">
        <f t="shared" si="162"/>
        <v>0</v>
      </c>
      <c r="W627" s="203">
        <f t="shared" si="169"/>
        <v>24145.267148951636</v>
      </c>
    </row>
    <row r="628" spans="1:23" ht="15.6" customHeight="1" x14ac:dyDescent="0.2">
      <c r="A628" s="447">
        <f t="shared" si="168"/>
        <v>474</v>
      </c>
      <c r="B628" s="69" t="s">
        <v>637</v>
      </c>
      <c r="C628" s="156">
        <v>1950</v>
      </c>
      <c r="D628" s="1"/>
      <c r="E628" s="458" t="s">
        <v>1444</v>
      </c>
      <c r="F628" s="28">
        <v>2</v>
      </c>
      <c r="G628" s="2">
        <v>2</v>
      </c>
      <c r="H628" s="31">
        <v>797.48</v>
      </c>
      <c r="I628" s="31">
        <v>721.22</v>
      </c>
      <c r="J628" s="31">
        <v>596.07000000000005</v>
      </c>
      <c r="K628" s="32">
        <v>44</v>
      </c>
      <c r="L628" s="460">
        <f>'раздел 2'!C625</f>
        <v>513594.33999999997</v>
      </c>
      <c r="M628" s="460">
        <v>0</v>
      </c>
      <c r="N628" s="460">
        <v>0</v>
      </c>
      <c r="O628" s="460">
        <v>0</v>
      </c>
      <c r="P628" s="460">
        <f t="shared" si="166"/>
        <v>513594.33999999997</v>
      </c>
      <c r="Q628" s="455">
        <f t="shared" si="167"/>
        <v>644.02159301800668</v>
      </c>
      <c r="R628" s="450">
        <v>24445</v>
      </c>
      <c r="S628" s="81" t="s">
        <v>358</v>
      </c>
      <c r="T628" s="458" t="s">
        <v>181</v>
      </c>
      <c r="U628" s="54">
        <f>'раздел 2'!C625-'раздел 1'!L628</f>
        <v>0</v>
      </c>
      <c r="V628" s="203">
        <f t="shared" si="162"/>
        <v>0</v>
      </c>
      <c r="W628" s="203">
        <f t="shared" si="169"/>
        <v>23800.978406981994</v>
      </c>
    </row>
    <row r="629" spans="1:23" ht="15.6" customHeight="1" x14ac:dyDescent="0.2">
      <c r="A629" s="447">
        <f t="shared" si="168"/>
        <v>475</v>
      </c>
      <c r="B629" s="17" t="s">
        <v>638</v>
      </c>
      <c r="C629" s="156">
        <v>1948</v>
      </c>
      <c r="D629" s="1"/>
      <c r="E629" s="458" t="s">
        <v>1444</v>
      </c>
      <c r="F629" s="28">
        <v>2</v>
      </c>
      <c r="G629" s="2">
        <v>2</v>
      </c>
      <c r="H629" s="31">
        <v>795.63</v>
      </c>
      <c r="I629" s="31">
        <v>707.14</v>
      </c>
      <c r="J629" s="31">
        <v>563.02</v>
      </c>
      <c r="K629" s="32">
        <v>21</v>
      </c>
      <c r="L629" s="460">
        <f>'раздел 2'!C626</f>
        <v>545929.82000000007</v>
      </c>
      <c r="M629" s="460">
        <v>0</v>
      </c>
      <c r="N629" s="460">
        <v>0</v>
      </c>
      <c r="O629" s="460">
        <v>0</v>
      </c>
      <c r="P629" s="460">
        <f t="shared" si="166"/>
        <v>545929.82000000007</v>
      </c>
      <c r="Q629" s="455">
        <f t="shared" si="167"/>
        <v>686.16042632882125</v>
      </c>
      <c r="R629" s="450">
        <v>24445</v>
      </c>
      <c r="S629" s="81" t="s">
        <v>358</v>
      </c>
      <c r="T629" s="458" t="s">
        <v>181</v>
      </c>
      <c r="U629" s="54">
        <f>'раздел 2'!C626-'раздел 1'!L629</f>
        <v>0</v>
      </c>
      <c r="V629" s="203">
        <f t="shared" si="162"/>
        <v>0</v>
      </c>
      <c r="W629" s="203">
        <f t="shared" si="169"/>
        <v>23758.839573671179</v>
      </c>
    </row>
    <row r="630" spans="1:23" ht="15.6" customHeight="1" x14ac:dyDescent="0.2">
      <c r="A630" s="447">
        <f t="shared" si="168"/>
        <v>476</v>
      </c>
      <c r="B630" s="17" t="s">
        <v>639</v>
      </c>
      <c r="C630" s="156">
        <v>1948</v>
      </c>
      <c r="D630" s="1"/>
      <c r="E630" s="458" t="s">
        <v>1444</v>
      </c>
      <c r="F630" s="28">
        <v>2</v>
      </c>
      <c r="G630" s="2">
        <v>2</v>
      </c>
      <c r="H630" s="31">
        <v>777.59</v>
      </c>
      <c r="I630" s="31">
        <v>703.62</v>
      </c>
      <c r="J630" s="31">
        <v>561.72</v>
      </c>
      <c r="K630" s="32">
        <v>27</v>
      </c>
      <c r="L630" s="460">
        <f>'раздел 2'!C627</f>
        <v>354301.57</v>
      </c>
      <c r="M630" s="460">
        <v>0</v>
      </c>
      <c r="N630" s="460">
        <v>0</v>
      </c>
      <c r="O630" s="460">
        <v>0</v>
      </c>
      <c r="P630" s="460">
        <f t="shared" si="166"/>
        <v>354301.57</v>
      </c>
      <c r="Q630" s="455">
        <f t="shared" si="167"/>
        <v>455.64059465785311</v>
      </c>
      <c r="R630" s="450">
        <v>24445</v>
      </c>
      <c r="S630" s="81" t="s">
        <v>358</v>
      </c>
      <c r="T630" s="458" t="s">
        <v>181</v>
      </c>
      <c r="U630" s="54">
        <f>'раздел 2'!C627-'раздел 1'!L630</f>
        <v>0</v>
      </c>
      <c r="V630" s="203">
        <f t="shared" si="162"/>
        <v>0</v>
      </c>
      <c r="W630" s="203">
        <f t="shared" si="169"/>
        <v>23989.359405342148</v>
      </c>
    </row>
    <row r="631" spans="1:23" ht="15.6" customHeight="1" x14ac:dyDescent="0.2">
      <c r="A631" s="447">
        <f t="shared" si="168"/>
        <v>477</v>
      </c>
      <c r="B631" s="17" t="s">
        <v>640</v>
      </c>
      <c r="C631" s="156">
        <v>1951</v>
      </c>
      <c r="D631" s="1"/>
      <c r="E631" s="458" t="s">
        <v>416</v>
      </c>
      <c r="F631" s="28">
        <v>2</v>
      </c>
      <c r="G631" s="2">
        <v>2</v>
      </c>
      <c r="H631" s="31">
        <v>768.62</v>
      </c>
      <c r="I631" s="31">
        <v>707.18</v>
      </c>
      <c r="J631" s="31">
        <v>465.61</v>
      </c>
      <c r="K631" s="32">
        <v>35</v>
      </c>
      <c r="L631" s="460">
        <f>'раздел 2'!C628</f>
        <v>353343.73</v>
      </c>
      <c r="M631" s="460">
        <v>0</v>
      </c>
      <c r="N631" s="460">
        <v>0</v>
      </c>
      <c r="O631" s="460">
        <v>0</v>
      </c>
      <c r="P631" s="460">
        <f t="shared" si="166"/>
        <v>353343.73</v>
      </c>
      <c r="Q631" s="455">
        <f t="shared" si="167"/>
        <v>459.71186021701226</v>
      </c>
      <c r="R631" s="450">
        <v>24445</v>
      </c>
      <c r="S631" s="81" t="s">
        <v>358</v>
      </c>
      <c r="T631" s="458" t="s">
        <v>181</v>
      </c>
      <c r="U631" s="54">
        <f>'раздел 2'!C628-'раздел 1'!L631</f>
        <v>0</v>
      </c>
      <c r="V631" s="203">
        <f t="shared" si="162"/>
        <v>0</v>
      </c>
      <c r="W631" s="203">
        <f t="shared" si="169"/>
        <v>23985.288139782988</v>
      </c>
    </row>
    <row r="632" spans="1:23" ht="15.6" customHeight="1" x14ac:dyDescent="0.2">
      <c r="A632" s="447">
        <f t="shared" si="168"/>
        <v>478</v>
      </c>
      <c r="B632" s="69" t="s">
        <v>641</v>
      </c>
      <c r="C632" s="156">
        <v>1955</v>
      </c>
      <c r="D632" s="1"/>
      <c r="E632" s="458" t="s">
        <v>1444</v>
      </c>
      <c r="F632" s="28">
        <v>2</v>
      </c>
      <c r="G632" s="2">
        <v>3</v>
      </c>
      <c r="H632" s="31">
        <v>1165.48</v>
      </c>
      <c r="I632" s="31">
        <v>1062.93</v>
      </c>
      <c r="J632" s="31">
        <v>886.17</v>
      </c>
      <c r="K632" s="32">
        <v>55</v>
      </c>
      <c r="L632" s="460">
        <f>'раздел 2'!C629</f>
        <v>109228.12</v>
      </c>
      <c r="M632" s="460">
        <v>0</v>
      </c>
      <c r="N632" s="460">
        <v>0</v>
      </c>
      <c r="O632" s="460">
        <v>0</v>
      </c>
      <c r="P632" s="460">
        <f t="shared" si="166"/>
        <v>109228.12</v>
      </c>
      <c r="Q632" s="455">
        <f t="shared" si="167"/>
        <v>93.719428904828902</v>
      </c>
      <c r="R632" s="450">
        <v>24445</v>
      </c>
      <c r="S632" s="81" t="s">
        <v>358</v>
      </c>
      <c r="T632" s="458" t="s">
        <v>181</v>
      </c>
      <c r="U632" s="54">
        <f>'раздел 2'!C629-'раздел 1'!L632</f>
        <v>0</v>
      </c>
      <c r="V632" s="203">
        <f t="shared" si="162"/>
        <v>0</v>
      </c>
      <c r="W632" s="203">
        <f t="shared" si="169"/>
        <v>24351.280571095172</v>
      </c>
    </row>
    <row r="633" spans="1:23" ht="15.6" customHeight="1" x14ac:dyDescent="0.2">
      <c r="A633" s="447">
        <f t="shared" si="168"/>
        <v>479</v>
      </c>
      <c r="B633" s="17" t="s">
        <v>642</v>
      </c>
      <c r="C633" s="156">
        <v>1954</v>
      </c>
      <c r="D633" s="1"/>
      <c r="E633" s="458" t="s">
        <v>416</v>
      </c>
      <c r="F633" s="28">
        <v>2</v>
      </c>
      <c r="G633" s="2">
        <v>2</v>
      </c>
      <c r="H633" s="31">
        <v>697.05</v>
      </c>
      <c r="I633" s="31">
        <v>641.41</v>
      </c>
      <c r="J633" s="31">
        <v>614.03</v>
      </c>
      <c r="K633" s="32">
        <v>30</v>
      </c>
      <c r="L633" s="460">
        <f>'раздел 2'!C630</f>
        <v>284637.71000000002</v>
      </c>
      <c r="M633" s="460">
        <v>0</v>
      </c>
      <c r="N633" s="460">
        <v>0</v>
      </c>
      <c r="O633" s="460">
        <v>0</v>
      </c>
      <c r="P633" s="460">
        <f t="shared" si="166"/>
        <v>284637.71000000002</v>
      </c>
      <c r="Q633" s="455">
        <f t="shared" si="167"/>
        <v>408.34618750448323</v>
      </c>
      <c r="R633" s="450">
        <v>24445</v>
      </c>
      <c r="S633" s="81" t="s">
        <v>358</v>
      </c>
      <c r="T633" s="458" t="s">
        <v>181</v>
      </c>
      <c r="U633" s="54">
        <f>'раздел 2'!C630-'раздел 1'!L633</f>
        <v>0</v>
      </c>
      <c r="V633" s="203">
        <f t="shared" si="162"/>
        <v>0</v>
      </c>
      <c r="W633" s="203">
        <f t="shared" si="169"/>
        <v>24036.653812495515</v>
      </c>
    </row>
    <row r="634" spans="1:23" ht="15.6" customHeight="1" x14ac:dyDescent="0.2">
      <c r="A634" s="447">
        <f t="shared" si="168"/>
        <v>480</v>
      </c>
      <c r="B634" s="69" t="s">
        <v>643</v>
      </c>
      <c r="C634" s="156">
        <v>1954</v>
      </c>
      <c r="D634" s="1"/>
      <c r="E634" s="458" t="s">
        <v>416</v>
      </c>
      <c r="F634" s="28">
        <v>2</v>
      </c>
      <c r="G634" s="2">
        <v>2</v>
      </c>
      <c r="H634" s="31">
        <v>693.14</v>
      </c>
      <c r="I634" s="31">
        <v>634.89</v>
      </c>
      <c r="J634" s="31">
        <v>434.82</v>
      </c>
      <c r="K634" s="32">
        <v>38</v>
      </c>
      <c r="L634" s="460">
        <f>'раздел 2'!C631</f>
        <v>281169.33</v>
      </c>
      <c r="M634" s="460">
        <v>0</v>
      </c>
      <c r="N634" s="460">
        <v>0</v>
      </c>
      <c r="O634" s="460">
        <v>0</v>
      </c>
      <c r="P634" s="460">
        <f t="shared" si="166"/>
        <v>281169.33</v>
      </c>
      <c r="Q634" s="455">
        <f t="shared" si="167"/>
        <v>405.64580027122952</v>
      </c>
      <c r="R634" s="450">
        <v>24445</v>
      </c>
      <c r="S634" s="81" t="s">
        <v>358</v>
      </c>
      <c r="T634" s="458" t="s">
        <v>181</v>
      </c>
      <c r="U634" s="54">
        <f>'раздел 2'!C631-'раздел 1'!L634</f>
        <v>0</v>
      </c>
      <c r="V634" s="203">
        <f t="shared" si="162"/>
        <v>0</v>
      </c>
      <c r="W634" s="203">
        <f t="shared" si="169"/>
        <v>24039.354199728772</v>
      </c>
    </row>
    <row r="635" spans="1:23" ht="15.6" customHeight="1" x14ac:dyDescent="0.2">
      <c r="A635" s="447">
        <f t="shared" si="168"/>
        <v>481</v>
      </c>
      <c r="B635" s="17" t="s">
        <v>644</v>
      </c>
      <c r="C635" s="156">
        <v>1954</v>
      </c>
      <c r="D635" s="1"/>
      <c r="E635" s="458" t="s">
        <v>416</v>
      </c>
      <c r="F635" s="28">
        <v>2</v>
      </c>
      <c r="G635" s="2">
        <v>2</v>
      </c>
      <c r="H635" s="31">
        <v>698.62</v>
      </c>
      <c r="I635" s="31">
        <v>640.37</v>
      </c>
      <c r="J635" s="31">
        <v>478.38</v>
      </c>
      <c r="K635" s="32">
        <v>33</v>
      </c>
      <c r="L635" s="460">
        <f>'раздел 2'!C632</f>
        <v>277879.05000000005</v>
      </c>
      <c r="M635" s="460">
        <v>0</v>
      </c>
      <c r="N635" s="460">
        <v>0</v>
      </c>
      <c r="O635" s="460">
        <v>0</v>
      </c>
      <c r="P635" s="460">
        <f t="shared" si="166"/>
        <v>277879.05000000005</v>
      </c>
      <c r="Q635" s="455">
        <f t="shared" si="167"/>
        <v>397.75421545332233</v>
      </c>
      <c r="R635" s="450">
        <v>24445</v>
      </c>
      <c r="S635" s="81" t="s">
        <v>358</v>
      </c>
      <c r="T635" s="458" t="s">
        <v>181</v>
      </c>
      <c r="U635" s="54">
        <f>'раздел 2'!C632-'раздел 1'!L635</f>
        <v>0</v>
      </c>
      <c r="V635" s="203">
        <f t="shared" si="162"/>
        <v>0</v>
      </c>
      <c r="W635" s="203">
        <f t="shared" si="169"/>
        <v>24047.245784546678</v>
      </c>
    </row>
    <row r="636" spans="1:23" ht="15.6" customHeight="1" x14ac:dyDescent="0.2">
      <c r="A636" s="447">
        <f t="shared" si="168"/>
        <v>482</v>
      </c>
      <c r="B636" s="17" t="s">
        <v>645</v>
      </c>
      <c r="C636" s="156">
        <v>1954</v>
      </c>
      <c r="D636" s="1"/>
      <c r="E636" s="458" t="s">
        <v>416</v>
      </c>
      <c r="F636" s="28">
        <v>2</v>
      </c>
      <c r="G636" s="2">
        <v>2</v>
      </c>
      <c r="H636" s="31">
        <v>699.8</v>
      </c>
      <c r="I636" s="31">
        <v>642.29999999999995</v>
      </c>
      <c r="J636" s="31">
        <v>398.97</v>
      </c>
      <c r="K636" s="32">
        <v>41</v>
      </c>
      <c r="L636" s="460">
        <f>'раздел 2'!C633</f>
        <v>177636.66</v>
      </c>
      <c r="M636" s="460">
        <v>0</v>
      </c>
      <c r="N636" s="460">
        <v>0</v>
      </c>
      <c r="O636" s="460">
        <v>0</v>
      </c>
      <c r="P636" s="460">
        <f t="shared" si="166"/>
        <v>177636.66</v>
      </c>
      <c r="Q636" s="455">
        <f t="shared" si="167"/>
        <v>253.83918262360677</v>
      </c>
      <c r="R636" s="450">
        <v>24445</v>
      </c>
      <c r="S636" s="81" t="s">
        <v>358</v>
      </c>
      <c r="T636" s="458" t="s">
        <v>181</v>
      </c>
      <c r="U636" s="54">
        <f>'раздел 2'!C633-'раздел 1'!L636</f>
        <v>0</v>
      </c>
      <c r="V636" s="203">
        <f t="shared" si="162"/>
        <v>0</v>
      </c>
      <c r="W636" s="203">
        <f t="shared" si="169"/>
        <v>24191.160817376393</v>
      </c>
    </row>
    <row r="637" spans="1:23" ht="15.6" customHeight="1" x14ac:dyDescent="0.2">
      <c r="A637" s="447">
        <f t="shared" si="168"/>
        <v>483</v>
      </c>
      <c r="B637" s="17" t="s">
        <v>646</v>
      </c>
      <c r="C637" s="156">
        <v>1953</v>
      </c>
      <c r="D637" s="1"/>
      <c r="E637" s="458" t="s">
        <v>416</v>
      </c>
      <c r="F637" s="28">
        <v>2</v>
      </c>
      <c r="G637" s="2">
        <v>2</v>
      </c>
      <c r="H637" s="31">
        <v>824.65</v>
      </c>
      <c r="I637" s="31">
        <v>748.5</v>
      </c>
      <c r="J637" s="31">
        <v>748.5</v>
      </c>
      <c r="K637" s="32">
        <v>37</v>
      </c>
      <c r="L637" s="460">
        <f>'раздел 2'!C634</f>
        <v>288148.13</v>
      </c>
      <c r="M637" s="460">
        <v>0</v>
      </c>
      <c r="N637" s="460">
        <v>0</v>
      </c>
      <c r="O637" s="460">
        <v>0</v>
      </c>
      <c r="P637" s="460">
        <f t="shared" si="166"/>
        <v>288148.13</v>
      </c>
      <c r="Q637" s="455">
        <f t="shared" si="167"/>
        <v>349.41869884193295</v>
      </c>
      <c r="R637" s="450">
        <v>24445</v>
      </c>
      <c r="S637" s="81" t="s">
        <v>358</v>
      </c>
      <c r="T637" s="458" t="s">
        <v>181</v>
      </c>
      <c r="U637" s="54">
        <f>'раздел 2'!C634-'раздел 1'!L637</f>
        <v>0</v>
      </c>
      <c r="V637" s="203">
        <f t="shared" si="162"/>
        <v>0</v>
      </c>
      <c r="W637" s="203">
        <f t="shared" si="169"/>
        <v>24095.581301158069</v>
      </c>
    </row>
    <row r="638" spans="1:23" ht="15.6" customHeight="1" x14ac:dyDescent="0.2">
      <c r="A638" s="447">
        <f t="shared" si="168"/>
        <v>484</v>
      </c>
      <c r="B638" s="69" t="s">
        <v>647</v>
      </c>
      <c r="C638" s="156">
        <v>1966</v>
      </c>
      <c r="D638" s="1"/>
      <c r="E638" s="458" t="s">
        <v>416</v>
      </c>
      <c r="F638" s="28">
        <v>5</v>
      </c>
      <c r="G638" s="2">
        <v>3</v>
      </c>
      <c r="H638" s="31">
        <v>2828.68</v>
      </c>
      <c r="I638" s="31">
        <v>2590.3200000000002</v>
      </c>
      <c r="J638" s="31">
        <v>2329.02</v>
      </c>
      <c r="K638" s="32">
        <v>123</v>
      </c>
      <c r="L638" s="460">
        <f>'раздел 2'!C635</f>
        <v>157373.93</v>
      </c>
      <c r="M638" s="460">
        <v>0</v>
      </c>
      <c r="N638" s="460">
        <v>0</v>
      </c>
      <c r="O638" s="460">
        <v>0</v>
      </c>
      <c r="P638" s="460">
        <f t="shared" si="166"/>
        <v>157373.93</v>
      </c>
      <c r="Q638" s="455">
        <f t="shared" si="167"/>
        <v>55.635112490631677</v>
      </c>
      <c r="R638" s="450">
        <v>24445</v>
      </c>
      <c r="S638" s="81" t="s">
        <v>358</v>
      </c>
      <c r="T638" s="458" t="s">
        <v>181</v>
      </c>
      <c r="U638" s="54">
        <f>'раздел 2'!C635-'раздел 1'!L638</f>
        <v>0</v>
      </c>
      <c r="V638" s="203">
        <f t="shared" si="162"/>
        <v>0</v>
      </c>
      <c r="W638" s="203">
        <f t="shared" si="169"/>
        <v>24389.364887509368</v>
      </c>
    </row>
    <row r="639" spans="1:23" ht="15.6" customHeight="1" x14ac:dyDescent="0.2">
      <c r="A639" s="447">
        <f t="shared" si="168"/>
        <v>485</v>
      </c>
      <c r="B639" s="17" t="s">
        <v>648</v>
      </c>
      <c r="C639" s="156">
        <v>1953</v>
      </c>
      <c r="D639" s="1"/>
      <c r="E639" s="458" t="s">
        <v>416</v>
      </c>
      <c r="F639" s="28">
        <v>2</v>
      </c>
      <c r="G639" s="2">
        <v>2</v>
      </c>
      <c r="H639" s="31">
        <v>700.9</v>
      </c>
      <c r="I639" s="31">
        <v>646.49</v>
      </c>
      <c r="J639" s="31">
        <v>534.58000000000004</v>
      </c>
      <c r="K639" s="32">
        <v>24</v>
      </c>
      <c r="L639" s="460">
        <f>'раздел 2'!C636</f>
        <v>298894.78000000003</v>
      </c>
      <c r="M639" s="460">
        <v>0</v>
      </c>
      <c r="N639" s="460">
        <v>0</v>
      </c>
      <c r="O639" s="460">
        <v>0</v>
      </c>
      <c r="P639" s="460">
        <f t="shared" si="166"/>
        <v>298894.78000000003</v>
      </c>
      <c r="Q639" s="455">
        <f t="shared" si="167"/>
        <v>426.44425738336429</v>
      </c>
      <c r="R639" s="450">
        <v>24445</v>
      </c>
      <c r="S639" s="81" t="s">
        <v>358</v>
      </c>
      <c r="T639" s="458" t="s">
        <v>181</v>
      </c>
      <c r="U639" s="54">
        <f>'раздел 2'!C636-'раздел 1'!L639</f>
        <v>0</v>
      </c>
      <c r="V639" s="203">
        <f t="shared" si="162"/>
        <v>0</v>
      </c>
      <c r="W639" s="203">
        <f t="shared" si="169"/>
        <v>24018.555742616634</v>
      </c>
    </row>
    <row r="640" spans="1:23" ht="15.6" customHeight="1" x14ac:dyDescent="0.2">
      <c r="A640" s="447">
        <f t="shared" si="168"/>
        <v>486</v>
      </c>
      <c r="B640" s="17" t="s">
        <v>649</v>
      </c>
      <c r="C640" s="156">
        <v>1954</v>
      </c>
      <c r="D640" s="1"/>
      <c r="E640" s="458" t="s">
        <v>416</v>
      </c>
      <c r="F640" s="28">
        <v>2</v>
      </c>
      <c r="G640" s="2">
        <v>1</v>
      </c>
      <c r="H640" s="31">
        <v>460.33</v>
      </c>
      <c r="I640" s="31">
        <v>416.35</v>
      </c>
      <c r="J640" s="31">
        <v>344.28</v>
      </c>
      <c r="K640" s="32">
        <v>19</v>
      </c>
      <c r="L640" s="460">
        <f>'раздел 2'!C637</f>
        <v>254227.5</v>
      </c>
      <c r="M640" s="460">
        <v>0</v>
      </c>
      <c r="N640" s="460">
        <v>0</v>
      </c>
      <c r="O640" s="460">
        <v>0</v>
      </c>
      <c r="P640" s="460">
        <f t="shared" si="166"/>
        <v>254227.5</v>
      </c>
      <c r="Q640" s="455">
        <f t="shared" si="167"/>
        <v>552.27228292746508</v>
      </c>
      <c r="R640" s="450">
        <v>24445</v>
      </c>
      <c r="S640" s="81" t="s">
        <v>358</v>
      </c>
      <c r="T640" s="458" t="s">
        <v>181</v>
      </c>
      <c r="U640" s="54">
        <f>'раздел 2'!C637-'раздел 1'!L640</f>
        <v>0</v>
      </c>
      <c r="V640" s="203">
        <f t="shared" si="162"/>
        <v>0</v>
      </c>
      <c r="W640" s="203">
        <f t="shared" si="169"/>
        <v>23892.727717072536</v>
      </c>
    </row>
    <row r="641" spans="1:23" ht="15.6" customHeight="1" x14ac:dyDescent="0.2">
      <c r="A641" s="447">
        <f t="shared" si="168"/>
        <v>487</v>
      </c>
      <c r="B641" s="69" t="s">
        <v>650</v>
      </c>
      <c r="C641" s="156">
        <v>1954</v>
      </c>
      <c r="D641" s="1"/>
      <c r="E641" s="458" t="s">
        <v>416</v>
      </c>
      <c r="F641" s="28">
        <v>2</v>
      </c>
      <c r="G641" s="2">
        <v>2</v>
      </c>
      <c r="H641" s="31">
        <v>721.26</v>
      </c>
      <c r="I641" s="31">
        <v>646.84</v>
      </c>
      <c r="J641" s="31">
        <v>605.69000000000005</v>
      </c>
      <c r="K641" s="32">
        <v>27</v>
      </c>
      <c r="L641" s="460">
        <f>'раздел 2'!C638</f>
        <v>97362.84</v>
      </c>
      <c r="M641" s="460">
        <v>0</v>
      </c>
      <c r="N641" s="460">
        <v>0</v>
      </c>
      <c r="O641" s="460">
        <v>0</v>
      </c>
      <c r="P641" s="460">
        <f t="shared" si="166"/>
        <v>97362.84</v>
      </c>
      <c r="Q641" s="455">
        <f t="shared" si="167"/>
        <v>134.98993428167373</v>
      </c>
      <c r="R641" s="450">
        <v>24445</v>
      </c>
      <c r="S641" s="81" t="s">
        <v>358</v>
      </c>
      <c r="T641" s="458" t="s">
        <v>181</v>
      </c>
      <c r="U641" s="54">
        <f>'раздел 2'!C638-'раздел 1'!L641</f>
        <v>0</v>
      </c>
      <c r="V641" s="203">
        <f t="shared" si="162"/>
        <v>0</v>
      </c>
      <c r="W641" s="203">
        <f t="shared" si="169"/>
        <v>24310.010065718325</v>
      </c>
    </row>
    <row r="642" spans="1:23" ht="15.6" customHeight="1" x14ac:dyDescent="0.2">
      <c r="A642" s="447">
        <f t="shared" si="168"/>
        <v>488</v>
      </c>
      <c r="B642" s="330" t="s">
        <v>247</v>
      </c>
      <c r="C642" s="156">
        <v>1933</v>
      </c>
      <c r="D642" s="1"/>
      <c r="E642" s="458" t="s">
        <v>1444</v>
      </c>
      <c r="F642" s="28">
        <v>4</v>
      </c>
      <c r="G642" s="2">
        <v>6</v>
      </c>
      <c r="H642" s="31">
        <v>3767.67</v>
      </c>
      <c r="I642" s="31">
        <v>3070.92</v>
      </c>
      <c r="J642" s="31">
        <v>2791.1</v>
      </c>
      <c r="K642" s="32">
        <v>151</v>
      </c>
      <c r="L642" s="460">
        <f>'раздел 2'!C639</f>
        <v>13424937.880000001</v>
      </c>
      <c r="M642" s="460">
        <v>0</v>
      </c>
      <c r="N642" s="460">
        <v>0</v>
      </c>
      <c r="O642" s="460">
        <v>0</v>
      </c>
      <c r="P642" s="460">
        <f t="shared" si="166"/>
        <v>13424937.880000001</v>
      </c>
      <c r="Q642" s="455">
        <f t="shared" si="167"/>
        <v>3563.1936661119471</v>
      </c>
      <c r="R642" s="450">
        <v>24445</v>
      </c>
      <c r="S642" s="81" t="s">
        <v>358</v>
      </c>
      <c r="T642" s="458" t="s">
        <v>181</v>
      </c>
      <c r="U642" s="54">
        <f>'раздел 2'!C639-'раздел 1'!L642</f>
        <v>0</v>
      </c>
      <c r="V642" s="203">
        <f t="shared" si="162"/>
        <v>0</v>
      </c>
      <c r="W642" s="203">
        <f t="shared" si="169"/>
        <v>20881.806333888053</v>
      </c>
    </row>
    <row r="643" spans="1:23" ht="15.6" customHeight="1" x14ac:dyDescent="0.2">
      <c r="A643" s="447">
        <f t="shared" si="168"/>
        <v>489</v>
      </c>
      <c r="B643" s="330" t="s">
        <v>248</v>
      </c>
      <c r="C643" s="32">
        <v>1950</v>
      </c>
      <c r="D643" s="1"/>
      <c r="E643" s="458" t="s">
        <v>238</v>
      </c>
      <c r="F643" s="28">
        <v>2</v>
      </c>
      <c r="G643" s="28">
        <v>1</v>
      </c>
      <c r="H643" s="242">
        <v>454.03</v>
      </c>
      <c r="I643" s="242">
        <v>416.3</v>
      </c>
      <c r="J643" s="242">
        <v>370.05</v>
      </c>
      <c r="K643" s="32">
        <v>14</v>
      </c>
      <c r="L643" s="460">
        <f>'раздел 2'!C640</f>
        <v>7611168.7400000002</v>
      </c>
      <c r="M643" s="460">
        <v>0</v>
      </c>
      <c r="N643" s="460">
        <v>0</v>
      </c>
      <c r="O643" s="460">
        <v>0</v>
      </c>
      <c r="P643" s="460">
        <f t="shared" ref="P643:P665" si="170">L643</f>
        <v>7611168.7400000002</v>
      </c>
      <c r="Q643" s="455">
        <f t="shared" ref="Q643:Q666" si="171">L643/H643</f>
        <v>16763.581129000289</v>
      </c>
      <c r="R643" s="450">
        <v>24445</v>
      </c>
      <c r="S643" s="81" t="s">
        <v>358</v>
      </c>
      <c r="T643" s="458" t="s">
        <v>181</v>
      </c>
      <c r="U643" s="54">
        <f>'раздел 2'!C640-'раздел 1'!L643</f>
        <v>0</v>
      </c>
      <c r="V643" s="203">
        <f t="shared" si="162"/>
        <v>0</v>
      </c>
      <c r="W643" s="203">
        <f t="shared" si="169"/>
        <v>7681.4188709997106</v>
      </c>
    </row>
    <row r="644" spans="1:23" ht="15.6" customHeight="1" x14ac:dyDescent="0.2">
      <c r="A644" s="447">
        <f t="shared" ref="A644:A665" si="172">A643+1</f>
        <v>490</v>
      </c>
      <c r="B644" s="17" t="s">
        <v>651</v>
      </c>
      <c r="C644" s="156">
        <v>1951</v>
      </c>
      <c r="D644" s="1"/>
      <c r="E644" s="458" t="s">
        <v>416</v>
      </c>
      <c r="F644" s="28">
        <v>2</v>
      </c>
      <c r="G644" s="2">
        <v>2</v>
      </c>
      <c r="H644" s="31">
        <v>789.95</v>
      </c>
      <c r="I644" s="31">
        <v>728.35</v>
      </c>
      <c r="J644" s="31">
        <v>663.47</v>
      </c>
      <c r="K644" s="32">
        <v>35</v>
      </c>
      <c r="L644" s="460">
        <f>'раздел 2'!C641</f>
        <v>489936.82</v>
      </c>
      <c r="M644" s="460">
        <v>0</v>
      </c>
      <c r="N644" s="460">
        <v>0</v>
      </c>
      <c r="O644" s="460">
        <v>0</v>
      </c>
      <c r="P644" s="460">
        <f t="shared" si="170"/>
        <v>489936.82</v>
      </c>
      <c r="Q644" s="455">
        <f t="shared" si="171"/>
        <v>620.21244382555858</v>
      </c>
      <c r="R644" s="450">
        <v>24445</v>
      </c>
      <c r="S644" s="81" t="s">
        <v>358</v>
      </c>
      <c r="T644" s="458" t="s">
        <v>181</v>
      </c>
      <c r="U644" s="54">
        <f>'раздел 2'!C641-'раздел 1'!L644</f>
        <v>0</v>
      </c>
      <c r="V644" s="203">
        <f t="shared" si="162"/>
        <v>0</v>
      </c>
      <c r="W644" s="203">
        <f t="shared" si="169"/>
        <v>23824.78755617444</v>
      </c>
    </row>
    <row r="645" spans="1:23" ht="15.6" customHeight="1" x14ac:dyDescent="0.2">
      <c r="A645" s="447">
        <f t="shared" si="172"/>
        <v>491</v>
      </c>
      <c r="B645" s="69" t="s">
        <v>652</v>
      </c>
      <c r="C645" s="156">
        <v>1968</v>
      </c>
      <c r="D645" s="1"/>
      <c r="E645" s="458" t="s">
        <v>416</v>
      </c>
      <c r="F645" s="28">
        <v>5</v>
      </c>
      <c r="G645" s="2">
        <v>6</v>
      </c>
      <c r="H645" s="31">
        <v>6434.84</v>
      </c>
      <c r="I645" s="31">
        <v>6069.96</v>
      </c>
      <c r="J645" s="31">
        <v>2665.99</v>
      </c>
      <c r="K645" s="32">
        <v>199</v>
      </c>
      <c r="L645" s="460">
        <f>'раздел 2'!C642</f>
        <v>776360.87</v>
      </c>
      <c r="M645" s="460">
        <v>0</v>
      </c>
      <c r="N645" s="460">
        <v>0</v>
      </c>
      <c r="O645" s="460">
        <v>0</v>
      </c>
      <c r="P645" s="460">
        <f t="shared" si="170"/>
        <v>776360.87</v>
      </c>
      <c r="Q645" s="455">
        <f t="shared" si="171"/>
        <v>120.64959967924609</v>
      </c>
      <c r="R645" s="450">
        <v>24445</v>
      </c>
      <c r="S645" s="81" t="s">
        <v>358</v>
      </c>
      <c r="T645" s="458" t="s">
        <v>181</v>
      </c>
      <c r="U645" s="54">
        <f>'раздел 2'!C642-'раздел 1'!L645</f>
        <v>0</v>
      </c>
      <c r="V645" s="203">
        <f t="shared" si="162"/>
        <v>0</v>
      </c>
      <c r="W645" s="203">
        <f t="shared" si="169"/>
        <v>24324.350400320753</v>
      </c>
    </row>
    <row r="646" spans="1:23" ht="15.6" customHeight="1" x14ac:dyDescent="0.2">
      <c r="A646" s="447">
        <f t="shared" si="172"/>
        <v>492</v>
      </c>
      <c r="B646" s="69" t="s">
        <v>653</v>
      </c>
      <c r="C646" s="156">
        <v>1958</v>
      </c>
      <c r="D646" s="1"/>
      <c r="E646" s="458" t="s">
        <v>416</v>
      </c>
      <c r="F646" s="28">
        <v>2</v>
      </c>
      <c r="G646" s="2">
        <v>1</v>
      </c>
      <c r="H646" s="31">
        <v>460.5</v>
      </c>
      <c r="I646" s="31">
        <v>419.36</v>
      </c>
      <c r="J646" s="31">
        <v>284.63</v>
      </c>
      <c r="K646" s="32">
        <v>19</v>
      </c>
      <c r="L646" s="460">
        <f>'раздел 2'!C643</f>
        <v>357761.99</v>
      </c>
      <c r="M646" s="460">
        <v>0</v>
      </c>
      <c r="N646" s="460">
        <v>0</v>
      </c>
      <c r="O646" s="460">
        <v>0</v>
      </c>
      <c r="P646" s="460">
        <f t="shared" si="170"/>
        <v>357761.99</v>
      </c>
      <c r="Q646" s="455">
        <f t="shared" si="171"/>
        <v>776.89900108577626</v>
      </c>
      <c r="R646" s="450">
        <v>24445</v>
      </c>
      <c r="S646" s="81" t="s">
        <v>358</v>
      </c>
      <c r="T646" s="458" t="s">
        <v>181</v>
      </c>
      <c r="U646" s="54">
        <f>'раздел 2'!C643-'раздел 1'!L646</f>
        <v>0</v>
      </c>
      <c r="V646" s="203">
        <f t="shared" si="162"/>
        <v>0</v>
      </c>
      <c r="W646" s="203">
        <f t="shared" si="169"/>
        <v>23668.100998914222</v>
      </c>
    </row>
    <row r="647" spans="1:23" ht="15.6" customHeight="1" x14ac:dyDescent="0.2">
      <c r="A647" s="447">
        <f t="shared" si="172"/>
        <v>493</v>
      </c>
      <c r="B647" s="17" t="s">
        <v>654</v>
      </c>
      <c r="C647" s="156">
        <v>1950</v>
      </c>
      <c r="D647" s="1"/>
      <c r="E647" s="458" t="s">
        <v>1444</v>
      </c>
      <c r="F647" s="28">
        <v>2</v>
      </c>
      <c r="G647" s="2">
        <v>2</v>
      </c>
      <c r="H647" s="31">
        <v>685.52</v>
      </c>
      <c r="I647" s="31">
        <v>624.84</v>
      </c>
      <c r="J647" s="31">
        <v>421.09</v>
      </c>
      <c r="K647" s="32">
        <v>27</v>
      </c>
      <c r="L647" s="460">
        <f>'раздел 2'!C644</f>
        <v>357761.99</v>
      </c>
      <c r="M647" s="460">
        <v>0</v>
      </c>
      <c r="N647" s="460">
        <v>0</v>
      </c>
      <c r="O647" s="460">
        <v>0</v>
      </c>
      <c r="P647" s="460">
        <f t="shared" si="170"/>
        <v>357761.99</v>
      </c>
      <c r="Q647" s="455">
        <f t="shared" si="171"/>
        <v>521.88410257906412</v>
      </c>
      <c r="R647" s="450">
        <v>24445</v>
      </c>
      <c r="S647" s="81" t="s">
        <v>358</v>
      </c>
      <c r="T647" s="458" t="s">
        <v>181</v>
      </c>
      <c r="U647" s="54">
        <f>'раздел 2'!C644-'раздел 1'!L647</f>
        <v>0</v>
      </c>
      <c r="V647" s="203">
        <f t="shared" si="162"/>
        <v>0</v>
      </c>
      <c r="W647" s="203">
        <f t="shared" si="169"/>
        <v>23923.115897420936</v>
      </c>
    </row>
    <row r="648" spans="1:23" ht="15.6" customHeight="1" x14ac:dyDescent="0.2">
      <c r="A648" s="447">
        <f t="shared" si="172"/>
        <v>494</v>
      </c>
      <c r="B648" s="17" t="s">
        <v>655</v>
      </c>
      <c r="C648" s="156">
        <v>1948</v>
      </c>
      <c r="D648" s="1"/>
      <c r="E648" s="458" t="s">
        <v>1444</v>
      </c>
      <c r="F648" s="28">
        <v>2</v>
      </c>
      <c r="G648" s="2">
        <v>2</v>
      </c>
      <c r="H648" s="31">
        <v>800.25</v>
      </c>
      <c r="I648" s="31">
        <v>710.03</v>
      </c>
      <c r="J648" s="31">
        <v>593.65</v>
      </c>
      <c r="K648" s="32">
        <v>29</v>
      </c>
      <c r="L648" s="460">
        <f>'раздел 2'!C645</f>
        <v>357414.53</v>
      </c>
      <c r="M648" s="460">
        <v>0</v>
      </c>
      <c r="N648" s="460">
        <v>0</v>
      </c>
      <c r="O648" s="460">
        <v>0</v>
      </c>
      <c r="P648" s="460">
        <f t="shared" si="170"/>
        <v>357414.53</v>
      </c>
      <c r="Q648" s="455">
        <f t="shared" si="171"/>
        <v>446.62859106529214</v>
      </c>
      <c r="R648" s="450">
        <v>24445</v>
      </c>
      <c r="S648" s="81" t="s">
        <v>358</v>
      </c>
      <c r="T648" s="458" t="s">
        <v>181</v>
      </c>
      <c r="U648" s="54">
        <f>'раздел 2'!C645-'раздел 1'!L648</f>
        <v>0</v>
      </c>
      <c r="V648" s="203">
        <f t="shared" si="162"/>
        <v>0</v>
      </c>
      <c r="W648" s="203">
        <f t="shared" si="169"/>
        <v>23998.371408934709</v>
      </c>
    </row>
    <row r="649" spans="1:23" ht="15.6" customHeight="1" x14ac:dyDescent="0.2">
      <c r="A649" s="447">
        <f t="shared" si="172"/>
        <v>495</v>
      </c>
      <c r="B649" s="69" t="s">
        <v>656</v>
      </c>
      <c r="C649" s="156">
        <v>1961</v>
      </c>
      <c r="D649" s="1"/>
      <c r="E649" s="458" t="s">
        <v>416</v>
      </c>
      <c r="F649" s="28">
        <v>2</v>
      </c>
      <c r="G649" s="2">
        <v>1</v>
      </c>
      <c r="H649" s="31">
        <v>409.98</v>
      </c>
      <c r="I649" s="31">
        <v>371.98</v>
      </c>
      <c r="J649" s="31">
        <v>371.98</v>
      </c>
      <c r="K649" s="32">
        <v>23</v>
      </c>
      <c r="L649" s="460">
        <f>'раздел 2'!C646</f>
        <v>608401.9</v>
      </c>
      <c r="M649" s="460">
        <v>0</v>
      </c>
      <c r="N649" s="460">
        <v>0</v>
      </c>
      <c r="O649" s="460">
        <v>0</v>
      </c>
      <c r="P649" s="460">
        <f t="shared" si="170"/>
        <v>608401.9</v>
      </c>
      <c r="Q649" s="455">
        <f t="shared" si="171"/>
        <v>1483.9794624128006</v>
      </c>
      <c r="R649" s="450">
        <v>24445</v>
      </c>
      <c r="S649" s="81" t="s">
        <v>358</v>
      </c>
      <c r="T649" s="458" t="s">
        <v>181</v>
      </c>
      <c r="U649" s="54">
        <f>'раздел 2'!C646-'раздел 1'!L649</f>
        <v>0</v>
      </c>
      <c r="V649" s="203">
        <f t="shared" si="162"/>
        <v>0</v>
      </c>
      <c r="W649" s="203">
        <f t="shared" si="169"/>
        <v>22961.020537587199</v>
      </c>
    </row>
    <row r="650" spans="1:23" ht="15.6" customHeight="1" x14ac:dyDescent="0.2">
      <c r="A650" s="447">
        <f t="shared" si="172"/>
        <v>496</v>
      </c>
      <c r="B650" s="17" t="s">
        <v>657</v>
      </c>
      <c r="C650" s="156">
        <v>1948</v>
      </c>
      <c r="D650" s="1"/>
      <c r="E650" s="458" t="s">
        <v>1444</v>
      </c>
      <c r="F650" s="28">
        <v>2</v>
      </c>
      <c r="G650" s="2">
        <v>2</v>
      </c>
      <c r="H650" s="31">
        <v>795.66</v>
      </c>
      <c r="I650" s="31">
        <v>710.45</v>
      </c>
      <c r="J650" s="31">
        <v>637.73</v>
      </c>
      <c r="K650" s="32">
        <v>37</v>
      </c>
      <c r="L650" s="460">
        <f>'раздел 2'!C647</f>
        <v>460153.72</v>
      </c>
      <c r="M650" s="460">
        <v>0</v>
      </c>
      <c r="N650" s="460">
        <v>0</v>
      </c>
      <c r="O650" s="460">
        <v>0</v>
      </c>
      <c r="P650" s="460">
        <f t="shared" si="170"/>
        <v>460153.72</v>
      </c>
      <c r="Q650" s="455">
        <f t="shared" si="171"/>
        <v>578.32958801498125</v>
      </c>
      <c r="R650" s="450">
        <v>24445</v>
      </c>
      <c r="S650" s="81" t="s">
        <v>358</v>
      </c>
      <c r="T650" s="458" t="s">
        <v>181</v>
      </c>
      <c r="U650" s="54">
        <f>'раздел 2'!C647-'раздел 1'!L650</f>
        <v>0</v>
      </c>
      <c r="V650" s="203">
        <f t="shared" si="162"/>
        <v>0</v>
      </c>
      <c r="W650" s="203">
        <f t="shared" si="169"/>
        <v>23866.670411985018</v>
      </c>
    </row>
    <row r="651" spans="1:23" ht="15.6" customHeight="1" x14ac:dyDescent="0.2">
      <c r="A651" s="447">
        <f t="shared" si="172"/>
        <v>497</v>
      </c>
      <c r="B651" s="69" t="s">
        <v>658</v>
      </c>
      <c r="C651" s="156">
        <v>1933</v>
      </c>
      <c r="D651" s="1"/>
      <c r="E651" s="458" t="s">
        <v>1444</v>
      </c>
      <c r="F651" s="28">
        <v>4</v>
      </c>
      <c r="G651" s="2">
        <v>6</v>
      </c>
      <c r="H651" s="31">
        <v>4672.3999999999996</v>
      </c>
      <c r="I651" s="31">
        <v>3340.64</v>
      </c>
      <c r="J651" s="31">
        <v>2798.86</v>
      </c>
      <c r="K651" s="32">
        <v>151</v>
      </c>
      <c r="L651" s="460">
        <f>'раздел 2'!C648</f>
        <v>623095.64</v>
      </c>
      <c r="M651" s="460">
        <v>0</v>
      </c>
      <c r="N651" s="460">
        <v>0</v>
      </c>
      <c r="O651" s="460">
        <v>0</v>
      </c>
      <c r="P651" s="460">
        <f t="shared" si="170"/>
        <v>623095.64</v>
      </c>
      <c r="Q651" s="455">
        <f t="shared" si="171"/>
        <v>133.35665610820993</v>
      </c>
      <c r="R651" s="450">
        <v>24445</v>
      </c>
      <c r="S651" s="81" t="s">
        <v>358</v>
      </c>
      <c r="T651" s="458" t="s">
        <v>181</v>
      </c>
      <c r="U651" s="54">
        <f>'раздел 2'!C648-'раздел 1'!L651</f>
        <v>0</v>
      </c>
      <c r="V651" s="203">
        <f t="shared" si="162"/>
        <v>0</v>
      </c>
      <c r="W651" s="203">
        <f t="shared" si="169"/>
        <v>24311.643343891788</v>
      </c>
    </row>
    <row r="652" spans="1:23" ht="15.6" customHeight="1" x14ac:dyDescent="0.2">
      <c r="A652" s="447">
        <f t="shared" si="172"/>
        <v>498</v>
      </c>
      <c r="B652" s="17" t="s">
        <v>659</v>
      </c>
      <c r="C652" s="156">
        <v>1933</v>
      </c>
      <c r="D652" s="1"/>
      <c r="E652" s="458" t="s">
        <v>1444</v>
      </c>
      <c r="F652" s="28">
        <v>4</v>
      </c>
      <c r="G652" s="2">
        <v>6</v>
      </c>
      <c r="H652" s="31">
        <v>3858.41</v>
      </c>
      <c r="I652" s="31">
        <v>3415.06</v>
      </c>
      <c r="J652" s="31">
        <v>2597.15</v>
      </c>
      <c r="K652" s="32">
        <v>120</v>
      </c>
      <c r="L652" s="460">
        <f>'раздел 2'!C649</f>
        <v>653535.46</v>
      </c>
      <c r="M652" s="460">
        <v>0</v>
      </c>
      <c r="N652" s="460">
        <v>0</v>
      </c>
      <c r="O652" s="460">
        <v>0</v>
      </c>
      <c r="P652" s="460">
        <f t="shared" si="170"/>
        <v>653535.46</v>
      </c>
      <c r="Q652" s="455">
        <f t="shared" si="171"/>
        <v>169.3794749650763</v>
      </c>
      <c r="R652" s="450">
        <v>24445</v>
      </c>
      <c r="S652" s="81" t="s">
        <v>358</v>
      </c>
      <c r="T652" s="458" t="s">
        <v>181</v>
      </c>
      <c r="U652" s="54">
        <f>'раздел 2'!C649-'раздел 1'!L652</f>
        <v>0</v>
      </c>
      <c r="V652" s="203">
        <f t="shared" si="162"/>
        <v>0</v>
      </c>
      <c r="W652" s="203">
        <f t="shared" si="169"/>
        <v>24275.620525034923</v>
      </c>
    </row>
    <row r="653" spans="1:23" ht="15.6" customHeight="1" x14ac:dyDescent="0.2">
      <c r="A653" s="447">
        <f t="shared" si="172"/>
        <v>499</v>
      </c>
      <c r="B653" s="17" t="s">
        <v>660</v>
      </c>
      <c r="C653" s="156">
        <v>1933</v>
      </c>
      <c r="D653" s="1"/>
      <c r="E653" s="458" t="s">
        <v>1444</v>
      </c>
      <c r="F653" s="28">
        <v>4</v>
      </c>
      <c r="G653" s="2">
        <v>7</v>
      </c>
      <c r="H653" s="31">
        <v>4126.8999999999996</v>
      </c>
      <c r="I653" s="31">
        <v>3448.83</v>
      </c>
      <c r="J653" s="31">
        <v>3112.04</v>
      </c>
      <c r="K653" s="32">
        <v>145</v>
      </c>
      <c r="L653" s="460">
        <f>'раздел 2'!C650</f>
        <v>1238637.33</v>
      </c>
      <c r="M653" s="460">
        <v>0</v>
      </c>
      <c r="N653" s="460">
        <v>0</v>
      </c>
      <c r="O653" s="460">
        <v>0</v>
      </c>
      <c r="P653" s="460">
        <f t="shared" si="170"/>
        <v>1238637.33</v>
      </c>
      <c r="Q653" s="455">
        <f t="shared" si="171"/>
        <v>300.13747122537501</v>
      </c>
      <c r="R653" s="450">
        <v>24445</v>
      </c>
      <c r="S653" s="81" t="s">
        <v>358</v>
      </c>
      <c r="T653" s="458" t="s">
        <v>181</v>
      </c>
      <c r="U653" s="54">
        <f>'раздел 2'!C650-'раздел 1'!L653</f>
        <v>0</v>
      </c>
      <c r="V653" s="203">
        <f t="shared" si="162"/>
        <v>0</v>
      </c>
      <c r="W653" s="203">
        <f t="shared" si="169"/>
        <v>24144.862528774625</v>
      </c>
    </row>
    <row r="654" spans="1:23" ht="15.6" customHeight="1" x14ac:dyDescent="0.2">
      <c r="A654" s="447">
        <f t="shared" si="172"/>
        <v>500</v>
      </c>
      <c r="B654" s="17" t="s">
        <v>661</v>
      </c>
      <c r="C654" s="156">
        <v>1964</v>
      </c>
      <c r="D654" s="1"/>
      <c r="E654" s="458" t="s">
        <v>416</v>
      </c>
      <c r="F654" s="28">
        <v>4</v>
      </c>
      <c r="G654" s="2">
        <v>3</v>
      </c>
      <c r="H654" s="31">
        <v>2066.4699999999998</v>
      </c>
      <c r="I654" s="31">
        <v>2026.07</v>
      </c>
      <c r="J654" s="31">
        <v>1810.21</v>
      </c>
      <c r="K654" s="32">
        <v>85</v>
      </c>
      <c r="L654" s="460">
        <f>'раздел 2'!C651</f>
        <v>133480.43</v>
      </c>
      <c r="M654" s="460">
        <v>0</v>
      </c>
      <c r="N654" s="460">
        <v>0</v>
      </c>
      <c r="O654" s="460">
        <v>0</v>
      </c>
      <c r="P654" s="460">
        <f t="shared" si="170"/>
        <v>133480.43</v>
      </c>
      <c r="Q654" s="455">
        <f t="shared" si="171"/>
        <v>64.593451634913649</v>
      </c>
      <c r="R654" s="450">
        <v>24445</v>
      </c>
      <c r="S654" s="81" t="s">
        <v>358</v>
      </c>
      <c r="T654" s="458" t="s">
        <v>181</v>
      </c>
      <c r="U654" s="54">
        <f>'раздел 2'!C651-'раздел 1'!L654</f>
        <v>0</v>
      </c>
      <c r="V654" s="203">
        <f t="shared" si="162"/>
        <v>0</v>
      </c>
      <c r="W654" s="203">
        <f t="shared" si="169"/>
        <v>24380.406548365085</v>
      </c>
    </row>
    <row r="655" spans="1:23" ht="15.6" customHeight="1" x14ac:dyDescent="0.2">
      <c r="A655" s="447">
        <f t="shared" si="172"/>
        <v>501</v>
      </c>
      <c r="B655" s="69" t="s">
        <v>662</v>
      </c>
      <c r="C655" s="156">
        <v>1964</v>
      </c>
      <c r="D655" s="1"/>
      <c r="E655" s="458" t="s">
        <v>416</v>
      </c>
      <c r="F655" s="28">
        <v>4</v>
      </c>
      <c r="G655" s="2">
        <v>4</v>
      </c>
      <c r="H655" s="31">
        <v>2773.78</v>
      </c>
      <c r="I655" s="31">
        <v>2573.7800000000002</v>
      </c>
      <c r="J655" s="31">
        <v>2383.89</v>
      </c>
      <c r="K655" s="32">
        <v>118</v>
      </c>
      <c r="L655" s="460">
        <f>'раздел 2'!C652</f>
        <v>156486.04</v>
      </c>
      <c r="M655" s="460">
        <v>0</v>
      </c>
      <c r="N655" s="460">
        <v>0</v>
      </c>
      <c r="O655" s="460">
        <v>0</v>
      </c>
      <c r="P655" s="460">
        <f t="shared" si="170"/>
        <v>156486.04</v>
      </c>
      <c r="Q655" s="455">
        <f t="shared" si="171"/>
        <v>56.416168549776835</v>
      </c>
      <c r="R655" s="450">
        <v>24445</v>
      </c>
      <c r="S655" s="81" t="s">
        <v>358</v>
      </c>
      <c r="T655" s="458" t="s">
        <v>181</v>
      </c>
      <c r="U655" s="54">
        <f>'раздел 2'!C652-'раздел 1'!L655</f>
        <v>0</v>
      </c>
      <c r="V655" s="203">
        <f t="shared" si="162"/>
        <v>0</v>
      </c>
      <c r="W655" s="203">
        <f t="shared" si="169"/>
        <v>24388.583831450222</v>
      </c>
    </row>
    <row r="656" spans="1:23" ht="15.6" customHeight="1" x14ac:dyDescent="0.2">
      <c r="A656" s="447">
        <f t="shared" si="172"/>
        <v>502</v>
      </c>
      <c r="B656" s="17" t="s">
        <v>663</v>
      </c>
      <c r="C656" s="156">
        <v>1957</v>
      </c>
      <c r="D656" s="1"/>
      <c r="E656" s="458" t="s">
        <v>416</v>
      </c>
      <c r="F656" s="28">
        <v>3</v>
      </c>
      <c r="G656" s="2">
        <v>2</v>
      </c>
      <c r="H656" s="31">
        <v>1203.23</v>
      </c>
      <c r="I656" s="31">
        <v>1025.26</v>
      </c>
      <c r="J656" s="31">
        <v>780.79</v>
      </c>
      <c r="K656" s="32">
        <v>38</v>
      </c>
      <c r="L656" s="460">
        <f>'раздел 2'!C653</f>
        <v>401144.96</v>
      </c>
      <c r="M656" s="460">
        <v>0</v>
      </c>
      <c r="N656" s="460">
        <v>0</v>
      </c>
      <c r="O656" s="460">
        <v>0</v>
      </c>
      <c r="P656" s="460">
        <f t="shared" si="170"/>
        <v>401144.96</v>
      </c>
      <c r="Q656" s="455">
        <f t="shared" si="171"/>
        <v>333.39009166992179</v>
      </c>
      <c r="R656" s="450">
        <v>24445</v>
      </c>
      <c r="S656" s="81" t="s">
        <v>358</v>
      </c>
      <c r="T656" s="458" t="s">
        <v>181</v>
      </c>
      <c r="U656" s="54">
        <f>'раздел 2'!C653-'раздел 1'!L656</f>
        <v>0</v>
      </c>
      <c r="V656" s="203">
        <f t="shared" si="162"/>
        <v>0</v>
      </c>
      <c r="W656" s="203">
        <f t="shared" si="169"/>
        <v>24111.60990833008</v>
      </c>
    </row>
    <row r="657" spans="1:23" ht="15.6" customHeight="1" x14ac:dyDescent="0.2">
      <c r="A657" s="447">
        <f t="shared" si="172"/>
        <v>503</v>
      </c>
      <c r="B657" s="69" t="s">
        <v>664</v>
      </c>
      <c r="C657" s="156">
        <v>1962</v>
      </c>
      <c r="D657" s="1"/>
      <c r="E657" s="458" t="s">
        <v>416</v>
      </c>
      <c r="F657" s="28">
        <v>3</v>
      </c>
      <c r="G657" s="2">
        <v>2</v>
      </c>
      <c r="H657" s="31">
        <v>1030.8900000000001</v>
      </c>
      <c r="I657" s="31">
        <v>958.56</v>
      </c>
      <c r="J657" s="31">
        <v>875.02</v>
      </c>
      <c r="K657" s="32">
        <v>47</v>
      </c>
      <c r="L657" s="460">
        <f>'раздел 2'!C654</f>
        <v>120156.52</v>
      </c>
      <c r="M657" s="460">
        <v>0</v>
      </c>
      <c r="N657" s="460">
        <v>0</v>
      </c>
      <c r="O657" s="460">
        <v>0</v>
      </c>
      <c r="P657" s="460">
        <f t="shared" si="170"/>
        <v>120156.52</v>
      </c>
      <c r="Q657" s="455">
        <f t="shared" si="171"/>
        <v>116.55610200894372</v>
      </c>
      <c r="R657" s="450">
        <v>24445</v>
      </c>
      <c r="S657" s="81" t="s">
        <v>358</v>
      </c>
      <c r="T657" s="458" t="s">
        <v>181</v>
      </c>
      <c r="U657" s="54">
        <f>'раздел 2'!C654-'раздел 1'!L657</f>
        <v>0</v>
      </c>
      <c r="V657" s="203">
        <f t="shared" si="162"/>
        <v>0</v>
      </c>
      <c r="W657" s="203">
        <f t="shared" si="169"/>
        <v>24328.443897991056</v>
      </c>
    </row>
    <row r="658" spans="1:23" ht="15.6" customHeight="1" x14ac:dyDescent="0.2">
      <c r="A658" s="447">
        <f t="shared" si="172"/>
        <v>504</v>
      </c>
      <c r="B658" s="69" t="s">
        <v>665</v>
      </c>
      <c r="C658" s="156">
        <v>1961</v>
      </c>
      <c r="D658" s="1"/>
      <c r="E658" s="458" t="s">
        <v>416</v>
      </c>
      <c r="F658" s="28">
        <v>4</v>
      </c>
      <c r="G658" s="2">
        <v>3</v>
      </c>
      <c r="H658" s="31">
        <v>2159.3000000000002</v>
      </c>
      <c r="I658" s="31">
        <v>2011.11</v>
      </c>
      <c r="J658" s="31">
        <v>1830.54</v>
      </c>
      <c r="K658" s="32">
        <v>102</v>
      </c>
      <c r="L658" s="460">
        <f>'раздел 2'!C655</f>
        <v>146564.06</v>
      </c>
      <c r="M658" s="460">
        <v>0</v>
      </c>
      <c r="N658" s="460">
        <v>0</v>
      </c>
      <c r="O658" s="460">
        <v>0</v>
      </c>
      <c r="P658" s="460">
        <f t="shared" si="170"/>
        <v>146564.06</v>
      </c>
      <c r="Q658" s="455">
        <f t="shared" si="171"/>
        <v>67.875728245264668</v>
      </c>
      <c r="R658" s="450">
        <v>24445</v>
      </c>
      <c r="S658" s="81" t="s">
        <v>358</v>
      </c>
      <c r="T658" s="458" t="s">
        <v>181</v>
      </c>
      <c r="U658" s="54">
        <f>'раздел 2'!C655-'раздел 1'!L658</f>
        <v>0</v>
      </c>
      <c r="V658" s="203">
        <f t="shared" si="162"/>
        <v>0</v>
      </c>
      <c r="W658" s="203">
        <f t="shared" si="169"/>
        <v>24377.124271754736</v>
      </c>
    </row>
    <row r="659" spans="1:23" ht="15.6" customHeight="1" x14ac:dyDescent="0.2">
      <c r="A659" s="447">
        <f t="shared" si="172"/>
        <v>505</v>
      </c>
      <c r="B659" s="17" t="s">
        <v>666</v>
      </c>
      <c r="C659" s="156">
        <v>1952</v>
      </c>
      <c r="D659" s="1"/>
      <c r="E659" s="458" t="s">
        <v>1445</v>
      </c>
      <c r="F659" s="28">
        <v>2</v>
      </c>
      <c r="G659" s="2">
        <v>1</v>
      </c>
      <c r="H659" s="31">
        <v>473.45</v>
      </c>
      <c r="I659" s="31">
        <v>423.82</v>
      </c>
      <c r="J659" s="31">
        <v>423.82</v>
      </c>
      <c r="K659" s="32">
        <v>21</v>
      </c>
      <c r="L659" s="460">
        <f>'раздел 2'!C656</f>
        <v>315128.69</v>
      </c>
      <c r="M659" s="460">
        <v>0</v>
      </c>
      <c r="N659" s="460">
        <v>0</v>
      </c>
      <c r="O659" s="460">
        <v>0</v>
      </c>
      <c r="P659" s="460">
        <f t="shared" si="170"/>
        <v>315128.69</v>
      </c>
      <c r="Q659" s="455">
        <f t="shared" si="171"/>
        <v>665.60078149751826</v>
      </c>
      <c r="R659" s="450">
        <v>24445</v>
      </c>
      <c r="S659" s="81" t="s">
        <v>358</v>
      </c>
      <c r="T659" s="458" t="s">
        <v>181</v>
      </c>
      <c r="U659" s="54">
        <f>'раздел 2'!C656-'раздел 1'!L659</f>
        <v>0</v>
      </c>
      <c r="V659" s="203">
        <f t="shared" si="162"/>
        <v>0</v>
      </c>
      <c r="W659" s="203">
        <f t="shared" si="169"/>
        <v>23779.399218502484</v>
      </c>
    </row>
    <row r="660" spans="1:23" ht="15.6" customHeight="1" x14ac:dyDescent="0.2">
      <c r="A660" s="447">
        <f t="shared" si="172"/>
        <v>506</v>
      </c>
      <c r="B660" s="17" t="s">
        <v>667</v>
      </c>
      <c r="C660" s="156">
        <v>1955</v>
      </c>
      <c r="D660" s="1"/>
      <c r="E660" s="458" t="s">
        <v>416</v>
      </c>
      <c r="F660" s="28">
        <v>2</v>
      </c>
      <c r="G660" s="2">
        <v>3</v>
      </c>
      <c r="H660" s="31">
        <v>1202.44</v>
      </c>
      <c r="I660" s="31">
        <v>1082.44</v>
      </c>
      <c r="J660" s="31">
        <v>1017.88</v>
      </c>
      <c r="K660" s="32">
        <v>57</v>
      </c>
      <c r="L660" s="460">
        <f>'раздел 2'!C657</f>
        <v>320022.01</v>
      </c>
      <c r="M660" s="460">
        <v>0</v>
      </c>
      <c r="N660" s="460">
        <v>0</v>
      </c>
      <c r="O660" s="460">
        <v>0</v>
      </c>
      <c r="P660" s="460">
        <f t="shared" si="170"/>
        <v>320022.01</v>
      </c>
      <c r="Q660" s="455">
        <f t="shared" si="171"/>
        <v>266.14384917334752</v>
      </c>
      <c r="R660" s="450">
        <v>24445</v>
      </c>
      <c r="S660" s="81" t="s">
        <v>358</v>
      </c>
      <c r="T660" s="458" t="s">
        <v>181</v>
      </c>
      <c r="U660" s="54">
        <f>'раздел 2'!C657-'раздел 1'!L660</f>
        <v>0</v>
      </c>
      <c r="V660" s="203">
        <f t="shared" si="162"/>
        <v>0</v>
      </c>
      <c r="W660" s="203">
        <f t="shared" si="169"/>
        <v>24178.856150826654</v>
      </c>
    </row>
    <row r="661" spans="1:23" ht="15.6" customHeight="1" x14ac:dyDescent="0.2">
      <c r="A661" s="447">
        <f t="shared" si="172"/>
        <v>507</v>
      </c>
      <c r="B661" s="17" t="s">
        <v>668</v>
      </c>
      <c r="C661" s="156">
        <v>1956</v>
      </c>
      <c r="D661" s="1"/>
      <c r="E661" s="458" t="s">
        <v>416</v>
      </c>
      <c r="F661" s="28">
        <v>2</v>
      </c>
      <c r="G661" s="2">
        <v>3</v>
      </c>
      <c r="H661" s="31">
        <v>1812.5</v>
      </c>
      <c r="I661" s="31">
        <v>1073.24</v>
      </c>
      <c r="J661" s="31">
        <v>889.61</v>
      </c>
      <c r="K661" s="32">
        <v>56</v>
      </c>
      <c r="L661" s="460">
        <f>'раздел 2'!C658</f>
        <v>136552.64000000001</v>
      </c>
      <c r="M661" s="460">
        <v>0</v>
      </c>
      <c r="N661" s="460">
        <v>0</v>
      </c>
      <c r="O661" s="460">
        <v>0</v>
      </c>
      <c r="P661" s="460">
        <f t="shared" si="170"/>
        <v>136552.64000000001</v>
      </c>
      <c r="Q661" s="455">
        <f t="shared" si="171"/>
        <v>75.339387586206911</v>
      </c>
      <c r="R661" s="450">
        <v>24445</v>
      </c>
      <c r="S661" s="81" t="s">
        <v>358</v>
      </c>
      <c r="T661" s="458" t="s">
        <v>181</v>
      </c>
      <c r="U661" s="54">
        <f>'раздел 2'!C658-'раздел 1'!L661</f>
        <v>0</v>
      </c>
      <c r="V661" s="203">
        <f t="shared" si="162"/>
        <v>0</v>
      </c>
      <c r="W661" s="203">
        <f t="shared" si="169"/>
        <v>24369.660612413794</v>
      </c>
    </row>
    <row r="662" spans="1:23" ht="15.6" customHeight="1" x14ac:dyDescent="0.2">
      <c r="A662" s="447">
        <f t="shared" si="172"/>
        <v>508</v>
      </c>
      <c r="B662" s="69" t="s">
        <v>669</v>
      </c>
      <c r="C662" s="156">
        <v>1965</v>
      </c>
      <c r="D662" s="1"/>
      <c r="E662" s="458" t="s">
        <v>416</v>
      </c>
      <c r="F662" s="28">
        <v>4</v>
      </c>
      <c r="G662" s="2">
        <v>3</v>
      </c>
      <c r="H662" s="31">
        <v>2174.02</v>
      </c>
      <c r="I662" s="31">
        <v>1995.54</v>
      </c>
      <c r="J662" s="31">
        <v>1605.56</v>
      </c>
      <c r="K662" s="32">
        <v>82</v>
      </c>
      <c r="L662" s="460">
        <f>'раздел 2'!C659</f>
        <v>133158.45000000001</v>
      </c>
      <c r="M662" s="460">
        <v>0</v>
      </c>
      <c r="N662" s="460">
        <v>0</v>
      </c>
      <c r="O662" s="460">
        <v>0</v>
      </c>
      <c r="P662" s="460">
        <f t="shared" si="170"/>
        <v>133158.45000000001</v>
      </c>
      <c r="Q662" s="455">
        <f t="shared" si="171"/>
        <v>61.249873506223501</v>
      </c>
      <c r="R662" s="450">
        <v>24445</v>
      </c>
      <c r="S662" s="81" t="s">
        <v>358</v>
      </c>
      <c r="T662" s="458" t="s">
        <v>181</v>
      </c>
      <c r="U662" s="54">
        <f>'раздел 2'!C659-'раздел 1'!L662</f>
        <v>0</v>
      </c>
      <c r="V662" s="203">
        <f t="shared" ref="V662:V724" si="173">L662-P662</f>
        <v>0</v>
      </c>
      <c r="W662" s="203">
        <f t="shared" si="169"/>
        <v>24383.750126493778</v>
      </c>
    </row>
    <row r="663" spans="1:23" ht="15.6" customHeight="1" x14ac:dyDescent="0.2">
      <c r="A663" s="447">
        <f t="shared" si="172"/>
        <v>509</v>
      </c>
      <c r="B663" s="69" t="s">
        <v>670</v>
      </c>
      <c r="C663" s="156">
        <v>1952</v>
      </c>
      <c r="D663" s="1"/>
      <c r="E663" s="458" t="s">
        <v>1444</v>
      </c>
      <c r="F663" s="28">
        <v>2</v>
      </c>
      <c r="G663" s="2">
        <v>2</v>
      </c>
      <c r="H663" s="31">
        <v>713.98</v>
      </c>
      <c r="I663" s="31">
        <v>633.25</v>
      </c>
      <c r="J663" s="31">
        <v>610.96</v>
      </c>
      <c r="K663" s="32">
        <v>35</v>
      </c>
      <c r="L663" s="460">
        <f>'раздел 2'!C660</f>
        <v>122852.95</v>
      </c>
      <c r="M663" s="460">
        <v>0</v>
      </c>
      <c r="N663" s="460">
        <v>0</v>
      </c>
      <c r="O663" s="460">
        <v>0</v>
      </c>
      <c r="P663" s="460">
        <f t="shared" si="170"/>
        <v>122852.95</v>
      </c>
      <c r="Q663" s="455">
        <f t="shared" si="171"/>
        <v>172.06777500770329</v>
      </c>
      <c r="R663" s="450">
        <v>24445</v>
      </c>
      <c r="S663" s="81" t="s">
        <v>358</v>
      </c>
      <c r="T663" s="458" t="s">
        <v>181</v>
      </c>
      <c r="U663" s="54">
        <f>'раздел 2'!C660-'раздел 1'!L663</f>
        <v>0</v>
      </c>
      <c r="V663" s="203">
        <f t="shared" si="173"/>
        <v>0</v>
      </c>
      <c r="W663" s="203">
        <f t="shared" si="169"/>
        <v>24272.932224992295</v>
      </c>
    </row>
    <row r="664" spans="1:23" ht="15.6" customHeight="1" x14ac:dyDescent="0.2">
      <c r="A664" s="447">
        <f t="shared" si="172"/>
        <v>510</v>
      </c>
      <c r="B664" s="17" t="s">
        <v>671</v>
      </c>
      <c r="C664" s="156">
        <v>1951</v>
      </c>
      <c r="D664" s="1"/>
      <c r="E664" s="458" t="s">
        <v>1444</v>
      </c>
      <c r="F664" s="28">
        <v>2</v>
      </c>
      <c r="G664" s="2">
        <v>1</v>
      </c>
      <c r="H664" s="31">
        <v>477.59</v>
      </c>
      <c r="I664" s="31">
        <v>426.33</v>
      </c>
      <c r="J664" s="31">
        <v>352.23</v>
      </c>
      <c r="K664" s="32">
        <v>19</v>
      </c>
      <c r="L664" s="460">
        <f>'раздел 2'!C661</f>
        <v>315734.7</v>
      </c>
      <c r="M664" s="460">
        <v>0</v>
      </c>
      <c r="N664" s="460">
        <v>0</v>
      </c>
      <c r="O664" s="460">
        <v>0</v>
      </c>
      <c r="P664" s="460">
        <f t="shared" si="170"/>
        <v>315734.7</v>
      </c>
      <c r="Q664" s="455">
        <f t="shared" si="171"/>
        <v>661.09989740153696</v>
      </c>
      <c r="R664" s="450">
        <v>24445</v>
      </c>
      <c r="S664" s="81" t="s">
        <v>358</v>
      </c>
      <c r="T664" s="458" t="s">
        <v>181</v>
      </c>
      <c r="U664" s="54">
        <f>'раздел 2'!C661-'раздел 1'!L664</f>
        <v>0</v>
      </c>
      <c r="V664" s="203">
        <f t="shared" si="173"/>
        <v>0</v>
      </c>
      <c r="W664" s="203">
        <f t="shared" si="169"/>
        <v>23783.900102598462</v>
      </c>
    </row>
    <row r="665" spans="1:23" ht="15.6" customHeight="1" x14ac:dyDescent="0.2">
      <c r="A665" s="447">
        <f t="shared" si="172"/>
        <v>511</v>
      </c>
      <c r="B665" s="330" t="s">
        <v>1667</v>
      </c>
      <c r="C665" s="156">
        <v>1977</v>
      </c>
      <c r="D665" s="1"/>
      <c r="E665" s="458" t="s">
        <v>1443</v>
      </c>
      <c r="F665" s="28">
        <v>5</v>
      </c>
      <c r="G665" s="2">
        <v>6</v>
      </c>
      <c r="H665" s="31">
        <v>4793.8900000000003</v>
      </c>
      <c r="I665" s="31">
        <v>4201.8900000000003</v>
      </c>
      <c r="J665" s="31">
        <v>3523.7</v>
      </c>
      <c r="K665" s="32">
        <v>187</v>
      </c>
      <c r="L665" s="460">
        <f>'раздел 2'!C662</f>
        <v>901975.13</v>
      </c>
      <c r="M665" s="460">
        <v>0</v>
      </c>
      <c r="N665" s="460">
        <v>0</v>
      </c>
      <c r="O665" s="460">
        <v>0</v>
      </c>
      <c r="P665" s="460">
        <f t="shared" si="170"/>
        <v>901975.13</v>
      </c>
      <c r="Q665" s="455">
        <f t="shared" si="171"/>
        <v>188.15098594252265</v>
      </c>
      <c r="R665" s="450">
        <v>24445</v>
      </c>
      <c r="S665" s="81" t="s">
        <v>358</v>
      </c>
      <c r="T665" s="450" t="s">
        <v>1668</v>
      </c>
      <c r="U665" s="54">
        <f>'раздел 2'!C662-'раздел 1'!L665</f>
        <v>0</v>
      </c>
      <c r="V665" s="203">
        <f t="shared" si="173"/>
        <v>0</v>
      </c>
      <c r="W665" s="203">
        <f t="shared" si="169"/>
        <v>24256.849014057476</v>
      </c>
    </row>
    <row r="666" spans="1:23" ht="15.6" customHeight="1" x14ac:dyDescent="0.2">
      <c r="A666" s="488" t="s">
        <v>17</v>
      </c>
      <c r="B666" s="489"/>
      <c r="C666" s="331"/>
      <c r="D666" s="450"/>
      <c r="E666" s="450"/>
      <c r="F666" s="327"/>
      <c r="G666" s="327"/>
      <c r="H666" s="429">
        <f t="shared" ref="H666:P666" si="174">SUM(H611:H665)</f>
        <v>96565.77</v>
      </c>
      <c r="I666" s="429">
        <f t="shared" si="174"/>
        <v>84928.510000000009</v>
      </c>
      <c r="J666" s="429">
        <f t="shared" si="174"/>
        <v>66005.8</v>
      </c>
      <c r="K666" s="331">
        <f t="shared" si="174"/>
        <v>3799</v>
      </c>
      <c r="L666" s="429">
        <f t="shared" si="174"/>
        <v>58349734.760000028</v>
      </c>
      <c r="M666" s="429">
        <f t="shared" si="174"/>
        <v>0</v>
      </c>
      <c r="N666" s="429">
        <f t="shared" si="174"/>
        <v>0</v>
      </c>
      <c r="O666" s="429">
        <f t="shared" si="174"/>
        <v>0</v>
      </c>
      <c r="P666" s="429">
        <f t="shared" si="174"/>
        <v>58349734.760000028</v>
      </c>
      <c r="Q666" s="455">
        <f t="shared" si="171"/>
        <v>604.24863551546298</v>
      </c>
      <c r="R666" s="450" t="s">
        <v>177</v>
      </c>
      <c r="S666" s="450" t="s">
        <v>177</v>
      </c>
      <c r="T666" s="450" t="s">
        <v>177</v>
      </c>
      <c r="U666" s="54">
        <f>'раздел 2'!C663-'раздел 1'!L666</f>
        <v>0</v>
      </c>
      <c r="V666" s="203">
        <f t="shared" si="173"/>
        <v>0</v>
      </c>
      <c r="W666" s="203" t="e">
        <f t="shared" si="169"/>
        <v>#VALUE!</v>
      </c>
    </row>
    <row r="667" spans="1:23" ht="15.6" customHeight="1" x14ac:dyDescent="0.2">
      <c r="A667" s="488" t="s">
        <v>125</v>
      </c>
      <c r="B667" s="489"/>
      <c r="C667" s="331"/>
      <c r="D667" s="450"/>
      <c r="E667" s="450"/>
      <c r="F667" s="327"/>
      <c r="G667" s="327"/>
      <c r="H667" s="450"/>
      <c r="I667" s="450"/>
      <c r="J667" s="450"/>
      <c r="K667" s="331"/>
      <c r="L667" s="429"/>
      <c r="M667" s="450"/>
      <c r="N667" s="450"/>
      <c r="O667" s="450"/>
      <c r="P667" s="450"/>
      <c r="Q667" s="427"/>
      <c r="R667" s="450"/>
      <c r="S667" s="450"/>
      <c r="T667" s="450"/>
      <c r="U667" s="54">
        <f>'раздел 2'!C664-'раздел 1'!L667</f>
        <v>0</v>
      </c>
      <c r="V667" s="203">
        <f t="shared" si="173"/>
        <v>0</v>
      </c>
      <c r="W667" s="203">
        <f t="shared" si="169"/>
        <v>0</v>
      </c>
    </row>
    <row r="668" spans="1:23" ht="15.6" customHeight="1" x14ac:dyDescent="0.2">
      <c r="A668" s="462">
        <f>A665+1</f>
        <v>512</v>
      </c>
      <c r="B668" s="330" t="s">
        <v>250</v>
      </c>
      <c r="C668" s="169">
        <v>1951</v>
      </c>
      <c r="D668" s="450"/>
      <c r="E668" s="458" t="s">
        <v>238</v>
      </c>
      <c r="F668" s="449">
        <v>2</v>
      </c>
      <c r="G668" s="327">
        <v>2</v>
      </c>
      <c r="H668" s="450">
        <v>794.84</v>
      </c>
      <c r="I668" s="450">
        <v>794.84</v>
      </c>
      <c r="J668" s="450">
        <v>204.95</v>
      </c>
      <c r="K668" s="331">
        <v>30</v>
      </c>
      <c r="L668" s="429">
        <f>'раздел 2'!C665</f>
        <v>13898263.560000001</v>
      </c>
      <c r="M668" s="460">
        <v>0</v>
      </c>
      <c r="N668" s="460">
        <v>0</v>
      </c>
      <c r="O668" s="460">
        <v>0</v>
      </c>
      <c r="P668" s="460">
        <f t="shared" ref="P668:P681" si="175">L668</f>
        <v>13898263.560000001</v>
      </c>
      <c r="Q668" s="455">
        <f t="shared" ref="Q668:Q682" si="176">L668/H668</f>
        <v>17485.611645110966</v>
      </c>
      <c r="R668" s="450">
        <v>24445</v>
      </c>
      <c r="S668" s="81" t="s">
        <v>358</v>
      </c>
      <c r="T668" s="458" t="s">
        <v>181</v>
      </c>
      <c r="U668" s="54">
        <f>'раздел 2'!C665-'раздел 1'!L668</f>
        <v>0</v>
      </c>
      <c r="V668" s="203">
        <f t="shared" si="173"/>
        <v>0</v>
      </c>
      <c r="W668" s="203">
        <f t="shared" si="169"/>
        <v>6959.3883548890335</v>
      </c>
    </row>
    <row r="669" spans="1:23" ht="15.6" customHeight="1" x14ac:dyDescent="0.2">
      <c r="A669" s="462">
        <f t="shared" ref="A669:A681" si="177">A668+1</f>
        <v>513</v>
      </c>
      <c r="B669" s="461" t="s">
        <v>674</v>
      </c>
      <c r="C669" s="281">
        <v>1950</v>
      </c>
      <c r="D669" s="450"/>
      <c r="E669" s="450" t="s">
        <v>1446</v>
      </c>
      <c r="F669" s="282">
        <v>2</v>
      </c>
      <c r="G669" s="283">
        <v>3</v>
      </c>
      <c r="H669" s="193">
        <v>1180.8800000000001</v>
      </c>
      <c r="I669" s="193">
        <v>1180.8800000000001</v>
      </c>
      <c r="J669" s="193">
        <v>953.73</v>
      </c>
      <c r="K669" s="284">
        <v>47</v>
      </c>
      <c r="L669" s="429">
        <f>'раздел 2'!C666</f>
        <v>622396.15999999992</v>
      </c>
      <c r="M669" s="460">
        <v>0</v>
      </c>
      <c r="N669" s="460">
        <v>0</v>
      </c>
      <c r="O669" s="460">
        <v>0</v>
      </c>
      <c r="P669" s="460">
        <f t="shared" si="175"/>
        <v>622396.15999999992</v>
      </c>
      <c r="Q669" s="455">
        <f t="shared" si="176"/>
        <v>527.06131020933526</v>
      </c>
      <c r="R669" s="450">
        <v>24445</v>
      </c>
      <c r="S669" s="81" t="s">
        <v>358</v>
      </c>
      <c r="T669" s="285" t="s">
        <v>181</v>
      </c>
      <c r="U669" s="54">
        <f>'раздел 2'!C666-'раздел 1'!L669</f>
        <v>0</v>
      </c>
      <c r="V669" s="203">
        <f t="shared" si="173"/>
        <v>0</v>
      </c>
      <c r="W669" s="203">
        <f t="shared" si="169"/>
        <v>23917.938689790666</v>
      </c>
    </row>
    <row r="670" spans="1:23" ht="15.6" customHeight="1" x14ac:dyDescent="0.2">
      <c r="A670" s="462">
        <f t="shared" si="177"/>
        <v>514</v>
      </c>
      <c r="B670" s="461" t="s">
        <v>675</v>
      </c>
      <c r="C670" s="281">
        <v>1953</v>
      </c>
      <c r="D670" s="450"/>
      <c r="E670" s="450" t="s">
        <v>1446</v>
      </c>
      <c r="F670" s="282">
        <v>2</v>
      </c>
      <c r="G670" s="283">
        <v>2</v>
      </c>
      <c r="H670" s="193">
        <v>780.66</v>
      </c>
      <c r="I670" s="193">
        <v>780.66</v>
      </c>
      <c r="J670" s="193">
        <v>640.69000000000005</v>
      </c>
      <c r="K670" s="284">
        <v>27</v>
      </c>
      <c r="L670" s="429">
        <f>'раздел 2'!C667</f>
        <v>394392.66</v>
      </c>
      <c r="M670" s="460">
        <v>0</v>
      </c>
      <c r="N670" s="460">
        <v>0</v>
      </c>
      <c r="O670" s="460">
        <v>0</v>
      </c>
      <c r="P670" s="460">
        <f t="shared" si="175"/>
        <v>394392.66</v>
      </c>
      <c r="Q670" s="455">
        <f t="shared" si="176"/>
        <v>505.20413496272386</v>
      </c>
      <c r="R670" s="450">
        <v>24445</v>
      </c>
      <c r="S670" s="81" t="s">
        <v>358</v>
      </c>
      <c r="T670" s="285" t="s">
        <v>181</v>
      </c>
      <c r="U670" s="54">
        <f>'раздел 2'!C667-'раздел 1'!L670</f>
        <v>0</v>
      </c>
      <c r="V670" s="203">
        <f t="shared" si="173"/>
        <v>0</v>
      </c>
      <c r="W670" s="203">
        <f t="shared" si="169"/>
        <v>23939.795865037275</v>
      </c>
    </row>
    <row r="671" spans="1:23" ht="15.6" customHeight="1" x14ac:dyDescent="0.2">
      <c r="A671" s="462">
        <f t="shared" si="177"/>
        <v>515</v>
      </c>
      <c r="B671" s="461" t="s">
        <v>676</v>
      </c>
      <c r="C671" s="281">
        <v>1951</v>
      </c>
      <c r="D671" s="450"/>
      <c r="E671" s="450" t="s">
        <v>1446</v>
      </c>
      <c r="F671" s="282">
        <v>2</v>
      </c>
      <c r="G671" s="283">
        <v>2</v>
      </c>
      <c r="H671" s="193">
        <v>797.07</v>
      </c>
      <c r="I671" s="193">
        <v>797.07</v>
      </c>
      <c r="J671" s="193">
        <v>570.98</v>
      </c>
      <c r="K671" s="284">
        <v>33</v>
      </c>
      <c r="L671" s="429">
        <f>'раздел 2'!C668</f>
        <v>348056.45</v>
      </c>
      <c r="M671" s="460">
        <v>0</v>
      </c>
      <c r="N671" s="460">
        <v>0</v>
      </c>
      <c r="O671" s="460">
        <v>0</v>
      </c>
      <c r="P671" s="460">
        <f t="shared" si="175"/>
        <v>348056.45</v>
      </c>
      <c r="Q671" s="455">
        <f t="shared" si="176"/>
        <v>436.66986588379939</v>
      </c>
      <c r="R671" s="450">
        <v>24445</v>
      </c>
      <c r="S671" s="81" t="s">
        <v>358</v>
      </c>
      <c r="T671" s="285" t="s">
        <v>181</v>
      </c>
      <c r="U671" s="54">
        <f>'раздел 2'!C668-'раздел 1'!L671</f>
        <v>0</v>
      </c>
      <c r="V671" s="203">
        <f t="shared" si="173"/>
        <v>0</v>
      </c>
      <c r="W671" s="203">
        <f t="shared" si="169"/>
        <v>24008.3301341162</v>
      </c>
    </row>
    <row r="672" spans="1:23" ht="15.6" customHeight="1" x14ac:dyDescent="0.2">
      <c r="A672" s="462">
        <f t="shared" si="177"/>
        <v>516</v>
      </c>
      <c r="B672" s="461" t="s">
        <v>677</v>
      </c>
      <c r="C672" s="281">
        <v>1950</v>
      </c>
      <c r="D672" s="450"/>
      <c r="E672" s="450" t="s">
        <v>1446</v>
      </c>
      <c r="F672" s="282">
        <v>2</v>
      </c>
      <c r="G672" s="283">
        <v>2</v>
      </c>
      <c r="H672" s="193">
        <v>782.72</v>
      </c>
      <c r="I672" s="193">
        <v>782.72</v>
      </c>
      <c r="J672" s="193">
        <v>505.21</v>
      </c>
      <c r="K672" s="284">
        <v>29</v>
      </c>
      <c r="L672" s="429">
        <f>'раздел 2'!C669</f>
        <v>706246.19</v>
      </c>
      <c r="M672" s="460">
        <v>0</v>
      </c>
      <c r="N672" s="460">
        <v>0</v>
      </c>
      <c r="O672" s="460">
        <v>0</v>
      </c>
      <c r="P672" s="460">
        <f t="shared" si="175"/>
        <v>706246.19</v>
      </c>
      <c r="Q672" s="455">
        <f t="shared" si="176"/>
        <v>902.29736048650852</v>
      </c>
      <c r="R672" s="450">
        <v>24445</v>
      </c>
      <c r="S672" s="81" t="s">
        <v>358</v>
      </c>
      <c r="T672" s="285" t="s">
        <v>181</v>
      </c>
      <c r="U672" s="54">
        <f>'раздел 2'!C669-'раздел 1'!L672</f>
        <v>0</v>
      </c>
      <c r="V672" s="203">
        <f t="shared" si="173"/>
        <v>0</v>
      </c>
      <c r="W672" s="203">
        <f t="shared" si="169"/>
        <v>23542.702639513493</v>
      </c>
    </row>
    <row r="673" spans="1:23" ht="15.6" customHeight="1" x14ac:dyDescent="0.2">
      <c r="A673" s="462">
        <f t="shared" si="177"/>
        <v>517</v>
      </c>
      <c r="B673" s="461" t="s">
        <v>678</v>
      </c>
      <c r="C673" s="281">
        <v>1951</v>
      </c>
      <c r="D673" s="450"/>
      <c r="E673" s="450" t="s">
        <v>1446</v>
      </c>
      <c r="F673" s="282">
        <v>2</v>
      </c>
      <c r="G673" s="283">
        <v>2</v>
      </c>
      <c r="H673" s="193">
        <v>779.75</v>
      </c>
      <c r="I673" s="193">
        <v>779.75</v>
      </c>
      <c r="J673" s="193">
        <v>516.03</v>
      </c>
      <c r="K673" s="284">
        <v>32</v>
      </c>
      <c r="L673" s="429">
        <f>'раздел 2'!C670</f>
        <v>718523.5</v>
      </c>
      <c r="M673" s="460">
        <v>0</v>
      </c>
      <c r="N673" s="460">
        <v>0</v>
      </c>
      <c r="O673" s="460">
        <v>0</v>
      </c>
      <c r="P673" s="460">
        <f t="shared" si="175"/>
        <v>718523.5</v>
      </c>
      <c r="Q673" s="455">
        <f t="shared" si="176"/>
        <v>921.47932029496633</v>
      </c>
      <c r="R673" s="450">
        <v>24445</v>
      </c>
      <c r="S673" s="81" t="s">
        <v>358</v>
      </c>
      <c r="T673" s="285" t="s">
        <v>181</v>
      </c>
      <c r="U673" s="54">
        <f>'раздел 2'!C670-'раздел 1'!L673</f>
        <v>0</v>
      </c>
      <c r="V673" s="203">
        <f t="shared" si="173"/>
        <v>0</v>
      </c>
      <c r="W673" s="203">
        <f t="shared" si="169"/>
        <v>23523.520679705034</v>
      </c>
    </row>
    <row r="674" spans="1:23" ht="15.6" customHeight="1" x14ac:dyDescent="0.2">
      <c r="A674" s="462">
        <f t="shared" si="177"/>
        <v>518</v>
      </c>
      <c r="B674" s="461" t="s">
        <v>679</v>
      </c>
      <c r="C674" s="281">
        <v>1952</v>
      </c>
      <c r="D674" s="450"/>
      <c r="E674" s="450" t="s">
        <v>1446</v>
      </c>
      <c r="F674" s="282">
        <v>2</v>
      </c>
      <c r="G674" s="283">
        <v>2</v>
      </c>
      <c r="H674" s="193">
        <v>784.5</v>
      </c>
      <c r="I674" s="193">
        <v>784.5</v>
      </c>
      <c r="J674" s="193">
        <v>735.23</v>
      </c>
      <c r="K674" s="284">
        <v>33</v>
      </c>
      <c r="L674" s="429">
        <f>'раздел 2'!C671</f>
        <v>554849.18000000005</v>
      </c>
      <c r="M674" s="460">
        <v>0</v>
      </c>
      <c r="N674" s="460">
        <v>0</v>
      </c>
      <c r="O674" s="460">
        <v>0</v>
      </c>
      <c r="P674" s="460">
        <f t="shared" si="175"/>
        <v>554849.18000000005</v>
      </c>
      <c r="Q674" s="455">
        <f t="shared" si="176"/>
        <v>707.26472912683244</v>
      </c>
      <c r="R674" s="450">
        <v>24445</v>
      </c>
      <c r="S674" s="81" t="s">
        <v>358</v>
      </c>
      <c r="T674" s="285" t="s">
        <v>181</v>
      </c>
      <c r="U674" s="54">
        <f>'раздел 2'!C671-'раздел 1'!L674</f>
        <v>0</v>
      </c>
      <c r="V674" s="203">
        <f t="shared" si="173"/>
        <v>0</v>
      </c>
      <c r="W674" s="203">
        <f t="shared" si="169"/>
        <v>23737.735270873167</v>
      </c>
    </row>
    <row r="675" spans="1:23" ht="15.6" customHeight="1" x14ac:dyDescent="0.2">
      <c r="A675" s="462">
        <f t="shared" si="177"/>
        <v>519</v>
      </c>
      <c r="B675" s="461" t="s">
        <v>680</v>
      </c>
      <c r="C675" s="281">
        <v>1954</v>
      </c>
      <c r="D675" s="450"/>
      <c r="E675" s="450" t="s">
        <v>1446</v>
      </c>
      <c r="F675" s="282">
        <v>2</v>
      </c>
      <c r="G675" s="283">
        <v>2</v>
      </c>
      <c r="H675" s="193">
        <v>800.75</v>
      </c>
      <c r="I675" s="193">
        <v>800.75</v>
      </c>
      <c r="J675" s="193">
        <v>554.39</v>
      </c>
      <c r="K675" s="284">
        <v>36</v>
      </c>
      <c r="L675" s="429">
        <f>'раздел 2'!C672</f>
        <v>405194.02</v>
      </c>
      <c r="M675" s="460">
        <v>0</v>
      </c>
      <c r="N675" s="460">
        <v>0</v>
      </c>
      <c r="O675" s="460">
        <v>0</v>
      </c>
      <c r="P675" s="460">
        <f t="shared" si="175"/>
        <v>405194.02</v>
      </c>
      <c r="Q675" s="455">
        <f t="shared" si="176"/>
        <v>506.01813300031222</v>
      </c>
      <c r="R675" s="450">
        <v>24445</v>
      </c>
      <c r="S675" s="81" t="s">
        <v>358</v>
      </c>
      <c r="T675" s="285" t="s">
        <v>181</v>
      </c>
      <c r="U675" s="54">
        <f>'раздел 2'!C672-'раздел 1'!L675</f>
        <v>0</v>
      </c>
      <c r="V675" s="203">
        <f t="shared" si="173"/>
        <v>0</v>
      </c>
      <c r="W675" s="203">
        <f t="shared" si="169"/>
        <v>23938.981866999689</v>
      </c>
    </row>
    <row r="676" spans="1:23" ht="15.6" customHeight="1" x14ac:dyDescent="0.2">
      <c r="A676" s="462">
        <f t="shared" si="177"/>
        <v>520</v>
      </c>
      <c r="B676" s="461" t="s">
        <v>681</v>
      </c>
      <c r="C676" s="281">
        <v>1954</v>
      </c>
      <c r="D676" s="450"/>
      <c r="E676" s="450" t="s">
        <v>1446</v>
      </c>
      <c r="F676" s="282">
        <v>2</v>
      </c>
      <c r="G676" s="283">
        <v>2</v>
      </c>
      <c r="H676" s="193">
        <v>821.09</v>
      </c>
      <c r="I676" s="193">
        <v>821.09</v>
      </c>
      <c r="J676" s="193">
        <v>608.59</v>
      </c>
      <c r="K676" s="284">
        <v>29</v>
      </c>
      <c r="L676" s="429">
        <f>'раздел 2'!C673</f>
        <v>499071.5</v>
      </c>
      <c r="M676" s="460">
        <v>0</v>
      </c>
      <c r="N676" s="460">
        <v>0</v>
      </c>
      <c r="O676" s="460">
        <v>0</v>
      </c>
      <c r="P676" s="460">
        <f t="shared" si="175"/>
        <v>499071.5</v>
      </c>
      <c r="Q676" s="455">
        <f t="shared" si="176"/>
        <v>607.81583017695982</v>
      </c>
      <c r="R676" s="450">
        <v>24445</v>
      </c>
      <c r="S676" s="81" t="s">
        <v>358</v>
      </c>
      <c r="T676" s="285" t="s">
        <v>181</v>
      </c>
      <c r="U676" s="54">
        <f>'раздел 2'!C673-'раздел 1'!L676</f>
        <v>0</v>
      </c>
      <c r="V676" s="203">
        <f t="shared" si="173"/>
        <v>0</v>
      </c>
      <c r="W676" s="203">
        <f t="shared" si="169"/>
        <v>23837.184169823042</v>
      </c>
    </row>
    <row r="677" spans="1:23" ht="15.6" customHeight="1" x14ac:dyDescent="0.2">
      <c r="A677" s="462">
        <f t="shared" si="177"/>
        <v>521</v>
      </c>
      <c r="B677" s="461" t="s">
        <v>682</v>
      </c>
      <c r="C677" s="281">
        <v>1955</v>
      </c>
      <c r="D677" s="450"/>
      <c r="E677" s="450" t="s">
        <v>1446</v>
      </c>
      <c r="F677" s="282">
        <v>2</v>
      </c>
      <c r="G677" s="283">
        <v>2</v>
      </c>
      <c r="H677" s="193">
        <v>842.2</v>
      </c>
      <c r="I677" s="193">
        <v>842.2</v>
      </c>
      <c r="J677" s="193">
        <v>449.91</v>
      </c>
      <c r="K677" s="284">
        <v>39</v>
      </c>
      <c r="L677" s="429">
        <f>'раздел 2'!C674</f>
        <v>505133.27</v>
      </c>
      <c r="M677" s="460">
        <v>0</v>
      </c>
      <c r="N677" s="460">
        <v>0</v>
      </c>
      <c r="O677" s="460">
        <v>0</v>
      </c>
      <c r="P677" s="460">
        <f t="shared" si="175"/>
        <v>505133.27</v>
      </c>
      <c r="Q677" s="455">
        <f t="shared" si="176"/>
        <v>599.77828306815479</v>
      </c>
      <c r="R677" s="450">
        <v>24445</v>
      </c>
      <c r="S677" s="81" t="s">
        <v>358</v>
      </c>
      <c r="T677" s="285" t="s">
        <v>181</v>
      </c>
      <c r="U677" s="54">
        <f>'раздел 2'!C674-'раздел 1'!L677</f>
        <v>0</v>
      </c>
      <c r="V677" s="203">
        <f t="shared" si="173"/>
        <v>0</v>
      </c>
      <c r="W677" s="203">
        <f t="shared" si="169"/>
        <v>23845.221716931846</v>
      </c>
    </row>
    <row r="678" spans="1:23" ht="15.6" customHeight="1" x14ac:dyDescent="0.2">
      <c r="A678" s="462">
        <f t="shared" si="177"/>
        <v>522</v>
      </c>
      <c r="B678" s="461" t="s">
        <v>683</v>
      </c>
      <c r="C678" s="281">
        <v>1964</v>
      </c>
      <c r="D678" s="450"/>
      <c r="E678" s="450" t="s">
        <v>1447</v>
      </c>
      <c r="F678" s="282">
        <v>2</v>
      </c>
      <c r="G678" s="283">
        <v>2</v>
      </c>
      <c r="H678" s="193">
        <v>503.71</v>
      </c>
      <c r="I678" s="193">
        <v>503.71</v>
      </c>
      <c r="J678" s="193">
        <v>437.71</v>
      </c>
      <c r="K678" s="284">
        <v>18</v>
      </c>
      <c r="L678" s="429">
        <f>'раздел 2'!C675</f>
        <v>196097.71</v>
      </c>
      <c r="M678" s="460">
        <v>0</v>
      </c>
      <c r="N678" s="460">
        <v>0</v>
      </c>
      <c r="O678" s="460">
        <v>0</v>
      </c>
      <c r="P678" s="460">
        <f t="shared" si="175"/>
        <v>196097.71</v>
      </c>
      <c r="Q678" s="455">
        <f t="shared" si="176"/>
        <v>389.30676381251118</v>
      </c>
      <c r="R678" s="450">
        <v>24445</v>
      </c>
      <c r="S678" s="81" t="s">
        <v>358</v>
      </c>
      <c r="T678" s="285" t="s">
        <v>181</v>
      </c>
      <c r="U678" s="54">
        <f>'раздел 2'!C675-'раздел 1'!L678</f>
        <v>0</v>
      </c>
      <c r="V678" s="203">
        <f t="shared" si="173"/>
        <v>0</v>
      </c>
      <c r="W678" s="203">
        <f t="shared" si="169"/>
        <v>24055.69323618749</v>
      </c>
    </row>
    <row r="679" spans="1:23" ht="15.6" customHeight="1" x14ac:dyDescent="0.2">
      <c r="A679" s="462">
        <f t="shared" si="177"/>
        <v>523</v>
      </c>
      <c r="B679" s="461" t="s">
        <v>684</v>
      </c>
      <c r="C679" s="281">
        <v>1960</v>
      </c>
      <c r="D679" s="450"/>
      <c r="E679" s="450" t="s">
        <v>1446</v>
      </c>
      <c r="F679" s="282">
        <v>2</v>
      </c>
      <c r="G679" s="283">
        <v>2</v>
      </c>
      <c r="H679" s="193">
        <v>617.29999999999995</v>
      </c>
      <c r="I679" s="193">
        <v>617.29999999999995</v>
      </c>
      <c r="J679" s="193">
        <v>617.29999999999995</v>
      </c>
      <c r="K679" s="284">
        <v>30</v>
      </c>
      <c r="L679" s="429">
        <f>'раздел 2'!C676</f>
        <v>355805.23</v>
      </c>
      <c r="M679" s="460">
        <v>0</v>
      </c>
      <c r="N679" s="460">
        <v>0</v>
      </c>
      <c r="O679" s="460">
        <v>0</v>
      </c>
      <c r="P679" s="460">
        <f t="shared" si="175"/>
        <v>355805.23</v>
      </c>
      <c r="Q679" s="455">
        <f t="shared" si="176"/>
        <v>576.38948647335167</v>
      </c>
      <c r="R679" s="450">
        <v>24445</v>
      </c>
      <c r="S679" s="81" t="s">
        <v>358</v>
      </c>
      <c r="T679" s="285" t="s">
        <v>181</v>
      </c>
      <c r="U679" s="54">
        <f>'раздел 2'!C676-'раздел 1'!L679</f>
        <v>0</v>
      </c>
      <c r="V679" s="203">
        <f t="shared" si="173"/>
        <v>0</v>
      </c>
      <c r="W679" s="203">
        <f t="shared" si="169"/>
        <v>23868.610513526648</v>
      </c>
    </row>
    <row r="680" spans="1:23" ht="15.6" customHeight="1" x14ac:dyDescent="0.2">
      <c r="A680" s="462">
        <f t="shared" si="177"/>
        <v>524</v>
      </c>
      <c r="B680" s="461" t="s">
        <v>685</v>
      </c>
      <c r="C680" s="281">
        <v>1959</v>
      </c>
      <c r="D680" s="450"/>
      <c r="E680" s="450" t="s">
        <v>1446</v>
      </c>
      <c r="F680" s="282">
        <v>2</v>
      </c>
      <c r="G680" s="283">
        <v>2</v>
      </c>
      <c r="H680" s="193">
        <v>691.09</v>
      </c>
      <c r="I680" s="193">
        <v>691.09</v>
      </c>
      <c r="J680" s="193">
        <v>495.34</v>
      </c>
      <c r="K680" s="284">
        <v>31</v>
      </c>
      <c r="L680" s="429">
        <f>'раздел 2'!C677</f>
        <v>440619.1</v>
      </c>
      <c r="M680" s="460">
        <v>0</v>
      </c>
      <c r="N680" s="460">
        <v>0</v>
      </c>
      <c r="O680" s="460">
        <v>0</v>
      </c>
      <c r="P680" s="460">
        <f t="shared" si="175"/>
        <v>440619.1</v>
      </c>
      <c r="Q680" s="455">
        <f t="shared" si="176"/>
        <v>637.5712280600211</v>
      </c>
      <c r="R680" s="450">
        <v>24445</v>
      </c>
      <c r="S680" s="81" t="s">
        <v>358</v>
      </c>
      <c r="T680" s="285" t="s">
        <v>181</v>
      </c>
      <c r="U680" s="54">
        <f>'раздел 2'!C677-'раздел 1'!L680</f>
        <v>0</v>
      </c>
      <c r="V680" s="203">
        <f t="shared" si="173"/>
        <v>0</v>
      </c>
      <c r="W680" s="203">
        <f t="shared" ref="W680:W737" si="178">R680-Q680</f>
        <v>23807.42877193998</v>
      </c>
    </row>
    <row r="681" spans="1:23" ht="15.6" customHeight="1" x14ac:dyDescent="0.2">
      <c r="A681" s="462">
        <f t="shared" si="177"/>
        <v>525</v>
      </c>
      <c r="B681" s="461" t="s">
        <v>686</v>
      </c>
      <c r="C681" s="281">
        <v>1955</v>
      </c>
      <c r="D681" s="450"/>
      <c r="E681" s="450" t="s">
        <v>1446</v>
      </c>
      <c r="F681" s="282">
        <v>2</v>
      </c>
      <c r="G681" s="283">
        <v>2</v>
      </c>
      <c r="H681" s="193">
        <v>771.51</v>
      </c>
      <c r="I681" s="193">
        <v>771.51</v>
      </c>
      <c r="J681" s="193">
        <v>720.68</v>
      </c>
      <c r="K681" s="284">
        <v>34</v>
      </c>
      <c r="L681" s="429">
        <f>'раздел 2'!C678</f>
        <v>372859.59</v>
      </c>
      <c r="M681" s="460">
        <v>0</v>
      </c>
      <c r="N681" s="460">
        <v>0</v>
      </c>
      <c r="O681" s="460">
        <v>0</v>
      </c>
      <c r="P681" s="460">
        <f t="shared" si="175"/>
        <v>372859.59</v>
      </c>
      <c r="Q681" s="455">
        <f t="shared" si="176"/>
        <v>483.28549208694642</v>
      </c>
      <c r="R681" s="450">
        <v>24445</v>
      </c>
      <c r="S681" s="81" t="s">
        <v>358</v>
      </c>
      <c r="T681" s="285" t="s">
        <v>181</v>
      </c>
      <c r="U681" s="54">
        <f>'раздел 2'!C678-'раздел 1'!L681</f>
        <v>0</v>
      </c>
      <c r="V681" s="203">
        <f t="shared" si="173"/>
        <v>0</v>
      </c>
      <c r="W681" s="203">
        <f t="shared" si="178"/>
        <v>23961.714507913053</v>
      </c>
    </row>
    <row r="682" spans="1:23" ht="15.6" customHeight="1" x14ac:dyDescent="0.2">
      <c r="A682" s="488" t="s">
        <v>17</v>
      </c>
      <c r="B682" s="489"/>
      <c r="C682" s="169"/>
      <c r="D682" s="450"/>
      <c r="E682" s="450"/>
      <c r="F682" s="449"/>
      <c r="G682" s="327"/>
      <c r="H682" s="450">
        <f t="shared" ref="H682:P682" si="179">SUM(H668:H681)</f>
        <v>10948.07</v>
      </c>
      <c r="I682" s="450">
        <f t="shared" si="179"/>
        <v>10948.07</v>
      </c>
      <c r="J682" s="450">
        <f t="shared" si="179"/>
        <v>8010.7400000000007</v>
      </c>
      <c r="K682" s="331">
        <f t="shared" si="179"/>
        <v>448</v>
      </c>
      <c r="L682" s="429">
        <f t="shared" si="179"/>
        <v>20017508.120000001</v>
      </c>
      <c r="M682" s="429">
        <f t="shared" si="179"/>
        <v>0</v>
      </c>
      <c r="N682" s="429">
        <f t="shared" si="179"/>
        <v>0</v>
      </c>
      <c r="O682" s="429">
        <f t="shared" si="179"/>
        <v>0</v>
      </c>
      <c r="P682" s="429">
        <f t="shared" si="179"/>
        <v>20017508.120000001</v>
      </c>
      <c r="Q682" s="455">
        <f t="shared" si="176"/>
        <v>1828.4052001859691</v>
      </c>
      <c r="R682" s="450" t="s">
        <v>177</v>
      </c>
      <c r="S682" s="450" t="s">
        <v>177</v>
      </c>
      <c r="T682" s="450" t="s">
        <v>177</v>
      </c>
      <c r="U682" s="54">
        <f>'раздел 2'!C679-'раздел 1'!L682</f>
        <v>0</v>
      </c>
      <c r="V682" s="203">
        <f t="shared" si="173"/>
        <v>0</v>
      </c>
      <c r="W682" s="203" t="e">
        <f t="shared" si="178"/>
        <v>#VALUE!</v>
      </c>
    </row>
    <row r="683" spans="1:23" ht="15.6" customHeight="1" x14ac:dyDescent="0.2">
      <c r="A683" s="488" t="s">
        <v>126</v>
      </c>
      <c r="B683" s="489"/>
      <c r="C683" s="331"/>
      <c r="D683" s="478"/>
      <c r="E683" s="450"/>
      <c r="F683" s="449"/>
      <c r="G683" s="327"/>
      <c r="H683" s="450"/>
      <c r="I683" s="450"/>
      <c r="J683" s="450"/>
      <c r="K683" s="331"/>
      <c r="L683" s="429"/>
      <c r="M683" s="450"/>
      <c r="N683" s="450"/>
      <c r="O683" s="450"/>
      <c r="P683" s="450"/>
      <c r="Q683" s="427"/>
      <c r="R683" s="450"/>
      <c r="S683" s="450"/>
      <c r="T683" s="450"/>
      <c r="U683" s="54">
        <f>'раздел 2'!C680-'раздел 1'!L683</f>
        <v>0</v>
      </c>
      <c r="V683" s="203">
        <f t="shared" si="173"/>
        <v>0</v>
      </c>
      <c r="W683" s="203">
        <f t="shared" si="178"/>
        <v>0</v>
      </c>
    </row>
    <row r="684" spans="1:23" ht="15.6" customHeight="1" x14ac:dyDescent="0.2">
      <c r="A684" s="462">
        <f>A681+1</f>
        <v>526</v>
      </c>
      <c r="B684" s="330" t="s">
        <v>687</v>
      </c>
      <c r="C684" s="82">
        <v>1982</v>
      </c>
      <c r="D684" s="450"/>
      <c r="E684" s="458" t="s">
        <v>178</v>
      </c>
      <c r="F684" s="327">
        <v>5</v>
      </c>
      <c r="G684" s="327">
        <v>4</v>
      </c>
      <c r="H684" s="87">
        <v>5331.85</v>
      </c>
      <c r="I684" s="458">
        <v>5331.85</v>
      </c>
      <c r="J684" s="429">
        <v>3910.34</v>
      </c>
      <c r="K684" s="83">
        <v>238</v>
      </c>
      <c r="L684" s="429">
        <f>'раздел 2'!C681</f>
        <v>9341437.0600000005</v>
      </c>
      <c r="M684" s="460">
        <v>0</v>
      </c>
      <c r="N684" s="460">
        <v>0</v>
      </c>
      <c r="O684" s="460">
        <v>0</v>
      </c>
      <c r="P684" s="460">
        <f t="shared" ref="P684:P690" si="180">L684</f>
        <v>9341437.0600000005</v>
      </c>
      <c r="Q684" s="455">
        <f t="shared" ref="Q684:Q691" si="181">L684/H684</f>
        <v>1752.0067256205632</v>
      </c>
      <c r="R684" s="450">
        <v>24445</v>
      </c>
      <c r="S684" s="81" t="s">
        <v>358</v>
      </c>
      <c r="T684" s="458" t="s">
        <v>181</v>
      </c>
      <c r="U684" s="54">
        <f>'раздел 2'!C681-'раздел 1'!L684</f>
        <v>0</v>
      </c>
      <c r="V684" s="203">
        <f t="shared" si="173"/>
        <v>0</v>
      </c>
      <c r="W684" s="203">
        <f t="shared" si="178"/>
        <v>22692.993274379438</v>
      </c>
    </row>
    <row r="685" spans="1:23" ht="15.6" customHeight="1" x14ac:dyDescent="0.2">
      <c r="A685" s="462">
        <f>A684+1</f>
        <v>527</v>
      </c>
      <c r="B685" s="330" t="s">
        <v>1036</v>
      </c>
      <c r="C685" s="83">
        <v>1957</v>
      </c>
      <c r="D685" s="450"/>
      <c r="E685" s="458" t="s">
        <v>416</v>
      </c>
      <c r="F685" s="327">
        <v>2</v>
      </c>
      <c r="G685" s="327">
        <v>3</v>
      </c>
      <c r="H685" s="429">
        <v>1597.24</v>
      </c>
      <c r="I685" s="429">
        <v>973.24</v>
      </c>
      <c r="J685" s="429">
        <v>875.74</v>
      </c>
      <c r="K685" s="331">
        <v>35</v>
      </c>
      <c r="L685" s="429">
        <f>'раздел 2'!C682</f>
        <v>777693.21000000008</v>
      </c>
      <c r="M685" s="460">
        <v>0</v>
      </c>
      <c r="N685" s="460">
        <v>0</v>
      </c>
      <c r="O685" s="460">
        <v>0</v>
      </c>
      <c r="P685" s="460">
        <f t="shared" si="180"/>
        <v>777693.21000000008</v>
      </c>
      <c r="Q685" s="455">
        <f t="shared" si="181"/>
        <v>486.89815556835543</v>
      </c>
      <c r="R685" s="450">
        <v>24445</v>
      </c>
      <c r="S685" s="81" t="s">
        <v>358</v>
      </c>
      <c r="T685" s="458" t="s">
        <v>181</v>
      </c>
      <c r="U685" s="54">
        <f>'раздел 2'!C682-'раздел 1'!L685</f>
        <v>0</v>
      </c>
      <c r="V685" s="203">
        <f t="shared" si="173"/>
        <v>0</v>
      </c>
      <c r="W685" s="203">
        <f t="shared" si="178"/>
        <v>23958.101844431643</v>
      </c>
    </row>
    <row r="686" spans="1:23" ht="15.6" customHeight="1" x14ac:dyDescent="0.2">
      <c r="A686" s="462">
        <f t="shared" ref="A686:A688" si="182">A685+1</f>
        <v>528</v>
      </c>
      <c r="B686" s="330" t="s">
        <v>1693</v>
      </c>
      <c r="C686" s="83">
        <v>1970</v>
      </c>
      <c r="D686" s="450"/>
      <c r="E686" s="458" t="s">
        <v>174</v>
      </c>
      <c r="F686" s="327">
        <v>5</v>
      </c>
      <c r="G686" s="327">
        <v>4</v>
      </c>
      <c r="H686" s="128">
        <v>3772.11</v>
      </c>
      <c r="I686" s="128">
        <v>2790.41</v>
      </c>
      <c r="J686" s="128">
        <v>1945.8</v>
      </c>
      <c r="K686" s="163">
        <v>161</v>
      </c>
      <c r="L686" s="429">
        <f>'раздел 2'!C683</f>
        <v>28927282.280000001</v>
      </c>
      <c r="M686" s="460">
        <v>0</v>
      </c>
      <c r="N686" s="460">
        <v>0</v>
      </c>
      <c r="O686" s="460">
        <v>0</v>
      </c>
      <c r="P686" s="460">
        <f t="shared" ref="P686" si="183">L686</f>
        <v>28927282.280000001</v>
      </c>
      <c r="Q686" s="455">
        <f t="shared" ref="Q686" si="184">L686/H686</f>
        <v>7668.7271261972746</v>
      </c>
      <c r="R686" s="450">
        <v>24445</v>
      </c>
      <c r="S686" s="81" t="s">
        <v>358</v>
      </c>
      <c r="T686" s="458" t="s">
        <v>181</v>
      </c>
      <c r="U686" s="54"/>
      <c r="V686" s="203">
        <f t="shared" si="173"/>
        <v>0</v>
      </c>
      <c r="W686" s="203"/>
    </row>
    <row r="687" spans="1:23" ht="15.6" customHeight="1" x14ac:dyDescent="0.2">
      <c r="A687" s="462">
        <f t="shared" si="182"/>
        <v>529</v>
      </c>
      <c r="B687" s="330" t="s">
        <v>1037</v>
      </c>
      <c r="C687" s="83">
        <v>1985</v>
      </c>
      <c r="D687" s="450"/>
      <c r="E687" s="458" t="s">
        <v>178</v>
      </c>
      <c r="F687" s="327">
        <v>5</v>
      </c>
      <c r="G687" s="327">
        <v>6</v>
      </c>
      <c r="H687" s="128">
        <v>5331.7</v>
      </c>
      <c r="I687" s="128">
        <v>4701.7</v>
      </c>
      <c r="J687" s="128">
        <v>2763.35</v>
      </c>
      <c r="K687" s="163">
        <v>224</v>
      </c>
      <c r="L687" s="429">
        <f>'раздел 2'!C684</f>
        <v>246806.71</v>
      </c>
      <c r="M687" s="460">
        <v>0</v>
      </c>
      <c r="N687" s="460">
        <v>0</v>
      </c>
      <c r="O687" s="460">
        <v>0</v>
      </c>
      <c r="P687" s="460">
        <f t="shared" si="180"/>
        <v>246806.71</v>
      </c>
      <c r="Q687" s="455">
        <f t="shared" si="181"/>
        <v>46.290434570587244</v>
      </c>
      <c r="R687" s="450">
        <v>24445</v>
      </c>
      <c r="S687" s="81" t="s">
        <v>358</v>
      </c>
      <c r="T687" s="458" t="s">
        <v>181</v>
      </c>
      <c r="U687" s="54">
        <f>'раздел 2'!C684-'раздел 1'!L687</f>
        <v>0</v>
      </c>
      <c r="V687" s="203">
        <f t="shared" si="173"/>
        <v>0</v>
      </c>
      <c r="W687" s="203">
        <f t="shared" si="178"/>
        <v>24398.709565429413</v>
      </c>
    </row>
    <row r="688" spans="1:23" ht="15.6" customHeight="1" x14ac:dyDescent="0.2">
      <c r="A688" s="462">
        <f t="shared" si="182"/>
        <v>530</v>
      </c>
      <c r="B688" s="330" t="s">
        <v>1035</v>
      </c>
      <c r="C688" s="154">
        <v>1955</v>
      </c>
      <c r="D688" s="460"/>
      <c r="E688" s="460" t="s">
        <v>416</v>
      </c>
      <c r="F688" s="100">
        <v>2</v>
      </c>
      <c r="G688" s="100">
        <v>1</v>
      </c>
      <c r="H688" s="450">
        <v>495.7</v>
      </c>
      <c r="I688" s="450">
        <v>495.7</v>
      </c>
      <c r="J688" s="450">
        <v>330.5</v>
      </c>
      <c r="K688" s="331">
        <v>15</v>
      </c>
      <c r="L688" s="429">
        <f>'раздел 2'!C685</f>
        <v>895871.52</v>
      </c>
      <c r="M688" s="460">
        <v>0</v>
      </c>
      <c r="N688" s="460">
        <v>0</v>
      </c>
      <c r="O688" s="460">
        <v>0</v>
      </c>
      <c r="P688" s="460">
        <f t="shared" si="180"/>
        <v>895871.52</v>
      </c>
      <c r="Q688" s="455">
        <f t="shared" si="181"/>
        <v>1807.2856969941497</v>
      </c>
      <c r="R688" s="450">
        <v>24445</v>
      </c>
      <c r="S688" s="81" t="s">
        <v>358</v>
      </c>
      <c r="T688" s="458" t="s">
        <v>181</v>
      </c>
      <c r="U688" s="54">
        <f>'раздел 2'!C685-'раздел 1'!L688</f>
        <v>0</v>
      </c>
      <c r="V688" s="203">
        <f t="shared" si="173"/>
        <v>0</v>
      </c>
      <c r="W688" s="203">
        <f t="shared" si="178"/>
        <v>22637.714303005851</v>
      </c>
    </row>
    <row r="689" spans="1:23" ht="15.6" customHeight="1" x14ac:dyDescent="0.2">
      <c r="A689" s="447">
        <f>A688+1</f>
        <v>531</v>
      </c>
      <c r="B689" s="330" t="s">
        <v>1038</v>
      </c>
      <c r="C689" s="83">
        <v>1981</v>
      </c>
      <c r="D689" s="450"/>
      <c r="E689" s="458" t="s">
        <v>174</v>
      </c>
      <c r="F689" s="327">
        <v>5</v>
      </c>
      <c r="G689" s="327">
        <v>7</v>
      </c>
      <c r="H689" s="429">
        <v>4936.6499999999996</v>
      </c>
      <c r="I689" s="429">
        <v>4936.6499999999996</v>
      </c>
      <c r="J689" s="429">
        <v>4208.41</v>
      </c>
      <c r="K689" s="331">
        <v>256</v>
      </c>
      <c r="L689" s="429">
        <f>'раздел 2'!C686</f>
        <v>271245.46999999997</v>
      </c>
      <c r="M689" s="460">
        <v>0</v>
      </c>
      <c r="N689" s="460">
        <v>0</v>
      </c>
      <c r="O689" s="460">
        <v>0</v>
      </c>
      <c r="P689" s="460">
        <f t="shared" si="180"/>
        <v>271245.46999999997</v>
      </c>
      <c r="Q689" s="455">
        <f t="shared" si="181"/>
        <v>54.945250321574342</v>
      </c>
      <c r="R689" s="450">
        <v>24445</v>
      </c>
      <c r="S689" s="81" t="s">
        <v>358</v>
      </c>
      <c r="T689" s="458" t="s">
        <v>181</v>
      </c>
      <c r="U689" s="54">
        <f>'раздел 2'!C686-'раздел 1'!L689</f>
        <v>0</v>
      </c>
      <c r="V689" s="203">
        <f t="shared" si="173"/>
        <v>0</v>
      </c>
      <c r="W689" s="203">
        <f t="shared" si="178"/>
        <v>24390.054749678427</v>
      </c>
    </row>
    <row r="690" spans="1:23" ht="15.6" customHeight="1" x14ac:dyDescent="0.2">
      <c r="A690" s="447">
        <f>A689+1</f>
        <v>532</v>
      </c>
      <c r="B690" s="330" t="s">
        <v>1039</v>
      </c>
      <c r="C690" s="83">
        <v>1977</v>
      </c>
      <c r="D690" s="450"/>
      <c r="E690" s="458" t="s">
        <v>174</v>
      </c>
      <c r="F690" s="327">
        <v>5</v>
      </c>
      <c r="G690" s="327">
        <v>6</v>
      </c>
      <c r="H690" s="429">
        <v>4620.6899999999996</v>
      </c>
      <c r="I690" s="429">
        <v>2591.62</v>
      </c>
      <c r="J690" s="429">
        <v>2029.07</v>
      </c>
      <c r="K690" s="331">
        <v>193</v>
      </c>
      <c r="L690" s="429">
        <f>'раздел 2'!C687</f>
        <v>229525.73</v>
      </c>
      <c r="M690" s="460">
        <v>0</v>
      </c>
      <c r="N690" s="460">
        <v>0</v>
      </c>
      <c r="O690" s="460">
        <v>0</v>
      </c>
      <c r="P690" s="460">
        <f t="shared" si="180"/>
        <v>229525.73</v>
      </c>
      <c r="Q690" s="455">
        <f t="shared" si="181"/>
        <v>49.673475173621263</v>
      </c>
      <c r="R690" s="450">
        <v>24445</v>
      </c>
      <c r="S690" s="81" t="s">
        <v>358</v>
      </c>
      <c r="T690" s="458" t="s">
        <v>181</v>
      </c>
      <c r="U690" s="54">
        <f>'раздел 2'!C687-'раздел 1'!L690</f>
        <v>0</v>
      </c>
      <c r="V690" s="203">
        <f t="shared" si="173"/>
        <v>0</v>
      </c>
      <c r="W690" s="203">
        <f t="shared" si="178"/>
        <v>24395.326524826378</v>
      </c>
    </row>
    <row r="691" spans="1:23" ht="15.6" customHeight="1" x14ac:dyDescent="0.2">
      <c r="A691" s="488" t="s">
        <v>17</v>
      </c>
      <c r="B691" s="489"/>
      <c r="C691" s="331"/>
      <c r="D691" s="450"/>
      <c r="E691" s="450"/>
      <c r="F691" s="327"/>
      <c r="G691" s="327"/>
      <c r="H691" s="429">
        <f t="shared" ref="H691:P691" si="185">SUM(H684:H690)</f>
        <v>26085.94</v>
      </c>
      <c r="I691" s="429">
        <f t="shared" si="185"/>
        <v>21821.170000000002</v>
      </c>
      <c r="J691" s="429">
        <f t="shared" si="185"/>
        <v>16063.21</v>
      </c>
      <c r="K691" s="331">
        <f t="shared" si="185"/>
        <v>1122</v>
      </c>
      <c r="L691" s="429">
        <f t="shared" si="185"/>
        <v>40689861.980000004</v>
      </c>
      <c r="M691" s="429">
        <f t="shared" si="185"/>
        <v>0</v>
      </c>
      <c r="N691" s="429">
        <f t="shared" si="185"/>
        <v>0</v>
      </c>
      <c r="O691" s="429">
        <f t="shared" si="185"/>
        <v>0</v>
      </c>
      <c r="P691" s="429">
        <f t="shared" si="185"/>
        <v>40689861.980000004</v>
      </c>
      <c r="Q691" s="455">
        <f t="shared" si="181"/>
        <v>1559.8388242861865</v>
      </c>
      <c r="R691" s="450" t="s">
        <v>177</v>
      </c>
      <c r="S691" s="450" t="s">
        <v>177</v>
      </c>
      <c r="T691" s="450" t="s">
        <v>177</v>
      </c>
      <c r="U691" s="54">
        <f>'раздел 2'!C688-'раздел 1'!L691</f>
        <v>0</v>
      </c>
      <c r="V691" s="203">
        <f t="shared" si="173"/>
        <v>0</v>
      </c>
      <c r="W691" s="203" t="e">
        <f t="shared" si="178"/>
        <v>#VALUE!</v>
      </c>
    </row>
    <row r="692" spans="1:23" ht="15.6" customHeight="1" x14ac:dyDescent="0.2">
      <c r="A692" s="488" t="s">
        <v>127</v>
      </c>
      <c r="B692" s="489"/>
      <c r="C692" s="331"/>
      <c r="D692" s="450"/>
      <c r="E692" s="450"/>
      <c r="F692" s="327"/>
      <c r="G692" s="327"/>
      <c r="H692" s="450"/>
      <c r="I692" s="450"/>
      <c r="J692" s="450"/>
      <c r="K692" s="331"/>
      <c r="L692" s="429"/>
      <c r="M692" s="450"/>
      <c r="N692" s="450"/>
      <c r="O692" s="450"/>
      <c r="P692" s="450"/>
      <c r="Q692" s="427"/>
      <c r="R692" s="450"/>
      <c r="S692" s="450"/>
      <c r="T692" s="450"/>
      <c r="U692" s="54">
        <f>'раздел 2'!C689-'раздел 1'!L692</f>
        <v>0</v>
      </c>
      <c r="V692" s="203">
        <f t="shared" si="173"/>
        <v>0</v>
      </c>
      <c r="W692" s="203">
        <f t="shared" si="178"/>
        <v>0</v>
      </c>
    </row>
    <row r="693" spans="1:23" ht="15.6" customHeight="1" x14ac:dyDescent="0.2">
      <c r="A693" s="462">
        <f>A690+1</f>
        <v>533</v>
      </c>
      <c r="B693" s="330" t="s">
        <v>251</v>
      </c>
      <c r="C693" s="82">
        <v>1988</v>
      </c>
      <c r="D693" s="458"/>
      <c r="E693" s="458" t="s">
        <v>178</v>
      </c>
      <c r="F693" s="327">
        <v>5</v>
      </c>
      <c r="G693" s="327">
        <v>4</v>
      </c>
      <c r="H693" s="429">
        <v>4199.5600000000004</v>
      </c>
      <c r="I693" s="429">
        <v>3090.82</v>
      </c>
      <c r="J693" s="429">
        <v>2411.62</v>
      </c>
      <c r="K693" s="331">
        <v>185</v>
      </c>
      <c r="L693" s="429">
        <f>'раздел 2'!C690</f>
        <v>30758958.520000003</v>
      </c>
      <c r="M693" s="460">
        <v>0</v>
      </c>
      <c r="N693" s="460">
        <v>0</v>
      </c>
      <c r="O693" s="460">
        <v>0</v>
      </c>
      <c r="P693" s="460">
        <f>L693</f>
        <v>30758958.520000003</v>
      </c>
      <c r="Q693" s="455">
        <f>L693/H693</f>
        <v>7324.3288630237457</v>
      </c>
      <c r="R693" s="429">
        <v>24445</v>
      </c>
      <c r="S693" s="81" t="s">
        <v>358</v>
      </c>
      <c r="T693" s="458" t="s">
        <v>181</v>
      </c>
      <c r="U693" s="54">
        <f>'раздел 2'!C690-'раздел 1'!L693</f>
        <v>0</v>
      </c>
      <c r="V693" s="203">
        <f t="shared" si="173"/>
        <v>0</v>
      </c>
      <c r="W693" s="203">
        <f t="shared" si="178"/>
        <v>17120.671136976256</v>
      </c>
    </row>
    <row r="694" spans="1:23" ht="15.6" customHeight="1" x14ac:dyDescent="0.2">
      <c r="A694" s="488" t="s">
        <v>17</v>
      </c>
      <c r="B694" s="489"/>
      <c r="C694" s="331"/>
      <c r="D694" s="450"/>
      <c r="E694" s="450"/>
      <c r="F694" s="327"/>
      <c r="G694" s="327"/>
      <c r="H694" s="429">
        <f t="shared" ref="H694:Q694" si="186">SUM(H693)</f>
        <v>4199.5600000000004</v>
      </c>
      <c r="I694" s="429">
        <f t="shared" si="186"/>
        <v>3090.82</v>
      </c>
      <c r="J694" s="429">
        <f t="shared" si="186"/>
        <v>2411.62</v>
      </c>
      <c r="K694" s="331">
        <f t="shared" si="186"/>
        <v>185</v>
      </c>
      <c r="L694" s="429">
        <f t="shared" si="186"/>
        <v>30758958.520000003</v>
      </c>
      <c r="M694" s="429">
        <f t="shared" si="186"/>
        <v>0</v>
      </c>
      <c r="N694" s="429">
        <f t="shared" si="186"/>
        <v>0</v>
      </c>
      <c r="O694" s="429">
        <f t="shared" si="186"/>
        <v>0</v>
      </c>
      <c r="P694" s="429">
        <f t="shared" si="186"/>
        <v>30758958.520000003</v>
      </c>
      <c r="Q694" s="429">
        <f t="shared" si="186"/>
        <v>7324.3288630237457</v>
      </c>
      <c r="R694" s="450" t="s">
        <v>177</v>
      </c>
      <c r="S694" s="450" t="s">
        <v>177</v>
      </c>
      <c r="T694" s="450" t="s">
        <v>177</v>
      </c>
      <c r="U694" s="54">
        <f>'раздел 2'!C691-'раздел 1'!L694</f>
        <v>0</v>
      </c>
      <c r="V694" s="203">
        <f t="shared" si="173"/>
        <v>0</v>
      </c>
      <c r="W694" s="203" t="e">
        <f t="shared" si="178"/>
        <v>#VALUE!</v>
      </c>
    </row>
    <row r="695" spans="1:23" ht="15.6" customHeight="1" x14ac:dyDescent="0.2">
      <c r="A695" s="488" t="s">
        <v>672</v>
      </c>
      <c r="B695" s="489"/>
      <c r="C695" s="331"/>
      <c r="D695" s="450"/>
      <c r="E695" s="450"/>
      <c r="F695" s="327"/>
      <c r="G695" s="327"/>
      <c r="H695" s="450"/>
      <c r="I695" s="450"/>
      <c r="J695" s="450"/>
      <c r="K695" s="331"/>
      <c r="L695" s="429"/>
      <c r="M695" s="450"/>
      <c r="N695" s="450"/>
      <c r="O695" s="450"/>
      <c r="P695" s="450"/>
      <c r="Q695" s="427"/>
      <c r="R695" s="450"/>
      <c r="S695" s="450"/>
      <c r="T695" s="450"/>
      <c r="U695" s="54">
        <f>'раздел 2'!C692-'раздел 1'!L695</f>
        <v>0</v>
      </c>
      <c r="V695" s="203">
        <f t="shared" si="173"/>
        <v>0</v>
      </c>
      <c r="W695" s="203">
        <f t="shared" si="178"/>
        <v>0</v>
      </c>
    </row>
    <row r="696" spans="1:23" ht="15.6" customHeight="1" x14ac:dyDescent="0.2">
      <c r="A696" s="447">
        <f>A693+1</f>
        <v>534</v>
      </c>
      <c r="B696" s="467" t="s">
        <v>673</v>
      </c>
      <c r="C696" s="158">
        <v>1949</v>
      </c>
      <c r="D696" s="474" t="s">
        <v>443</v>
      </c>
      <c r="E696" s="116" t="s">
        <v>1449</v>
      </c>
      <c r="F696" s="477">
        <v>2</v>
      </c>
      <c r="G696" s="477">
        <v>3</v>
      </c>
      <c r="H696" s="474">
        <v>695.3</v>
      </c>
      <c r="I696" s="474">
        <v>619.29999999999995</v>
      </c>
      <c r="J696" s="474">
        <v>370.3</v>
      </c>
      <c r="K696" s="158">
        <v>38</v>
      </c>
      <c r="L696" s="474">
        <f>'раздел 2'!C693</f>
        <v>123491.76</v>
      </c>
      <c r="M696" s="460">
        <v>0</v>
      </c>
      <c r="N696" s="460">
        <v>0</v>
      </c>
      <c r="O696" s="460">
        <v>0</v>
      </c>
      <c r="P696" s="460">
        <f>L696</f>
        <v>123491.76</v>
      </c>
      <c r="Q696" s="455">
        <f>L696/H696</f>
        <v>177.60931971810729</v>
      </c>
      <c r="R696" s="450">
        <v>24445</v>
      </c>
      <c r="S696" s="81" t="s">
        <v>358</v>
      </c>
      <c r="T696" s="458" t="s">
        <v>181</v>
      </c>
      <c r="U696" s="54">
        <f>'раздел 2'!C693-'раздел 1'!L696</f>
        <v>0</v>
      </c>
      <c r="V696" s="203">
        <f t="shared" si="173"/>
        <v>0</v>
      </c>
      <c r="W696" s="203">
        <f t="shared" si="178"/>
        <v>24267.390680281893</v>
      </c>
    </row>
    <row r="697" spans="1:23" ht="15.6" customHeight="1" x14ac:dyDescent="0.2">
      <c r="A697" s="488" t="s">
        <v>17</v>
      </c>
      <c r="B697" s="489"/>
      <c r="C697" s="331"/>
      <c r="D697" s="450"/>
      <c r="E697" s="450"/>
      <c r="F697" s="327"/>
      <c r="G697" s="327"/>
      <c r="H697" s="429">
        <f t="shared" ref="H697:Q697" si="187">SUM(H696:H696)</f>
        <v>695.3</v>
      </c>
      <c r="I697" s="429">
        <f t="shared" si="187"/>
        <v>619.29999999999995</v>
      </c>
      <c r="J697" s="429">
        <f t="shared" si="187"/>
        <v>370.3</v>
      </c>
      <c r="K697" s="331">
        <f t="shared" si="187"/>
        <v>38</v>
      </c>
      <c r="L697" s="429">
        <f t="shared" si="187"/>
        <v>123491.76</v>
      </c>
      <c r="M697" s="429">
        <f t="shared" si="187"/>
        <v>0</v>
      </c>
      <c r="N697" s="429">
        <f t="shared" si="187"/>
        <v>0</v>
      </c>
      <c r="O697" s="429">
        <f t="shared" si="187"/>
        <v>0</v>
      </c>
      <c r="P697" s="429">
        <f t="shared" si="187"/>
        <v>123491.76</v>
      </c>
      <c r="Q697" s="429">
        <f t="shared" si="187"/>
        <v>177.60931971810729</v>
      </c>
      <c r="R697" s="450" t="s">
        <v>177</v>
      </c>
      <c r="S697" s="450" t="s">
        <v>177</v>
      </c>
      <c r="T697" s="450" t="s">
        <v>177</v>
      </c>
      <c r="U697" s="54">
        <f>'раздел 2'!C694-'раздел 1'!L697</f>
        <v>0</v>
      </c>
      <c r="V697" s="203">
        <f t="shared" si="173"/>
        <v>0</v>
      </c>
      <c r="W697" s="203" t="e">
        <f t="shared" si="178"/>
        <v>#VALUE!</v>
      </c>
    </row>
    <row r="698" spans="1:23" ht="15.6" customHeight="1" x14ac:dyDescent="0.2">
      <c r="A698" s="488" t="s">
        <v>128</v>
      </c>
      <c r="B698" s="489"/>
      <c r="C698" s="331"/>
      <c r="D698" s="450"/>
      <c r="E698" s="450"/>
      <c r="F698" s="327"/>
      <c r="G698" s="327"/>
      <c r="H698" s="450"/>
      <c r="I698" s="450"/>
      <c r="J698" s="450"/>
      <c r="K698" s="331"/>
      <c r="L698" s="429"/>
      <c r="M698" s="450"/>
      <c r="N698" s="450"/>
      <c r="O698" s="450"/>
      <c r="P698" s="450"/>
      <c r="Q698" s="427"/>
      <c r="R698" s="450"/>
      <c r="S698" s="450"/>
      <c r="T698" s="450"/>
      <c r="U698" s="54">
        <f>'раздел 2'!C695-'раздел 1'!L698</f>
        <v>0</v>
      </c>
      <c r="V698" s="203">
        <f t="shared" si="173"/>
        <v>0</v>
      </c>
      <c r="W698" s="203">
        <f t="shared" si="178"/>
        <v>0</v>
      </c>
    </row>
    <row r="699" spans="1:23" ht="15.6" customHeight="1" x14ac:dyDescent="0.2">
      <c r="A699" s="447">
        <f>A696+1</f>
        <v>535</v>
      </c>
      <c r="B699" s="330" t="s">
        <v>252</v>
      </c>
      <c r="C699" s="331">
        <v>1964</v>
      </c>
      <c r="D699" s="450"/>
      <c r="E699" s="458" t="s">
        <v>174</v>
      </c>
      <c r="F699" s="327">
        <v>2</v>
      </c>
      <c r="G699" s="327">
        <v>2</v>
      </c>
      <c r="H699" s="450">
        <v>733.32</v>
      </c>
      <c r="I699" s="450">
        <v>641.82000000000005</v>
      </c>
      <c r="J699" s="450">
        <v>522.94000000000005</v>
      </c>
      <c r="K699" s="331">
        <v>28</v>
      </c>
      <c r="L699" s="429">
        <f>'раздел 2'!C696</f>
        <v>2503868.66</v>
      </c>
      <c r="M699" s="460">
        <v>0</v>
      </c>
      <c r="N699" s="460">
        <v>0</v>
      </c>
      <c r="O699" s="460">
        <v>0</v>
      </c>
      <c r="P699" s="460">
        <f t="shared" ref="P699:P704" si="188">L699</f>
        <v>2503868.66</v>
      </c>
      <c r="Q699" s="455">
        <f>L699/H699</f>
        <v>3414.4284350624557</v>
      </c>
      <c r="R699" s="450">
        <v>24445</v>
      </c>
      <c r="S699" s="81" t="s">
        <v>358</v>
      </c>
      <c r="T699" s="458" t="s">
        <v>181</v>
      </c>
      <c r="U699" s="54">
        <f>'раздел 2'!C696-'раздел 1'!L699</f>
        <v>0</v>
      </c>
      <c r="V699" s="203">
        <f t="shared" si="173"/>
        <v>0</v>
      </c>
      <c r="W699" s="203">
        <f t="shared" si="178"/>
        <v>21030.571564937545</v>
      </c>
    </row>
    <row r="700" spans="1:23" ht="15.6" customHeight="1" x14ac:dyDescent="0.2">
      <c r="A700" s="462">
        <f>A699+1</f>
        <v>536</v>
      </c>
      <c r="B700" s="330" t="s">
        <v>688</v>
      </c>
      <c r="C700" s="331">
        <v>1961</v>
      </c>
      <c r="D700" s="455" t="s">
        <v>177</v>
      </c>
      <c r="E700" s="458" t="s">
        <v>174</v>
      </c>
      <c r="F700" s="327">
        <v>2</v>
      </c>
      <c r="G700" s="327">
        <v>2</v>
      </c>
      <c r="H700" s="450">
        <v>502.52</v>
      </c>
      <c r="I700" s="450">
        <v>441.52</v>
      </c>
      <c r="J700" s="427">
        <v>231.6</v>
      </c>
      <c r="K700" s="331">
        <v>23</v>
      </c>
      <c r="L700" s="429">
        <f>'раздел 2'!C697</f>
        <v>822629.31</v>
      </c>
      <c r="M700" s="460">
        <v>0</v>
      </c>
      <c r="N700" s="460">
        <v>0</v>
      </c>
      <c r="O700" s="460">
        <v>0</v>
      </c>
      <c r="P700" s="460">
        <f t="shared" si="188"/>
        <v>822629.31</v>
      </c>
      <c r="Q700" s="455">
        <v>4377.9399999999996</v>
      </c>
      <c r="R700" s="450">
        <v>24445</v>
      </c>
      <c r="S700" s="81" t="s">
        <v>358</v>
      </c>
      <c r="T700" s="458" t="s">
        <v>181</v>
      </c>
      <c r="U700" s="54">
        <f>'раздел 2'!C697-'раздел 1'!L700</f>
        <v>0</v>
      </c>
      <c r="V700" s="203">
        <f t="shared" si="173"/>
        <v>0</v>
      </c>
      <c r="W700" s="203">
        <f t="shared" si="178"/>
        <v>20067.060000000001</v>
      </c>
    </row>
    <row r="701" spans="1:23" ht="15.6" customHeight="1" x14ac:dyDescent="0.2">
      <c r="A701" s="462">
        <f>A700+1</f>
        <v>537</v>
      </c>
      <c r="B701" s="330" t="s">
        <v>689</v>
      </c>
      <c r="C701" s="83">
        <v>1973</v>
      </c>
      <c r="D701" s="455" t="s">
        <v>177</v>
      </c>
      <c r="E701" s="458" t="s">
        <v>174</v>
      </c>
      <c r="F701" s="468">
        <v>2</v>
      </c>
      <c r="G701" s="468">
        <v>2</v>
      </c>
      <c r="H701" s="427">
        <v>500.8</v>
      </c>
      <c r="I701" s="427">
        <v>439.8</v>
      </c>
      <c r="J701" s="427">
        <v>194.9</v>
      </c>
      <c r="K701" s="331">
        <v>32</v>
      </c>
      <c r="L701" s="429">
        <f>'раздел 2'!C698</f>
        <v>618390.27</v>
      </c>
      <c r="M701" s="429">
        <f>SUM(M700)</f>
        <v>0</v>
      </c>
      <c r="N701" s="429">
        <f>SUM(N700)</f>
        <v>0</v>
      </c>
      <c r="O701" s="429">
        <f>SUM(O700)</f>
        <v>0</v>
      </c>
      <c r="P701" s="460">
        <f t="shared" si="188"/>
        <v>618390.27</v>
      </c>
      <c r="Q701" s="455">
        <v>3194.89</v>
      </c>
      <c r="R701" s="450">
        <v>24445</v>
      </c>
      <c r="S701" s="81" t="s">
        <v>358</v>
      </c>
      <c r="T701" s="458" t="s">
        <v>181</v>
      </c>
      <c r="U701" s="54">
        <f>'раздел 2'!C698-'раздел 1'!L701</f>
        <v>0</v>
      </c>
      <c r="V701" s="203">
        <f t="shared" si="173"/>
        <v>0</v>
      </c>
      <c r="W701" s="203">
        <f t="shared" si="178"/>
        <v>21250.11</v>
      </c>
    </row>
    <row r="702" spans="1:23" ht="15.6" customHeight="1" x14ac:dyDescent="0.2">
      <c r="A702" s="462">
        <f>A701+1</f>
        <v>538</v>
      </c>
      <c r="B702" s="330" t="s">
        <v>690</v>
      </c>
      <c r="C702" s="83">
        <v>1973</v>
      </c>
      <c r="D702" s="455" t="s">
        <v>177</v>
      </c>
      <c r="E702" s="458" t="s">
        <v>174</v>
      </c>
      <c r="F702" s="327">
        <v>2</v>
      </c>
      <c r="G702" s="30">
        <v>2</v>
      </c>
      <c r="H702" s="94">
        <v>569.33000000000004</v>
      </c>
      <c r="I702" s="94">
        <v>507.41</v>
      </c>
      <c r="J702" s="94">
        <v>374.06</v>
      </c>
      <c r="K702" s="163">
        <v>24</v>
      </c>
      <c r="L702" s="429">
        <f>'раздел 2'!C699</f>
        <v>418282.78</v>
      </c>
      <c r="M702" s="93">
        <v>0</v>
      </c>
      <c r="N702" s="93">
        <v>0</v>
      </c>
      <c r="O702" s="93">
        <v>0</v>
      </c>
      <c r="P702" s="460">
        <f t="shared" si="188"/>
        <v>418282.78</v>
      </c>
      <c r="Q702" s="93">
        <v>1756.45</v>
      </c>
      <c r="R702" s="450">
        <v>24445</v>
      </c>
      <c r="S702" s="81" t="s">
        <v>358</v>
      </c>
      <c r="T702" s="458" t="s">
        <v>181</v>
      </c>
      <c r="U702" s="54">
        <f>'раздел 2'!C699-'раздел 1'!L702</f>
        <v>0</v>
      </c>
      <c r="V702" s="203">
        <f t="shared" si="173"/>
        <v>0</v>
      </c>
      <c r="W702" s="203">
        <f t="shared" si="178"/>
        <v>22688.55</v>
      </c>
    </row>
    <row r="703" spans="1:23" ht="15.6" customHeight="1" x14ac:dyDescent="0.2">
      <c r="A703" s="462">
        <f>A702+1</f>
        <v>539</v>
      </c>
      <c r="B703" s="330" t="s">
        <v>691</v>
      </c>
      <c r="C703" s="83">
        <v>1959</v>
      </c>
      <c r="D703" s="455" t="s">
        <v>177</v>
      </c>
      <c r="E703" s="458" t="s">
        <v>187</v>
      </c>
      <c r="F703" s="327">
        <v>2</v>
      </c>
      <c r="G703" s="30">
        <v>1</v>
      </c>
      <c r="H703" s="93">
        <v>226.4</v>
      </c>
      <c r="I703" s="93">
        <v>194.7</v>
      </c>
      <c r="J703" s="93">
        <v>27.2</v>
      </c>
      <c r="K703" s="163">
        <v>4</v>
      </c>
      <c r="L703" s="429">
        <f>'раздел 2'!C700</f>
        <v>452400.89</v>
      </c>
      <c r="M703" s="93">
        <v>0</v>
      </c>
      <c r="N703" s="93">
        <v>0</v>
      </c>
      <c r="O703" s="93">
        <v>0</v>
      </c>
      <c r="P703" s="460">
        <f t="shared" si="188"/>
        <v>452400.89</v>
      </c>
      <c r="Q703" s="93">
        <v>9275.6200000000008</v>
      </c>
      <c r="R703" s="450">
        <v>24445</v>
      </c>
      <c r="S703" s="81" t="s">
        <v>358</v>
      </c>
      <c r="T703" s="458" t="s">
        <v>181</v>
      </c>
      <c r="U703" s="54">
        <f>'раздел 2'!C700-'раздел 1'!L703</f>
        <v>0</v>
      </c>
      <c r="V703" s="203">
        <f t="shared" si="173"/>
        <v>0</v>
      </c>
      <c r="W703" s="203">
        <f t="shared" si="178"/>
        <v>15169.38</v>
      </c>
    </row>
    <row r="704" spans="1:23" ht="15.6" customHeight="1" x14ac:dyDescent="0.2">
      <c r="A704" s="462">
        <f>A703+1</f>
        <v>540</v>
      </c>
      <c r="B704" s="330" t="s">
        <v>692</v>
      </c>
      <c r="C704" s="83">
        <v>1970</v>
      </c>
      <c r="D704" s="455" t="s">
        <v>177</v>
      </c>
      <c r="E704" s="458" t="s">
        <v>174</v>
      </c>
      <c r="F704" s="327">
        <v>2</v>
      </c>
      <c r="G704" s="30">
        <v>2</v>
      </c>
      <c r="H704" s="93">
        <v>563.1</v>
      </c>
      <c r="I704" s="93">
        <v>513.70000000000005</v>
      </c>
      <c r="J704" s="94">
        <v>266.94</v>
      </c>
      <c r="K704" s="163">
        <v>25</v>
      </c>
      <c r="L704" s="429">
        <f>'раздел 2'!C701</f>
        <v>418164.8</v>
      </c>
      <c r="M704" s="93">
        <v>0</v>
      </c>
      <c r="N704" s="93">
        <v>0</v>
      </c>
      <c r="O704" s="93">
        <v>0</v>
      </c>
      <c r="P704" s="460">
        <f t="shared" si="188"/>
        <v>418164.8</v>
      </c>
      <c r="Q704" s="93">
        <v>3196.59</v>
      </c>
      <c r="R704" s="450">
        <v>24445</v>
      </c>
      <c r="S704" s="81" t="s">
        <v>358</v>
      </c>
      <c r="T704" s="458" t="s">
        <v>181</v>
      </c>
      <c r="U704" s="54">
        <f>'раздел 2'!C701-'раздел 1'!L704</f>
        <v>0</v>
      </c>
      <c r="V704" s="203">
        <f t="shared" si="173"/>
        <v>0</v>
      </c>
      <c r="W704" s="203">
        <f t="shared" si="178"/>
        <v>21248.41</v>
      </c>
    </row>
    <row r="705" spans="1:23" ht="15.6" customHeight="1" x14ac:dyDescent="0.2">
      <c r="A705" s="488" t="s">
        <v>17</v>
      </c>
      <c r="B705" s="489"/>
      <c r="C705" s="331"/>
      <c r="D705" s="450"/>
      <c r="E705" s="450"/>
      <c r="F705" s="327"/>
      <c r="G705" s="327"/>
      <c r="H705" s="450">
        <f t="shared" ref="H705:P705" si="189">SUM(H699:H704)</f>
        <v>3095.4700000000003</v>
      </c>
      <c r="I705" s="450">
        <f t="shared" si="189"/>
        <v>2738.95</v>
      </c>
      <c r="J705" s="450">
        <f t="shared" si="189"/>
        <v>1617.64</v>
      </c>
      <c r="K705" s="331">
        <f t="shared" si="189"/>
        <v>136</v>
      </c>
      <c r="L705" s="429">
        <f t="shared" si="189"/>
        <v>5233736.71</v>
      </c>
      <c r="M705" s="450">
        <f t="shared" si="189"/>
        <v>0</v>
      </c>
      <c r="N705" s="450">
        <f t="shared" si="189"/>
        <v>0</v>
      </c>
      <c r="O705" s="450">
        <f t="shared" si="189"/>
        <v>0</v>
      </c>
      <c r="P705" s="450">
        <f t="shared" si="189"/>
        <v>5233736.71</v>
      </c>
      <c r="Q705" s="93">
        <v>3196.59</v>
      </c>
      <c r="R705" s="450" t="s">
        <v>177</v>
      </c>
      <c r="S705" s="450" t="s">
        <v>177</v>
      </c>
      <c r="T705" s="450" t="s">
        <v>177</v>
      </c>
      <c r="U705" s="54">
        <f>'раздел 2'!C702-'раздел 1'!L705</f>
        <v>0</v>
      </c>
      <c r="V705" s="203">
        <f t="shared" si="173"/>
        <v>0</v>
      </c>
      <c r="W705" s="203" t="e">
        <f t="shared" si="178"/>
        <v>#VALUE!</v>
      </c>
    </row>
    <row r="706" spans="1:23" ht="15.6" customHeight="1" x14ac:dyDescent="0.2">
      <c r="A706" s="488" t="s">
        <v>737</v>
      </c>
      <c r="B706" s="489"/>
      <c r="C706" s="331"/>
      <c r="D706" s="450"/>
      <c r="E706" s="450"/>
      <c r="F706" s="327"/>
      <c r="G706" s="327"/>
      <c r="H706" s="450"/>
      <c r="I706" s="450"/>
      <c r="J706" s="450"/>
      <c r="K706" s="331"/>
      <c r="L706" s="429"/>
      <c r="M706" s="450"/>
      <c r="N706" s="450"/>
      <c r="O706" s="450"/>
      <c r="P706" s="450"/>
      <c r="Q706" s="427"/>
      <c r="R706" s="450"/>
      <c r="S706" s="450"/>
      <c r="T706" s="450"/>
      <c r="U706" s="54">
        <f>'раздел 2'!C703-'раздел 1'!L706</f>
        <v>0</v>
      </c>
      <c r="V706" s="203">
        <f t="shared" si="173"/>
        <v>0</v>
      </c>
      <c r="W706" s="203">
        <f t="shared" si="178"/>
        <v>0</v>
      </c>
    </row>
    <row r="707" spans="1:23" ht="15.6" customHeight="1" x14ac:dyDescent="0.2">
      <c r="A707" s="447">
        <f>A704+1</f>
        <v>541</v>
      </c>
      <c r="B707" s="330" t="s">
        <v>693</v>
      </c>
      <c r="C707" s="162">
        <v>1955</v>
      </c>
      <c r="D707" s="23" t="s">
        <v>1450</v>
      </c>
      <c r="E707" s="94" t="s">
        <v>416</v>
      </c>
      <c r="F707" s="184">
        <v>2</v>
      </c>
      <c r="G707" s="30">
        <v>1</v>
      </c>
      <c r="H707" s="84">
        <v>910.2</v>
      </c>
      <c r="I707" s="94">
        <v>884.6</v>
      </c>
      <c r="J707" s="94">
        <f t="shared" ref="J707:J750" si="190">I707-K707</f>
        <v>673.53</v>
      </c>
      <c r="K707" s="163">
        <v>211.07</v>
      </c>
      <c r="L707" s="128">
        <f>'раздел 2'!C704</f>
        <v>621357.51</v>
      </c>
      <c r="M707" s="460">
        <v>0</v>
      </c>
      <c r="N707" s="460">
        <v>0</v>
      </c>
      <c r="O707" s="460">
        <v>0</v>
      </c>
      <c r="P707" s="460">
        <f t="shared" ref="P707:P750" si="191">L707</f>
        <v>621357.51</v>
      </c>
      <c r="Q707" s="455">
        <f t="shared" ref="Q707:Q734" si="192">L707/H707</f>
        <v>682.66041529334211</v>
      </c>
      <c r="R707" s="450">
        <v>24445</v>
      </c>
      <c r="S707" s="81" t="s">
        <v>358</v>
      </c>
      <c r="T707" s="458" t="s">
        <v>181</v>
      </c>
      <c r="U707" s="54">
        <f>'раздел 2'!C704-'раздел 1'!L707</f>
        <v>0</v>
      </c>
      <c r="V707" s="203">
        <f t="shared" si="173"/>
        <v>0</v>
      </c>
      <c r="W707" s="203">
        <f t="shared" si="178"/>
        <v>23762.339584706657</v>
      </c>
    </row>
    <row r="708" spans="1:23" ht="15.6" customHeight="1" x14ac:dyDescent="0.2">
      <c r="A708" s="328">
        <f t="shared" ref="A708:A750" si="193">A707+1</f>
        <v>542</v>
      </c>
      <c r="B708" s="330" t="s">
        <v>694</v>
      </c>
      <c r="C708" s="162">
        <v>1950</v>
      </c>
      <c r="D708" s="23" t="s">
        <v>1450</v>
      </c>
      <c r="E708" s="450" t="s">
        <v>1451</v>
      </c>
      <c r="F708" s="184">
        <v>2</v>
      </c>
      <c r="G708" s="327">
        <v>1</v>
      </c>
      <c r="H708" s="84">
        <v>425.08</v>
      </c>
      <c r="I708" s="450">
        <v>319.27</v>
      </c>
      <c r="J708" s="94">
        <f t="shared" si="190"/>
        <v>78.599999999999994</v>
      </c>
      <c r="K708" s="331">
        <v>240.67</v>
      </c>
      <c r="L708" s="128">
        <f>'раздел 2'!C705</f>
        <v>120063.23</v>
      </c>
      <c r="M708" s="460">
        <v>0</v>
      </c>
      <c r="N708" s="460">
        <v>0</v>
      </c>
      <c r="O708" s="460">
        <v>0</v>
      </c>
      <c r="P708" s="460">
        <f t="shared" si="191"/>
        <v>120063.23</v>
      </c>
      <c r="Q708" s="455">
        <f t="shared" si="192"/>
        <v>282.44855086101438</v>
      </c>
      <c r="R708" s="450">
        <v>24445</v>
      </c>
      <c r="S708" s="81" t="s">
        <v>358</v>
      </c>
      <c r="T708" s="458" t="s">
        <v>181</v>
      </c>
      <c r="U708" s="54">
        <f>'раздел 2'!C705-'раздел 1'!L708</f>
        <v>0</v>
      </c>
      <c r="V708" s="203">
        <f t="shared" si="173"/>
        <v>0</v>
      </c>
      <c r="W708" s="203">
        <f t="shared" si="178"/>
        <v>24162.551449138984</v>
      </c>
    </row>
    <row r="709" spans="1:23" ht="15.6" customHeight="1" x14ac:dyDescent="0.2">
      <c r="A709" s="328">
        <f t="shared" si="193"/>
        <v>543</v>
      </c>
      <c r="B709" s="330" t="s">
        <v>695</v>
      </c>
      <c r="C709" s="162">
        <v>1962</v>
      </c>
      <c r="D709" s="84">
        <v>2002</v>
      </c>
      <c r="E709" s="450" t="s">
        <v>416</v>
      </c>
      <c r="F709" s="184">
        <v>2</v>
      </c>
      <c r="G709" s="327">
        <v>1</v>
      </c>
      <c r="H709" s="84">
        <v>270.8</v>
      </c>
      <c r="I709" s="450">
        <v>271.02999999999997</v>
      </c>
      <c r="J709" s="94">
        <f t="shared" si="190"/>
        <v>166.34999999999997</v>
      </c>
      <c r="K709" s="331">
        <v>104.68</v>
      </c>
      <c r="L709" s="128">
        <f>'раздел 2'!C706</f>
        <v>414775.12</v>
      </c>
      <c r="M709" s="460">
        <v>0</v>
      </c>
      <c r="N709" s="460">
        <v>0</v>
      </c>
      <c r="O709" s="460">
        <v>0</v>
      </c>
      <c r="P709" s="460">
        <f t="shared" si="191"/>
        <v>414775.12</v>
      </c>
      <c r="Q709" s="455">
        <f t="shared" si="192"/>
        <v>1531.6658788774002</v>
      </c>
      <c r="R709" s="450">
        <v>24445</v>
      </c>
      <c r="S709" s="81" t="s">
        <v>358</v>
      </c>
      <c r="T709" s="458" t="s">
        <v>181</v>
      </c>
      <c r="U709" s="54">
        <f>'раздел 2'!C706-'раздел 1'!L709</f>
        <v>0</v>
      </c>
      <c r="V709" s="203">
        <f t="shared" si="173"/>
        <v>0</v>
      </c>
      <c r="W709" s="203">
        <f t="shared" si="178"/>
        <v>22913.3341211226</v>
      </c>
    </row>
    <row r="710" spans="1:23" ht="15.6" customHeight="1" x14ac:dyDescent="0.2">
      <c r="A710" s="328">
        <f t="shared" si="193"/>
        <v>544</v>
      </c>
      <c r="B710" s="65" t="s">
        <v>696</v>
      </c>
      <c r="C710" s="243">
        <v>1960</v>
      </c>
      <c r="D710" s="244" t="s">
        <v>1450</v>
      </c>
      <c r="E710" s="450" t="s">
        <v>416</v>
      </c>
      <c r="F710" s="245">
        <v>2</v>
      </c>
      <c r="G710" s="327">
        <v>1</v>
      </c>
      <c r="H710" s="84">
        <v>314.5</v>
      </c>
      <c r="I710" s="450">
        <v>292.56</v>
      </c>
      <c r="J710" s="94">
        <f t="shared" si="190"/>
        <v>292.56</v>
      </c>
      <c r="K710" s="331">
        <v>0</v>
      </c>
      <c r="L710" s="128">
        <f>'раздел 2'!C707</f>
        <v>83348.38</v>
      </c>
      <c r="M710" s="460">
        <v>0</v>
      </c>
      <c r="N710" s="460">
        <v>0</v>
      </c>
      <c r="O710" s="460">
        <v>0</v>
      </c>
      <c r="P710" s="460">
        <f t="shared" si="191"/>
        <v>83348.38</v>
      </c>
      <c r="Q710" s="455">
        <f t="shared" si="192"/>
        <v>265.01869634340227</v>
      </c>
      <c r="R710" s="450">
        <v>24445</v>
      </c>
      <c r="S710" s="81" t="s">
        <v>358</v>
      </c>
      <c r="T710" s="458" t="s">
        <v>181</v>
      </c>
      <c r="U710" s="54">
        <f>'раздел 2'!C707-'раздел 1'!L710</f>
        <v>0</v>
      </c>
      <c r="V710" s="203">
        <f t="shared" si="173"/>
        <v>0</v>
      </c>
      <c r="W710" s="203">
        <f t="shared" si="178"/>
        <v>24179.981303656597</v>
      </c>
    </row>
    <row r="711" spans="1:23" ht="15.6" customHeight="1" x14ac:dyDescent="0.2">
      <c r="A711" s="328">
        <f t="shared" si="193"/>
        <v>545</v>
      </c>
      <c r="B711" s="65" t="s">
        <v>697</v>
      </c>
      <c r="C711" s="243">
        <v>1969</v>
      </c>
      <c r="D711" s="244" t="s">
        <v>1450</v>
      </c>
      <c r="E711" s="450" t="s">
        <v>416</v>
      </c>
      <c r="F711" s="245">
        <v>5</v>
      </c>
      <c r="G711" s="327">
        <v>2</v>
      </c>
      <c r="H711" s="84">
        <v>1524.73</v>
      </c>
      <c r="I711" s="450">
        <v>1500.48</v>
      </c>
      <c r="J711" s="94">
        <f t="shared" si="190"/>
        <v>1408.31</v>
      </c>
      <c r="K711" s="331">
        <v>92.17</v>
      </c>
      <c r="L711" s="128">
        <f>'раздел 2'!C708</f>
        <v>564640.84</v>
      </c>
      <c r="M711" s="460">
        <v>0</v>
      </c>
      <c r="N711" s="460">
        <v>0</v>
      </c>
      <c r="O711" s="460">
        <v>0</v>
      </c>
      <c r="P711" s="460">
        <f t="shared" si="191"/>
        <v>564640.84</v>
      </c>
      <c r="Q711" s="455">
        <f t="shared" si="192"/>
        <v>370.32185370524616</v>
      </c>
      <c r="R711" s="450">
        <v>24445</v>
      </c>
      <c r="S711" s="81" t="s">
        <v>358</v>
      </c>
      <c r="T711" s="458" t="s">
        <v>181</v>
      </c>
      <c r="U711" s="54">
        <f>'раздел 2'!C708-'раздел 1'!L711</f>
        <v>0</v>
      </c>
      <c r="V711" s="203">
        <f t="shared" si="173"/>
        <v>0</v>
      </c>
      <c r="W711" s="203">
        <f t="shared" si="178"/>
        <v>24074.678146294755</v>
      </c>
    </row>
    <row r="712" spans="1:23" ht="15.6" customHeight="1" x14ac:dyDescent="0.2">
      <c r="A712" s="328">
        <f t="shared" si="193"/>
        <v>546</v>
      </c>
      <c r="B712" s="65" t="s">
        <v>698</v>
      </c>
      <c r="C712" s="243">
        <v>1965</v>
      </c>
      <c r="D712" s="244" t="s">
        <v>1450</v>
      </c>
      <c r="E712" s="450" t="s">
        <v>416</v>
      </c>
      <c r="F712" s="245">
        <v>5</v>
      </c>
      <c r="G712" s="327">
        <v>4</v>
      </c>
      <c r="H712" s="84">
        <v>3486.55</v>
      </c>
      <c r="I712" s="450">
        <v>3445.11</v>
      </c>
      <c r="J712" s="94">
        <f t="shared" si="190"/>
        <v>3231.6000000000004</v>
      </c>
      <c r="K712" s="331">
        <v>213.51</v>
      </c>
      <c r="L712" s="128">
        <f>'раздел 2'!C709</f>
        <v>370936.27</v>
      </c>
      <c r="M712" s="460">
        <v>0</v>
      </c>
      <c r="N712" s="460">
        <v>0</v>
      </c>
      <c r="O712" s="460">
        <v>0</v>
      </c>
      <c r="P712" s="460">
        <f t="shared" si="191"/>
        <v>370936.27</v>
      </c>
      <c r="Q712" s="455">
        <f t="shared" si="192"/>
        <v>106.39063544191249</v>
      </c>
      <c r="R712" s="450">
        <v>24445</v>
      </c>
      <c r="S712" s="81" t="s">
        <v>358</v>
      </c>
      <c r="T712" s="458" t="s">
        <v>181</v>
      </c>
      <c r="U712" s="54">
        <f>'раздел 2'!C709-'раздел 1'!L712</f>
        <v>0</v>
      </c>
      <c r="V712" s="203">
        <f t="shared" si="173"/>
        <v>0</v>
      </c>
      <c r="W712" s="203">
        <f t="shared" si="178"/>
        <v>24338.609364558088</v>
      </c>
    </row>
    <row r="713" spans="1:23" ht="15.6" customHeight="1" x14ac:dyDescent="0.2">
      <c r="A713" s="328">
        <f t="shared" si="193"/>
        <v>547</v>
      </c>
      <c r="B713" s="65" t="s">
        <v>699</v>
      </c>
      <c r="C713" s="243">
        <v>1967</v>
      </c>
      <c r="D713" s="244" t="s">
        <v>1450</v>
      </c>
      <c r="E713" s="450" t="s">
        <v>416</v>
      </c>
      <c r="F713" s="245">
        <v>5</v>
      </c>
      <c r="G713" s="327">
        <v>4</v>
      </c>
      <c r="H713" s="84">
        <v>3544.62</v>
      </c>
      <c r="I713" s="450">
        <v>3530.52</v>
      </c>
      <c r="J713" s="94">
        <f t="shared" si="190"/>
        <v>3369.15</v>
      </c>
      <c r="K713" s="331">
        <v>161.37</v>
      </c>
      <c r="L713" s="128">
        <f>'раздел 2'!C710</f>
        <v>378975.64</v>
      </c>
      <c r="M713" s="460">
        <v>0</v>
      </c>
      <c r="N713" s="460">
        <v>0</v>
      </c>
      <c r="O713" s="460">
        <v>0</v>
      </c>
      <c r="P713" s="460">
        <f t="shared" si="191"/>
        <v>378975.64</v>
      </c>
      <c r="Q713" s="455">
        <f t="shared" si="192"/>
        <v>106.91573144653024</v>
      </c>
      <c r="R713" s="450">
        <v>24445</v>
      </c>
      <c r="S713" s="81" t="s">
        <v>358</v>
      </c>
      <c r="T713" s="458" t="s">
        <v>181</v>
      </c>
      <c r="U713" s="54">
        <f>'раздел 2'!C710-'раздел 1'!L713</f>
        <v>0</v>
      </c>
      <c r="V713" s="203">
        <f t="shared" si="173"/>
        <v>0</v>
      </c>
      <c r="W713" s="203">
        <f t="shared" si="178"/>
        <v>24338.08426855347</v>
      </c>
    </row>
    <row r="714" spans="1:23" ht="15.6" customHeight="1" x14ac:dyDescent="0.2">
      <c r="A714" s="328">
        <f t="shared" si="193"/>
        <v>548</v>
      </c>
      <c r="B714" s="65" t="s">
        <v>700</v>
      </c>
      <c r="C714" s="243">
        <v>1968</v>
      </c>
      <c r="D714" s="244" t="s">
        <v>1450</v>
      </c>
      <c r="E714" s="450" t="s">
        <v>416</v>
      </c>
      <c r="F714" s="245">
        <v>5</v>
      </c>
      <c r="G714" s="327">
        <v>4</v>
      </c>
      <c r="H714" s="84">
        <v>3556.68</v>
      </c>
      <c r="I714" s="450">
        <v>3594.74</v>
      </c>
      <c r="J714" s="94">
        <f t="shared" si="190"/>
        <v>3309.56</v>
      </c>
      <c r="K714" s="331">
        <v>285.18</v>
      </c>
      <c r="L714" s="128">
        <f>'раздел 2'!C711</f>
        <v>378645.27</v>
      </c>
      <c r="M714" s="460">
        <v>0</v>
      </c>
      <c r="N714" s="460">
        <v>0</v>
      </c>
      <c r="O714" s="460">
        <v>0</v>
      </c>
      <c r="P714" s="460">
        <f t="shared" si="191"/>
        <v>378645.27</v>
      </c>
      <c r="Q714" s="455">
        <f t="shared" si="192"/>
        <v>106.46031411316173</v>
      </c>
      <c r="R714" s="450">
        <v>24445</v>
      </c>
      <c r="S714" s="81" t="s">
        <v>358</v>
      </c>
      <c r="T714" s="458" t="s">
        <v>181</v>
      </c>
      <c r="U714" s="54">
        <f>'раздел 2'!C711-'раздел 1'!L714</f>
        <v>0</v>
      </c>
      <c r="V714" s="203">
        <f t="shared" si="173"/>
        <v>0</v>
      </c>
      <c r="W714" s="203">
        <f t="shared" si="178"/>
        <v>24338.539685886837</v>
      </c>
    </row>
    <row r="715" spans="1:23" ht="15.6" customHeight="1" x14ac:dyDescent="0.2">
      <c r="A715" s="328">
        <f t="shared" si="193"/>
        <v>549</v>
      </c>
      <c r="B715" s="65" t="s">
        <v>701</v>
      </c>
      <c r="C715" s="243">
        <v>1967</v>
      </c>
      <c r="D715" s="244" t="s">
        <v>1450</v>
      </c>
      <c r="E715" s="450" t="s">
        <v>416</v>
      </c>
      <c r="F715" s="245">
        <v>5</v>
      </c>
      <c r="G715" s="327">
        <v>4</v>
      </c>
      <c r="H715" s="84">
        <v>3606</v>
      </c>
      <c r="I715" s="450">
        <v>3541.64</v>
      </c>
      <c r="J715" s="94">
        <f t="shared" si="190"/>
        <v>3195.39</v>
      </c>
      <c r="K715" s="331">
        <v>346.25</v>
      </c>
      <c r="L715" s="128">
        <f>'раздел 2'!C712</f>
        <v>384670.87</v>
      </c>
      <c r="M715" s="460">
        <v>0</v>
      </c>
      <c r="N715" s="460">
        <v>0</v>
      </c>
      <c r="O715" s="460">
        <v>0</v>
      </c>
      <c r="P715" s="460">
        <f t="shared" si="191"/>
        <v>384670.87</v>
      </c>
      <c r="Q715" s="455">
        <f t="shared" si="192"/>
        <v>106.67522739877981</v>
      </c>
      <c r="R715" s="450">
        <v>24445</v>
      </c>
      <c r="S715" s="81" t="s">
        <v>358</v>
      </c>
      <c r="T715" s="458" t="s">
        <v>181</v>
      </c>
      <c r="U715" s="54">
        <f>'раздел 2'!C712-'раздел 1'!L715</f>
        <v>0</v>
      </c>
      <c r="V715" s="203">
        <f t="shared" si="173"/>
        <v>0</v>
      </c>
      <c r="W715" s="203">
        <f t="shared" si="178"/>
        <v>24338.32477260122</v>
      </c>
    </row>
    <row r="716" spans="1:23" ht="15.6" customHeight="1" x14ac:dyDescent="0.2">
      <c r="A716" s="328">
        <f t="shared" si="193"/>
        <v>550</v>
      </c>
      <c r="B716" s="65" t="s">
        <v>702</v>
      </c>
      <c r="C716" s="243">
        <v>1966</v>
      </c>
      <c r="D716" s="244" t="s">
        <v>1450</v>
      </c>
      <c r="E716" s="450" t="s">
        <v>416</v>
      </c>
      <c r="F716" s="245">
        <v>5</v>
      </c>
      <c r="G716" s="327">
        <v>4</v>
      </c>
      <c r="H716" s="84">
        <v>3744.84</v>
      </c>
      <c r="I716" s="450">
        <v>3745.65</v>
      </c>
      <c r="J716" s="94">
        <f t="shared" si="190"/>
        <v>3414.7000000000003</v>
      </c>
      <c r="K716" s="331">
        <v>330.95</v>
      </c>
      <c r="L716" s="128">
        <f>'раздел 2'!C713</f>
        <v>257934.7</v>
      </c>
      <c r="M716" s="460">
        <v>0</v>
      </c>
      <c r="N716" s="460">
        <v>0</v>
      </c>
      <c r="O716" s="460">
        <v>0</v>
      </c>
      <c r="P716" s="460">
        <f t="shared" si="191"/>
        <v>257934.7</v>
      </c>
      <c r="Q716" s="455">
        <f t="shared" si="192"/>
        <v>68.877361916664</v>
      </c>
      <c r="R716" s="450">
        <v>24445</v>
      </c>
      <c r="S716" s="81" t="s">
        <v>358</v>
      </c>
      <c r="T716" s="458" t="s">
        <v>181</v>
      </c>
      <c r="U716" s="54">
        <f>'раздел 2'!C713-'раздел 1'!L716</f>
        <v>0</v>
      </c>
      <c r="V716" s="203">
        <f t="shared" si="173"/>
        <v>0</v>
      </c>
      <c r="W716" s="203">
        <f t="shared" si="178"/>
        <v>24376.122638083336</v>
      </c>
    </row>
    <row r="717" spans="1:23" ht="15.6" customHeight="1" x14ac:dyDescent="0.2">
      <c r="A717" s="328">
        <f t="shared" si="193"/>
        <v>551</v>
      </c>
      <c r="B717" s="65" t="s">
        <v>703</v>
      </c>
      <c r="C717" s="243">
        <v>1959</v>
      </c>
      <c r="D717" s="244" t="s">
        <v>1450</v>
      </c>
      <c r="E717" s="450" t="s">
        <v>416</v>
      </c>
      <c r="F717" s="245">
        <v>3</v>
      </c>
      <c r="G717" s="327">
        <v>4</v>
      </c>
      <c r="H717" s="84">
        <v>1960.26</v>
      </c>
      <c r="I717" s="450">
        <v>1840.18</v>
      </c>
      <c r="J717" s="94">
        <f t="shared" si="190"/>
        <v>1634.73</v>
      </c>
      <c r="K717" s="331">
        <v>205.45</v>
      </c>
      <c r="L717" s="128">
        <f>'раздел 2'!C714</f>
        <v>300109.92</v>
      </c>
      <c r="M717" s="460">
        <v>0</v>
      </c>
      <c r="N717" s="460">
        <v>0</v>
      </c>
      <c r="O717" s="460">
        <v>0</v>
      </c>
      <c r="P717" s="460">
        <f t="shared" si="191"/>
        <v>300109.92</v>
      </c>
      <c r="Q717" s="455">
        <f t="shared" si="192"/>
        <v>153.09699733708794</v>
      </c>
      <c r="R717" s="450">
        <v>24445</v>
      </c>
      <c r="S717" s="81" t="s">
        <v>358</v>
      </c>
      <c r="T717" s="458" t="s">
        <v>181</v>
      </c>
      <c r="U717" s="54">
        <f>'раздел 2'!C714-'раздел 1'!L717</f>
        <v>0</v>
      </c>
      <c r="V717" s="203">
        <f t="shared" si="173"/>
        <v>0</v>
      </c>
      <c r="W717" s="203">
        <f t="shared" si="178"/>
        <v>24291.903002662912</v>
      </c>
    </row>
    <row r="718" spans="1:23" ht="15.6" customHeight="1" x14ac:dyDescent="0.2">
      <c r="A718" s="328">
        <f t="shared" si="193"/>
        <v>552</v>
      </c>
      <c r="B718" s="330" t="s">
        <v>704</v>
      </c>
      <c r="C718" s="162">
        <v>1896</v>
      </c>
      <c r="D718" s="244" t="s">
        <v>1450</v>
      </c>
      <c r="E718" s="450" t="s">
        <v>416</v>
      </c>
      <c r="F718" s="184">
        <v>3</v>
      </c>
      <c r="G718" s="327">
        <v>1</v>
      </c>
      <c r="H718" s="84">
        <v>330.17</v>
      </c>
      <c r="I718" s="450">
        <v>489.57</v>
      </c>
      <c r="J718" s="94">
        <f t="shared" si="190"/>
        <v>330.16999999999996</v>
      </c>
      <c r="K718" s="331">
        <v>159.4</v>
      </c>
      <c r="L718" s="128">
        <f>'раздел 2'!C715</f>
        <v>667135.97</v>
      </c>
      <c r="M718" s="460">
        <v>0</v>
      </c>
      <c r="N718" s="460">
        <v>0</v>
      </c>
      <c r="O718" s="460">
        <v>0</v>
      </c>
      <c r="P718" s="460">
        <f t="shared" si="191"/>
        <v>667135.97</v>
      </c>
      <c r="Q718" s="455">
        <f t="shared" si="192"/>
        <v>2020.5832449950024</v>
      </c>
      <c r="R718" s="450">
        <v>24445</v>
      </c>
      <c r="S718" s="81" t="s">
        <v>358</v>
      </c>
      <c r="T718" s="458" t="s">
        <v>181</v>
      </c>
      <c r="U718" s="54">
        <f>'раздел 2'!C715-'раздел 1'!L718</f>
        <v>0</v>
      </c>
      <c r="V718" s="203">
        <f t="shared" si="173"/>
        <v>0</v>
      </c>
      <c r="W718" s="203">
        <f t="shared" si="178"/>
        <v>22424.416755004997</v>
      </c>
    </row>
    <row r="719" spans="1:23" ht="15.6" customHeight="1" x14ac:dyDescent="0.2">
      <c r="A719" s="328">
        <f t="shared" si="193"/>
        <v>553</v>
      </c>
      <c r="B719" s="330" t="s">
        <v>705</v>
      </c>
      <c r="C719" s="162">
        <v>1950</v>
      </c>
      <c r="D719" s="244" t="s">
        <v>1450</v>
      </c>
      <c r="E719" s="450" t="s">
        <v>416</v>
      </c>
      <c r="F719" s="184">
        <v>2</v>
      </c>
      <c r="G719" s="327">
        <v>2</v>
      </c>
      <c r="H719" s="84">
        <v>759.5</v>
      </c>
      <c r="I719" s="450">
        <v>667.44</v>
      </c>
      <c r="J719" s="94">
        <f t="shared" si="190"/>
        <v>545.53000000000009</v>
      </c>
      <c r="K719" s="331">
        <v>121.91</v>
      </c>
      <c r="L719" s="128">
        <f>'раздел 2'!C716</f>
        <v>188664.24</v>
      </c>
      <c r="M719" s="460">
        <v>0</v>
      </c>
      <c r="N719" s="460">
        <v>0</v>
      </c>
      <c r="O719" s="460">
        <v>0</v>
      </c>
      <c r="P719" s="460">
        <f t="shared" si="191"/>
        <v>188664.24</v>
      </c>
      <c r="Q719" s="455">
        <f t="shared" si="192"/>
        <v>248.40584595128374</v>
      </c>
      <c r="R719" s="450">
        <v>24445</v>
      </c>
      <c r="S719" s="81" t="s">
        <v>358</v>
      </c>
      <c r="T719" s="458" t="s">
        <v>181</v>
      </c>
      <c r="U719" s="54">
        <f>'раздел 2'!C716-'раздел 1'!L719</f>
        <v>0</v>
      </c>
      <c r="V719" s="203">
        <f t="shared" si="173"/>
        <v>0</v>
      </c>
      <c r="W719" s="203">
        <f t="shared" si="178"/>
        <v>24196.594154048715</v>
      </c>
    </row>
    <row r="720" spans="1:23" ht="15.6" customHeight="1" x14ac:dyDescent="0.2">
      <c r="A720" s="328">
        <f t="shared" si="193"/>
        <v>554</v>
      </c>
      <c r="B720" s="330" t="s">
        <v>706</v>
      </c>
      <c r="C720" s="162">
        <v>1950</v>
      </c>
      <c r="D720" s="244" t="s">
        <v>1450</v>
      </c>
      <c r="E720" s="450" t="s">
        <v>416</v>
      </c>
      <c r="F720" s="184">
        <v>2</v>
      </c>
      <c r="G720" s="327">
        <v>2</v>
      </c>
      <c r="H720" s="84">
        <v>674.8</v>
      </c>
      <c r="I720" s="450">
        <v>674.8</v>
      </c>
      <c r="J720" s="94">
        <f t="shared" si="190"/>
        <v>620.4</v>
      </c>
      <c r="K720" s="331">
        <v>54.4</v>
      </c>
      <c r="L720" s="128">
        <f>'раздел 2'!C717</f>
        <v>107348.68</v>
      </c>
      <c r="M720" s="460">
        <v>0</v>
      </c>
      <c r="N720" s="460">
        <v>0</v>
      </c>
      <c r="O720" s="460">
        <v>0</v>
      </c>
      <c r="P720" s="460">
        <f t="shared" si="191"/>
        <v>107348.68</v>
      </c>
      <c r="Q720" s="455">
        <f t="shared" si="192"/>
        <v>159.0822169531713</v>
      </c>
      <c r="R720" s="450">
        <v>24445</v>
      </c>
      <c r="S720" s="81" t="s">
        <v>358</v>
      </c>
      <c r="T720" s="458" t="s">
        <v>181</v>
      </c>
      <c r="U720" s="54">
        <f>'раздел 2'!C717-'раздел 1'!L720</f>
        <v>0</v>
      </c>
      <c r="V720" s="203">
        <f t="shared" si="173"/>
        <v>0</v>
      </c>
      <c r="W720" s="203">
        <f t="shared" si="178"/>
        <v>24285.917783046829</v>
      </c>
    </row>
    <row r="721" spans="1:23" ht="15.6" customHeight="1" x14ac:dyDescent="0.2">
      <c r="A721" s="328">
        <f t="shared" si="193"/>
        <v>555</v>
      </c>
      <c r="B721" s="330" t="s">
        <v>707</v>
      </c>
      <c r="C721" s="162">
        <v>1951</v>
      </c>
      <c r="D721" s="244" t="s">
        <v>1450</v>
      </c>
      <c r="E721" s="450" t="s">
        <v>416</v>
      </c>
      <c r="F721" s="184">
        <v>2</v>
      </c>
      <c r="G721" s="327">
        <v>2</v>
      </c>
      <c r="H721" s="84">
        <v>666.28</v>
      </c>
      <c r="I721" s="450">
        <v>677.84</v>
      </c>
      <c r="J721" s="94">
        <f t="shared" si="190"/>
        <v>677.84</v>
      </c>
      <c r="K721" s="331">
        <v>0</v>
      </c>
      <c r="L721" s="128">
        <f>'раздел 2'!C718</f>
        <v>194384.66</v>
      </c>
      <c r="M721" s="460">
        <v>0</v>
      </c>
      <c r="N721" s="460">
        <v>0</v>
      </c>
      <c r="O721" s="460">
        <v>0</v>
      </c>
      <c r="P721" s="460">
        <f t="shared" si="191"/>
        <v>194384.66</v>
      </c>
      <c r="Q721" s="455">
        <f t="shared" si="192"/>
        <v>291.74620279762263</v>
      </c>
      <c r="R721" s="450">
        <v>24445</v>
      </c>
      <c r="S721" s="81" t="s">
        <v>358</v>
      </c>
      <c r="T721" s="458" t="s">
        <v>181</v>
      </c>
      <c r="U721" s="54">
        <f>'раздел 2'!C718-'раздел 1'!L721</f>
        <v>0</v>
      </c>
      <c r="V721" s="203">
        <f t="shared" si="173"/>
        <v>0</v>
      </c>
      <c r="W721" s="203">
        <f t="shared" si="178"/>
        <v>24153.253797202378</v>
      </c>
    </row>
    <row r="722" spans="1:23" ht="15.6" customHeight="1" x14ac:dyDescent="0.2">
      <c r="A722" s="328">
        <f t="shared" si="193"/>
        <v>556</v>
      </c>
      <c r="B722" s="65" t="s">
        <v>708</v>
      </c>
      <c r="C722" s="243">
        <v>1960</v>
      </c>
      <c r="D722" s="244" t="s">
        <v>1450</v>
      </c>
      <c r="E722" s="450" t="s">
        <v>416</v>
      </c>
      <c r="F722" s="245">
        <v>3</v>
      </c>
      <c r="G722" s="327">
        <v>3</v>
      </c>
      <c r="H722" s="84">
        <v>1544.8</v>
      </c>
      <c r="I722" s="450">
        <v>1506.81</v>
      </c>
      <c r="J722" s="94">
        <f t="shared" si="190"/>
        <v>1284.97</v>
      </c>
      <c r="K722" s="331">
        <v>221.84</v>
      </c>
      <c r="L722" s="128">
        <f>'раздел 2'!C719</f>
        <v>136157.56</v>
      </c>
      <c r="M722" s="460">
        <v>0</v>
      </c>
      <c r="N722" s="460">
        <v>0</v>
      </c>
      <c r="O722" s="460">
        <v>0</v>
      </c>
      <c r="P722" s="460">
        <f t="shared" si="191"/>
        <v>136157.56</v>
      </c>
      <c r="Q722" s="455">
        <f t="shared" si="192"/>
        <v>88.139280165717253</v>
      </c>
      <c r="R722" s="450">
        <v>24445</v>
      </c>
      <c r="S722" s="81" t="s">
        <v>358</v>
      </c>
      <c r="T722" s="458" t="s">
        <v>181</v>
      </c>
      <c r="U722" s="54">
        <f>'раздел 2'!C719-'раздел 1'!L722</f>
        <v>0</v>
      </c>
      <c r="V722" s="203">
        <f t="shared" si="173"/>
        <v>0</v>
      </c>
      <c r="W722" s="203">
        <f t="shared" si="178"/>
        <v>24356.860719834283</v>
      </c>
    </row>
    <row r="723" spans="1:23" ht="23.25" customHeight="1" x14ac:dyDescent="0.2">
      <c r="A723" s="328">
        <f t="shared" si="193"/>
        <v>557</v>
      </c>
      <c r="B723" s="464" t="s">
        <v>709</v>
      </c>
      <c r="C723" s="162">
        <v>1950</v>
      </c>
      <c r="D723" s="244" t="s">
        <v>1450</v>
      </c>
      <c r="E723" s="129" t="s">
        <v>1654</v>
      </c>
      <c r="F723" s="468">
        <v>2</v>
      </c>
      <c r="G723" s="327">
        <v>2</v>
      </c>
      <c r="H723" s="458">
        <v>764.41</v>
      </c>
      <c r="I723" s="450">
        <v>723.53</v>
      </c>
      <c r="J723" s="94">
        <f t="shared" si="190"/>
        <v>686.27</v>
      </c>
      <c r="K723" s="331">
        <v>37.26</v>
      </c>
      <c r="L723" s="128">
        <f>'раздел 2'!C720</f>
        <v>185824.31</v>
      </c>
      <c r="M723" s="460">
        <v>0</v>
      </c>
      <c r="N723" s="460">
        <v>0</v>
      </c>
      <c r="O723" s="460">
        <v>0</v>
      </c>
      <c r="P723" s="460">
        <f t="shared" si="191"/>
        <v>185824.31</v>
      </c>
      <c r="Q723" s="455">
        <f t="shared" si="192"/>
        <v>243.09507986551719</v>
      </c>
      <c r="R723" s="450">
        <v>24445</v>
      </c>
      <c r="S723" s="81" t="s">
        <v>358</v>
      </c>
      <c r="T723" s="458" t="s">
        <v>181</v>
      </c>
      <c r="U723" s="54">
        <f>'раздел 2'!C720-'раздел 1'!L723</f>
        <v>0</v>
      </c>
      <c r="V723" s="203">
        <f t="shared" si="173"/>
        <v>0</v>
      </c>
      <c r="W723" s="203">
        <f t="shared" si="178"/>
        <v>24201.904920134482</v>
      </c>
    </row>
    <row r="724" spans="1:23" ht="15.6" customHeight="1" x14ac:dyDescent="0.2">
      <c r="A724" s="328">
        <f t="shared" si="193"/>
        <v>558</v>
      </c>
      <c r="B724" s="330" t="s">
        <v>710</v>
      </c>
      <c r="C724" s="162">
        <v>1950</v>
      </c>
      <c r="D724" s="244" t="s">
        <v>1450</v>
      </c>
      <c r="E724" s="450" t="s">
        <v>416</v>
      </c>
      <c r="F724" s="184">
        <v>2</v>
      </c>
      <c r="G724" s="327">
        <v>2</v>
      </c>
      <c r="H724" s="84">
        <v>724.17</v>
      </c>
      <c r="I724" s="450">
        <v>698.94</v>
      </c>
      <c r="J724" s="94">
        <f t="shared" si="190"/>
        <v>657.08</v>
      </c>
      <c r="K724" s="331">
        <v>41.86</v>
      </c>
      <c r="L724" s="128">
        <f>'раздел 2'!C721</f>
        <v>184444.92</v>
      </c>
      <c r="M724" s="460">
        <v>0</v>
      </c>
      <c r="N724" s="460">
        <v>0</v>
      </c>
      <c r="O724" s="460">
        <v>0</v>
      </c>
      <c r="P724" s="460">
        <f t="shared" si="191"/>
        <v>184444.92</v>
      </c>
      <c r="Q724" s="455">
        <f t="shared" si="192"/>
        <v>254.69837192924317</v>
      </c>
      <c r="R724" s="450">
        <v>24445</v>
      </c>
      <c r="S724" s="81" t="s">
        <v>358</v>
      </c>
      <c r="T724" s="458" t="s">
        <v>181</v>
      </c>
      <c r="U724" s="54">
        <f>'раздел 2'!C721-'раздел 1'!L724</f>
        <v>0</v>
      </c>
      <c r="V724" s="203">
        <f t="shared" si="173"/>
        <v>0</v>
      </c>
      <c r="W724" s="203">
        <f t="shared" si="178"/>
        <v>24190.301628070756</v>
      </c>
    </row>
    <row r="725" spans="1:23" ht="15.6" customHeight="1" x14ac:dyDescent="0.2">
      <c r="A725" s="328">
        <f t="shared" si="193"/>
        <v>559</v>
      </c>
      <c r="B725" s="330" t="s">
        <v>711</v>
      </c>
      <c r="C725" s="162">
        <v>1951</v>
      </c>
      <c r="D725" s="244" t="s">
        <v>1450</v>
      </c>
      <c r="E725" s="450" t="s">
        <v>416</v>
      </c>
      <c r="F725" s="184">
        <v>2</v>
      </c>
      <c r="G725" s="327">
        <v>2</v>
      </c>
      <c r="H725" s="84">
        <v>683.3</v>
      </c>
      <c r="I725" s="450">
        <v>676.34</v>
      </c>
      <c r="J725" s="94">
        <f t="shared" si="190"/>
        <v>440.17000000000007</v>
      </c>
      <c r="K725" s="331">
        <v>236.17</v>
      </c>
      <c r="L725" s="128">
        <f>'раздел 2'!C722</f>
        <v>188055.67999999999</v>
      </c>
      <c r="M725" s="460">
        <v>0</v>
      </c>
      <c r="N725" s="460">
        <v>0</v>
      </c>
      <c r="O725" s="460">
        <v>0</v>
      </c>
      <c r="P725" s="460">
        <f t="shared" si="191"/>
        <v>188055.67999999999</v>
      </c>
      <c r="Q725" s="455">
        <f t="shared" si="192"/>
        <v>275.21685935899313</v>
      </c>
      <c r="R725" s="450">
        <v>24445</v>
      </c>
      <c r="S725" s="81" t="s">
        <v>358</v>
      </c>
      <c r="T725" s="458" t="s">
        <v>181</v>
      </c>
      <c r="U725" s="54">
        <f>'раздел 2'!C722-'раздел 1'!L725</f>
        <v>0</v>
      </c>
      <c r="V725" s="203">
        <f t="shared" ref="V725:V784" si="194">L725-P725</f>
        <v>0</v>
      </c>
      <c r="W725" s="203">
        <f t="shared" si="178"/>
        <v>24169.783140641008</v>
      </c>
    </row>
    <row r="726" spans="1:23" ht="24.75" customHeight="1" x14ac:dyDescent="0.2">
      <c r="A726" s="328">
        <f t="shared" si="193"/>
        <v>560</v>
      </c>
      <c r="B726" s="464" t="s">
        <v>712</v>
      </c>
      <c r="C726" s="162">
        <v>1950</v>
      </c>
      <c r="D726" s="244" t="s">
        <v>1450</v>
      </c>
      <c r="E726" s="129" t="s">
        <v>1452</v>
      </c>
      <c r="F726" s="184">
        <v>2</v>
      </c>
      <c r="G726" s="327">
        <v>2</v>
      </c>
      <c r="H726" s="458">
        <v>695.76</v>
      </c>
      <c r="I726" s="450">
        <v>696.06</v>
      </c>
      <c r="J726" s="94">
        <f t="shared" si="190"/>
        <v>546.61999999999989</v>
      </c>
      <c r="K726" s="331">
        <v>149.44</v>
      </c>
      <c r="L726" s="128">
        <f>'раздел 2'!C723</f>
        <v>100174.67</v>
      </c>
      <c r="M726" s="460">
        <v>0</v>
      </c>
      <c r="N726" s="460">
        <v>0</v>
      </c>
      <c r="O726" s="460">
        <v>0</v>
      </c>
      <c r="P726" s="460">
        <f t="shared" si="191"/>
        <v>100174.67</v>
      </c>
      <c r="Q726" s="455">
        <f t="shared" si="192"/>
        <v>143.9787714154306</v>
      </c>
      <c r="R726" s="450">
        <v>24445</v>
      </c>
      <c r="S726" s="81" t="s">
        <v>358</v>
      </c>
      <c r="T726" s="458" t="s">
        <v>181</v>
      </c>
      <c r="U726" s="54">
        <f>'раздел 2'!C723-'раздел 1'!L726</f>
        <v>0</v>
      </c>
      <c r="V726" s="203">
        <f t="shared" si="194"/>
        <v>0</v>
      </c>
      <c r="W726" s="203">
        <f t="shared" si="178"/>
        <v>24301.02122858457</v>
      </c>
    </row>
    <row r="727" spans="1:23" ht="15.6" customHeight="1" x14ac:dyDescent="0.2">
      <c r="A727" s="328">
        <f t="shared" si="193"/>
        <v>561</v>
      </c>
      <c r="B727" s="330" t="s">
        <v>713</v>
      </c>
      <c r="C727" s="246">
        <v>1952</v>
      </c>
      <c r="D727" s="244" t="s">
        <v>1450</v>
      </c>
      <c r="E727" s="129" t="s">
        <v>416</v>
      </c>
      <c r="F727" s="247">
        <v>2</v>
      </c>
      <c r="G727" s="327">
        <v>2</v>
      </c>
      <c r="H727" s="23">
        <v>935.2</v>
      </c>
      <c r="I727" s="94">
        <v>895.43</v>
      </c>
      <c r="J727" s="94">
        <f t="shared" si="190"/>
        <v>849.14</v>
      </c>
      <c r="K727" s="163">
        <v>46.29</v>
      </c>
      <c r="L727" s="128">
        <f>'раздел 2'!C724</f>
        <v>185747.71</v>
      </c>
      <c r="M727" s="460">
        <v>0</v>
      </c>
      <c r="N727" s="460">
        <v>0</v>
      </c>
      <c r="O727" s="460">
        <v>0</v>
      </c>
      <c r="P727" s="460">
        <f t="shared" si="191"/>
        <v>185747.71</v>
      </c>
      <c r="Q727" s="455">
        <f t="shared" si="192"/>
        <v>198.61816723695463</v>
      </c>
      <c r="R727" s="450">
        <v>24445</v>
      </c>
      <c r="S727" s="81" t="s">
        <v>358</v>
      </c>
      <c r="T727" s="458" t="s">
        <v>181</v>
      </c>
      <c r="U727" s="54">
        <f>'раздел 2'!C724-'раздел 1'!L727</f>
        <v>0</v>
      </c>
      <c r="V727" s="203">
        <f t="shared" si="194"/>
        <v>0</v>
      </c>
      <c r="W727" s="203">
        <f t="shared" si="178"/>
        <v>24246.381832763047</v>
      </c>
    </row>
    <row r="728" spans="1:23" ht="15.6" customHeight="1" x14ac:dyDescent="0.2">
      <c r="A728" s="328">
        <f t="shared" si="193"/>
        <v>562</v>
      </c>
      <c r="B728" s="330" t="s">
        <v>714</v>
      </c>
      <c r="C728" s="162">
        <v>1952</v>
      </c>
      <c r="D728" s="244" t="s">
        <v>1450</v>
      </c>
      <c r="E728" s="129" t="s">
        <v>416</v>
      </c>
      <c r="F728" s="184">
        <v>2</v>
      </c>
      <c r="G728" s="327">
        <v>2</v>
      </c>
      <c r="H728" s="84">
        <v>906.9</v>
      </c>
      <c r="I728" s="450">
        <v>869.22</v>
      </c>
      <c r="J728" s="94">
        <f t="shared" si="190"/>
        <v>869.22</v>
      </c>
      <c r="K728" s="331">
        <v>0</v>
      </c>
      <c r="L728" s="128">
        <f>'раздел 2'!C725</f>
        <v>186493.02</v>
      </c>
      <c r="M728" s="460">
        <v>0</v>
      </c>
      <c r="N728" s="460">
        <v>0</v>
      </c>
      <c r="O728" s="460">
        <v>0</v>
      </c>
      <c r="P728" s="460">
        <f t="shared" si="191"/>
        <v>186493.02</v>
      </c>
      <c r="Q728" s="455">
        <f t="shared" si="192"/>
        <v>205.63790936156136</v>
      </c>
      <c r="R728" s="450">
        <v>24445</v>
      </c>
      <c r="S728" s="81" t="s">
        <v>358</v>
      </c>
      <c r="T728" s="458" t="s">
        <v>181</v>
      </c>
      <c r="U728" s="54">
        <f>'раздел 2'!C725-'раздел 1'!L728</f>
        <v>0</v>
      </c>
      <c r="V728" s="203">
        <f t="shared" si="194"/>
        <v>0</v>
      </c>
      <c r="W728" s="203">
        <f t="shared" si="178"/>
        <v>24239.362090638439</v>
      </c>
    </row>
    <row r="729" spans="1:23" ht="15.6" customHeight="1" x14ac:dyDescent="0.2">
      <c r="A729" s="328">
        <f t="shared" si="193"/>
        <v>563</v>
      </c>
      <c r="B729" s="330" t="s">
        <v>715</v>
      </c>
      <c r="C729" s="162">
        <v>1952</v>
      </c>
      <c r="D729" s="244" t="s">
        <v>1450</v>
      </c>
      <c r="E729" s="450" t="s">
        <v>416</v>
      </c>
      <c r="F729" s="184">
        <v>2</v>
      </c>
      <c r="G729" s="327">
        <v>3</v>
      </c>
      <c r="H729" s="84">
        <v>773</v>
      </c>
      <c r="I729" s="450">
        <v>801.22</v>
      </c>
      <c r="J729" s="94">
        <f t="shared" si="190"/>
        <v>737.62</v>
      </c>
      <c r="K729" s="331">
        <v>63.6</v>
      </c>
      <c r="L729" s="128">
        <f>'раздел 2'!C726</f>
        <v>545002.46</v>
      </c>
      <c r="M729" s="460">
        <v>0</v>
      </c>
      <c r="N729" s="460">
        <v>0</v>
      </c>
      <c r="O729" s="460">
        <v>0</v>
      </c>
      <c r="P729" s="460">
        <f t="shared" si="191"/>
        <v>545002.46</v>
      </c>
      <c r="Q729" s="455">
        <f t="shared" si="192"/>
        <v>705.04846054333757</v>
      </c>
      <c r="R729" s="450">
        <v>24445</v>
      </c>
      <c r="S729" s="81" t="s">
        <v>358</v>
      </c>
      <c r="T729" s="458" t="s">
        <v>181</v>
      </c>
      <c r="U729" s="54">
        <f>'раздел 2'!C726-'раздел 1'!L729</f>
        <v>0</v>
      </c>
      <c r="V729" s="203">
        <f t="shared" si="194"/>
        <v>0</v>
      </c>
      <c r="W729" s="203">
        <f t="shared" si="178"/>
        <v>23739.951539456662</v>
      </c>
    </row>
    <row r="730" spans="1:23" ht="15.6" customHeight="1" x14ac:dyDescent="0.2">
      <c r="A730" s="328">
        <f t="shared" si="193"/>
        <v>564</v>
      </c>
      <c r="B730" s="65" t="s">
        <v>716</v>
      </c>
      <c r="C730" s="243">
        <v>1971</v>
      </c>
      <c r="D730" s="244" t="s">
        <v>1450</v>
      </c>
      <c r="E730" s="450" t="s">
        <v>416</v>
      </c>
      <c r="F730" s="245">
        <v>5</v>
      </c>
      <c r="G730" s="327">
        <v>2</v>
      </c>
      <c r="H730" s="84">
        <v>1487.29</v>
      </c>
      <c r="I730" s="450">
        <v>1463.92</v>
      </c>
      <c r="J730" s="94">
        <f t="shared" si="190"/>
        <v>1376.48</v>
      </c>
      <c r="K730" s="331">
        <v>87.44</v>
      </c>
      <c r="L730" s="128">
        <f>'раздел 2'!C727</f>
        <v>188938.02</v>
      </c>
      <c r="M730" s="460">
        <v>0</v>
      </c>
      <c r="N730" s="460">
        <v>0</v>
      </c>
      <c r="O730" s="460">
        <v>0</v>
      </c>
      <c r="P730" s="460">
        <f t="shared" si="191"/>
        <v>188938.02</v>
      </c>
      <c r="Q730" s="455">
        <f t="shared" si="192"/>
        <v>127.03509066826241</v>
      </c>
      <c r="R730" s="450">
        <v>24445</v>
      </c>
      <c r="S730" s="81" t="s">
        <v>358</v>
      </c>
      <c r="T730" s="458" t="s">
        <v>181</v>
      </c>
      <c r="U730" s="54">
        <f>'раздел 2'!C727-'раздел 1'!L730</f>
        <v>0</v>
      </c>
      <c r="V730" s="203">
        <f t="shared" si="194"/>
        <v>0</v>
      </c>
      <c r="W730" s="203">
        <f t="shared" si="178"/>
        <v>24317.964909331738</v>
      </c>
    </row>
    <row r="731" spans="1:23" ht="15.6" customHeight="1" x14ac:dyDescent="0.2">
      <c r="A731" s="328">
        <f t="shared" si="193"/>
        <v>565</v>
      </c>
      <c r="B731" s="65" t="s">
        <v>717</v>
      </c>
      <c r="C731" s="243">
        <v>1971</v>
      </c>
      <c r="D731" s="244" t="s">
        <v>1450</v>
      </c>
      <c r="E731" s="450" t="s">
        <v>416</v>
      </c>
      <c r="F731" s="245">
        <v>5</v>
      </c>
      <c r="G731" s="327">
        <v>5</v>
      </c>
      <c r="H731" s="84">
        <v>4039.8</v>
      </c>
      <c r="I731" s="450">
        <v>4037.1</v>
      </c>
      <c r="J731" s="94">
        <f t="shared" si="190"/>
        <v>3670.81</v>
      </c>
      <c r="K731" s="331">
        <v>366.29</v>
      </c>
      <c r="L731" s="128">
        <f>'раздел 2'!C728</f>
        <v>412879.51</v>
      </c>
      <c r="M731" s="460">
        <v>0</v>
      </c>
      <c r="N731" s="460">
        <v>0</v>
      </c>
      <c r="O731" s="460">
        <v>0</v>
      </c>
      <c r="P731" s="460">
        <f t="shared" si="191"/>
        <v>412879.51</v>
      </c>
      <c r="Q731" s="455">
        <f t="shared" si="192"/>
        <v>102.20295806723105</v>
      </c>
      <c r="R731" s="450">
        <v>24445</v>
      </c>
      <c r="S731" s="81" t="s">
        <v>358</v>
      </c>
      <c r="T731" s="458" t="s">
        <v>181</v>
      </c>
      <c r="U731" s="54">
        <f>'раздел 2'!C728-'раздел 1'!L731</f>
        <v>0</v>
      </c>
      <c r="V731" s="203">
        <f t="shared" si="194"/>
        <v>0</v>
      </c>
      <c r="W731" s="203">
        <f t="shared" si="178"/>
        <v>24342.797041932768</v>
      </c>
    </row>
    <row r="732" spans="1:23" ht="15.6" customHeight="1" x14ac:dyDescent="0.2">
      <c r="A732" s="328">
        <f t="shared" si="193"/>
        <v>566</v>
      </c>
      <c r="B732" s="65" t="s">
        <v>718</v>
      </c>
      <c r="C732" s="243">
        <v>1955</v>
      </c>
      <c r="D732" s="244" t="s">
        <v>1450</v>
      </c>
      <c r="E732" s="450" t="s">
        <v>416</v>
      </c>
      <c r="F732" s="245">
        <v>2</v>
      </c>
      <c r="G732" s="327">
        <v>2</v>
      </c>
      <c r="H732" s="84">
        <v>581.52</v>
      </c>
      <c r="I732" s="450">
        <v>581.52</v>
      </c>
      <c r="J732" s="94">
        <f t="shared" si="190"/>
        <v>486.65</v>
      </c>
      <c r="K732" s="331">
        <v>94.87</v>
      </c>
      <c r="L732" s="128">
        <f>'раздел 2'!C729</f>
        <v>129226.98</v>
      </c>
      <c r="M732" s="460">
        <v>0</v>
      </c>
      <c r="N732" s="460">
        <v>0</v>
      </c>
      <c r="O732" s="460">
        <v>0</v>
      </c>
      <c r="P732" s="460">
        <f t="shared" si="191"/>
        <v>129226.98</v>
      </c>
      <c r="Q732" s="455">
        <f t="shared" si="192"/>
        <v>222.22276104003302</v>
      </c>
      <c r="R732" s="450">
        <v>24445</v>
      </c>
      <c r="S732" s="81" t="s">
        <v>358</v>
      </c>
      <c r="T732" s="458" t="s">
        <v>181</v>
      </c>
      <c r="U732" s="54">
        <f>'раздел 2'!C729-'раздел 1'!L732</f>
        <v>0</v>
      </c>
      <c r="V732" s="203">
        <f t="shared" si="194"/>
        <v>0</v>
      </c>
      <c r="W732" s="203">
        <f t="shared" si="178"/>
        <v>24222.777238959967</v>
      </c>
    </row>
    <row r="733" spans="1:23" ht="15.6" customHeight="1" x14ac:dyDescent="0.2">
      <c r="A733" s="328">
        <f t="shared" si="193"/>
        <v>567</v>
      </c>
      <c r="B733" s="65" t="s">
        <v>719</v>
      </c>
      <c r="C733" s="243">
        <v>1961</v>
      </c>
      <c r="D733" s="244" t="s">
        <v>1450</v>
      </c>
      <c r="E733" s="450" t="s">
        <v>416</v>
      </c>
      <c r="F733" s="245">
        <v>2</v>
      </c>
      <c r="G733" s="327">
        <v>1</v>
      </c>
      <c r="H733" s="84">
        <v>364.03</v>
      </c>
      <c r="I733" s="450">
        <v>364.03</v>
      </c>
      <c r="J733" s="94">
        <f t="shared" si="190"/>
        <v>315.83999999999997</v>
      </c>
      <c r="K733" s="331">
        <v>48.19</v>
      </c>
      <c r="L733" s="128">
        <f>'раздел 2'!C730</f>
        <v>155551.29</v>
      </c>
      <c r="M733" s="460">
        <v>0</v>
      </c>
      <c r="N733" s="460">
        <v>0</v>
      </c>
      <c r="O733" s="460">
        <v>0</v>
      </c>
      <c r="P733" s="460">
        <f t="shared" si="191"/>
        <v>155551.29</v>
      </c>
      <c r="Q733" s="455">
        <f t="shared" si="192"/>
        <v>427.30349147048327</v>
      </c>
      <c r="R733" s="450">
        <v>24445</v>
      </c>
      <c r="S733" s="81" t="s">
        <v>358</v>
      </c>
      <c r="T733" s="458" t="s">
        <v>181</v>
      </c>
      <c r="U733" s="54">
        <f>'раздел 2'!C730-'раздел 1'!L733</f>
        <v>0</v>
      </c>
      <c r="V733" s="203">
        <f t="shared" si="194"/>
        <v>0</v>
      </c>
      <c r="W733" s="203">
        <f t="shared" si="178"/>
        <v>24017.696508529516</v>
      </c>
    </row>
    <row r="734" spans="1:23" ht="15.6" customHeight="1" x14ac:dyDescent="0.2">
      <c r="A734" s="328">
        <f t="shared" si="193"/>
        <v>568</v>
      </c>
      <c r="B734" s="65" t="s">
        <v>720</v>
      </c>
      <c r="C734" s="243">
        <v>1961</v>
      </c>
      <c r="D734" s="244" t="s">
        <v>1450</v>
      </c>
      <c r="E734" s="450" t="s">
        <v>416</v>
      </c>
      <c r="F734" s="245">
        <v>2</v>
      </c>
      <c r="G734" s="327">
        <v>1</v>
      </c>
      <c r="H734" s="84">
        <v>333.94</v>
      </c>
      <c r="I734" s="450">
        <v>319.69</v>
      </c>
      <c r="J734" s="94">
        <f t="shared" si="190"/>
        <v>234</v>
      </c>
      <c r="K734" s="331">
        <v>85.69</v>
      </c>
      <c r="L734" s="128">
        <f>'раздел 2'!C731</f>
        <v>155405.45000000001</v>
      </c>
      <c r="M734" s="460">
        <v>0</v>
      </c>
      <c r="N734" s="460">
        <v>0</v>
      </c>
      <c r="O734" s="460">
        <v>0</v>
      </c>
      <c r="P734" s="460">
        <f t="shared" si="191"/>
        <v>155405.45000000001</v>
      </c>
      <c r="Q734" s="455">
        <f t="shared" si="192"/>
        <v>465.36937773252686</v>
      </c>
      <c r="R734" s="450">
        <v>24445</v>
      </c>
      <c r="S734" s="81" t="s">
        <v>358</v>
      </c>
      <c r="T734" s="458" t="s">
        <v>181</v>
      </c>
      <c r="U734" s="54">
        <f>'раздел 2'!C731-'раздел 1'!L734</f>
        <v>0</v>
      </c>
      <c r="V734" s="203">
        <f t="shared" si="194"/>
        <v>0</v>
      </c>
      <c r="W734" s="203">
        <f t="shared" si="178"/>
        <v>23979.630622267472</v>
      </c>
    </row>
    <row r="735" spans="1:23" ht="15.6" customHeight="1" x14ac:dyDescent="0.2">
      <c r="A735" s="328">
        <f t="shared" si="193"/>
        <v>569</v>
      </c>
      <c r="B735" s="330" t="s">
        <v>721</v>
      </c>
      <c r="C735" s="246">
        <v>1951</v>
      </c>
      <c r="D735" s="244" t="s">
        <v>1450</v>
      </c>
      <c r="E735" s="450" t="s">
        <v>1451</v>
      </c>
      <c r="F735" s="247">
        <v>2</v>
      </c>
      <c r="G735" s="327">
        <v>1</v>
      </c>
      <c r="H735" s="23">
        <v>341.73</v>
      </c>
      <c r="I735" s="94">
        <v>341.43</v>
      </c>
      <c r="J735" s="94">
        <f t="shared" si="190"/>
        <v>105.13</v>
      </c>
      <c r="K735" s="163">
        <v>236.3</v>
      </c>
      <c r="L735" s="128">
        <f>'раздел 2'!C732</f>
        <v>284844.63</v>
      </c>
      <c r="M735" s="460">
        <v>0</v>
      </c>
      <c r="N735" s="460">
        <v>0</v>
      </c>
      <c r="O735" s="460">
        <v>0</v>
      </c>
      <c r="P735" s="460">
        <f t="shared" si="191"/>
        <v>284844.63</v>
      </c>
      <c r="Q735" s="455">
        <f t="shared" ref="Q735:Q752" si="195">L735/H735</f>
        <v>833.53709068562898</v>
      </c>
      <c r="R735" s="450">
        <v>24445</v>
      </c>
      <c r="S735" s="81" t="s">
        <v>358</v>
      </c>
      <c r="T735" s="458" t="s">
        <v>181</v>
      </c>
      <c r="U735" s="54">
        <f>'раздел 2'!C732-'раздел 1'!L735</f>
        <v>0</v>
      </c>
      <c r="V735" s="203">
        <f t="shared" si="194"/>
        <v>0</v>
      </c>
      <c r="W735" s="203">
        <f t="shared" si="178"/>
        <v>23611.46290931437</v>
      </c>
    </row>
    <row r="736" spans="1:23" ht="15.6" customHeight="1" x14ac:dyDescent="0.2">
      <c r="A736" s="328">
        <f t="shared" si="193"/>
        <v>570</v>
      </c>
      <c r="B736" s="330" t="s">
        <v>722</v>
      </c>
      <c r="C736" s="162">
        <v>1952</v>
      </c>
      <c r="D736" s="244" t="s">
        <v>1450</v>
      </c>
      <c r="E736" s="450" t="s">
        <v>1451</v>
      </c>
      <c r="F736" s="184">
        <v>2</v>
      </c>
      <c r="G736" s="327">
        <v>1</v>
      </c>
      <c r="H736" s="84">
        <v>352.3</v>
      </c>
      <c r="I736" s="450">
        <v>352.3</v>
      </c>
      <c r="J736" s="94">
        <f t="shared" si="190"/>
        <v>129.05000000000001</v>
      </c>
      <c r="K736" s="331">
        <v>223.25</v>
      </c>
      <c r="L736" s="128">
        <f>'раздел 2'!C733</f>
        <v>197248.38</v>
      </c>
      <c r="M736" s="460">
        <v>0</v>
      </c>
      <c r="N736" s="460">
        <v>0</v>
      </c>
      <c r="O736" s="460">
        <v>0</v>
      </c>
      <c r="P736" s="460">
        <f t="shared" si="191"/>
        <v>197248.38</v>
      </c>
      <c r="Q736" s="455">
        <f t="shared" si="195"/>
        <v>559.88753902923645</v>
      </c>
      <c r="R736" s="450">
        <v>24445</v>
      </c>
      <c r="S736" s="81" t="s">
        <v>358</v>
      </c>
      <c r="T736" s="458" t="s">
        <v>181</v>
      </c>
      <c r="U736" s="54">
        <f>'раздел 2'!C733-'раздел 1'!L736</f>
        <v>0</v>
      </c>
      <c r="V736" s="203">
        <f t="shared" si="194"/>
        <v>0</v>
      </c>
      <c r="W736" s="203">
        <f t="shared" si="178"/>
        <v>23885.112460970762</v>
      </c>
    </row>
    <row r="737" spans="1:30" ht="15.6" customHeight="1" x14ac:dyDescent="0.2">
      <c r="A737" s="328">
        <f t="shared" si="193"/>
        <v>571</v>
      </c>
      <c r="B737" s="330" t="s">
        <v>723</v>
      </c>
      <c r="C737" s="162">
        <v>1959</v>
      </c>
      <c r="D737" s="244" t="s">
        <v>1450</v>
      </c>
      <c r="E737" s="450" t="s">
        <v>1451</v>
      </c>
      <c r="F737" s="184">
        <v>2</v>
      </c>
      <c r="G737" s="327">
        <v>1</v>
      </c>
      <c r="H737" s="84">
        <v>404.53</v>
      </c>
      <c r="I737" s="450">
        <v>387.36</v>
      </c>
      <c r="J737" s="94">
        <f t="shared" si="190"/>
        <v>154.58000000000001</v>
      </c>
      <c r="K737" s="331">
        <v>232.78</v>
      </c>
      <c r="L737" s="128">
        <f>'раздел 2'!C734</f>
        <v>111316.1</v>
      </c>
      <c r="M737" s="460">
        <v>0</v>
      </c>
      <c r="N737" s="460">
        <v>0</v>
      </c>
      <c r="O737" s="460">
        <v>0</v>
      </c>
      <c r="P737" s="460">
        <f t="shared" si="191"/>
        <v>111316.1</v>
      </c>
      <c r="Q737" s="455">
        <f t="shared" si="195"/>
        <v>275.17390551998619</v>
      </c>
      <c r="R737" s="450">
        <v>24445</v>
      </c>
      <c r="S737" s="81" t="s">
        <v>358</v>
      </c>
      <c r="T737" s="458" t="s">
        <v>181</v>
      </c>
      <c r="U737" s="54">
        <f>'раздел 2'!C734-'раздел 1'!L737</f>
        <v>0</v>
      </c>
      <c r="V737" s="203">
        <f t="shared" si="194"/>
        <v>0</v>
      </c>
      <c r="W737" s="203">
        <f t="shared" si="178"/>
        <v>24169.826094480013</v>
      </c>
    </row>
    <row r="738" spans="1:30" ht="15.6" customHeight="1" x14ac:dyDescent="0.2">
      <c r="A738" s="328">
        <f t="shared" si="193"/>
        <v>572</v>
      </c>
      <c r="B738" s="65" t="s">
        <v>724</v>
      </c>
      <c r="C738" s="243">
        <v>1960</v>
      </c>
      <c r="D738" s="244" t="s">
        <v>1450</v>
      </c>
      <c r="E738" s="450" t="s">
        <v>1451</v>
      </c>
      <c r="F738" s="245">
        <v>2</v>
      </c>
      <c r="G738" s="327">
        <v>1</v>
      </c>
      <c r="H738" s="84">
        <v>349.63</v>
      </c>
      <c r="I738" s="450">
        <v>349.84</v>
      </c>
      <c r="J738" s="94">
        <f t="shared" si="190"/>
        <v>216.27999999999997</v>
      </c>
      <c r="K738" s="331">
        <v>133.56</v>
      </c>
      <c r="L738" s="128">
        <f>'раздел 2'!C735</f>
        <v>280924.64</v>
      </c>
      <c r="M738" s="460">
        <v>0</v>
      </c>
      <c r="N738" s="460">
        <v>0</v>
      </c>
      <c r="O738" s="460">
        <v>0</v>
      </c>
      <c r="P738" s="460">
        <f t="shared" si="191"/>
        <v>280924.64</v>
      </c>
      <c r="Q738" s="455">
        <f t="shared" si="195"/>
        <v>803.491233589795</v>
      </c>
      <c r="R738" s="450">
        <v>24445</v>
      </c>
      <c r="S738" s="81" t="s">
        <v>358</v>
      </c>
      <c r="T738" s="458" t="s">
        <v>181</v>
      </c>
      <c r="U738" s="54">
        <f>'раздел 2'!C735-'раздел 1'!L738</f>
        <v>0</v>
      </c>
      <c r="V738" s="203">
        <f t="shared" si="194"/>
        <v>0</v>
      </c>
      <c r="W738" s="203">
        <f t="shared" ref="W738:W800" si="196">R738-Q738</f>
        <v>23641.508766410207</v>
      </c>
    </row>
    <row r="739" spans="1:30" ht="15.6" customHeight="1" x14ac:dyDescent="0.2">
      <c r="A739" s="328">
        <f t="shared" si="193"/>
        <v>573</v>
      </c>
      <c r="B739" s="330" t="s">
        <v>725</v>
      </c>
      <c r="C739" s="162">
        <v>1960</v>
      </c>
      <c r="D739" s="244" t="s">
        <v>1450</v>
      </c>
      <c r="E739" s="450" t="s">
        <v>1451</v>
      </c>
      <c r="F739" s="184">
        <v>2</v>
      </c>
      <c r="G739" s="327">
        <v>1</v>
      </c>
      <c r="H739" s="84">
        <v>341.07</v>
      </c>
      <c r="I739" s="450">
        <v>324.63</v>
      </c>
      <c r="J739" s="94">
        <f t="shared" si="190"/>
        <v>126.07</v>
      </c>
      <c r="K739" s="331">
        <v>198.56</v>
      </c>
      <c r="L739" s="128">
        <f>'раздел 2'!C736</f>
        <v>154136.78</v>
      </c>
      <c r="M739" s="460">
        <v>0</v>
      </c>
      <c r="N739" s="460">
        <v>0</v>
      </c>
      <c r="O739" s="460">
        <v>0</v>
      </c>
      <c r="P739" s="460">
        <f t="shared" si="191"/>
        <v>154136.78</v>
      </c>
      <c r="Q739" s="455">
        <f t="shared" si="195"/>
        <v>451.9212478376873</v>
      </c>
      <c r="R739" s="450">
        <v>24445</v>
      </c>
      <c r="S739" s="81" t="s">
        <v>358</v>
      </c>
      <c r="T739" s="458" t="s">
        <v>181</v>
      </c>
      <c r="U739" s="54">
        <f>'раздел 2'!C736-'раздел 1'!L739</f>
        <v>0</v>
      </c>
      <c r="V739" s="203">
        <f t="shared" si="194"/>
        <v>0</v>
      </c>
      <c r="W739" s="203">
        <f t="shared" si="196"/>
        <v>23993.078752162313</v>
      </c>
    </row>
    <row r="740" spans="1:30" ht="15.6" customHeight="1" x14ac:dyDescent="0.2">
      <c r="A740" s="328">
        <f t="shared" si="193"/>
        <v>574</v>
      </c>
      <c r="B740" s="330" t="s">
        <v>726</v>
      </c>
      <c r="C740" s="162">
        <v>1955</v>
      </c>
      <c r="D740" s="244" t="s">
        <v>1450</v>
      </c>
      <c r="E740" s="450" t="s">
        <v>1451</v>
      </c>
      <c r="F740" s="184">
        <v>2</v>
      </c>
      <c r="G740" s="327">
        <v>2</v>
      </c>
      <c r="H740" s="84">
        <v>457.83</v>
      </c>
      <c r="I740" s="450">
        <v>458.12</v>
      </c>
      <c r="J740" s="94">
        <f t="shared" si="190"/>
        <v>98.019999999999982</v>
      </c>
      <c r="K740" s="331">
        <v>360.1</v>
      </c>
      <c r="L740" s="128">
        <f>'раздел 2'!C737</f>
        <v>315855.82</v>
      </c>
      <c r="M740" s="460">
        <v>0</v>
      </c>
      <c r="N740" s="460">
        <v>0</v>
      </c>
      <c r="O740" s="460">
        <v>0</v>
      </c>
      <c r="P740" s="460">
        <f t="shared" si="191"/>
        <v>315855.82</v>
      </c>
      <c r="Q740" s="455">
        <f t="shared" si="195"/>
        <v>689.89760391411664</v>
      </c>
      <c r="R740" s="450">
        <v>24445</v>
      </c>
      <c r="S740" s="81" t="s">
        <v>358</v>
      </c>
      <c r="T740" s="458" t="s">
        <v>181</v>
      </c>
      <c r="U740" s="54">
        <f>'раздел 2'!C737-'раздел 1'!L740</f>
        <v>0</v>
      </c>
      <c r="V740" s="203">
        <f t="shared" si="194"/>
        <v>0</v>
      </c>
      <c r="W740" s="203">
        <f t="shared" si="196"/>
        <v>23755.102396085884</v>
      </c>
    </row>
    <row r="741" spans="1:30" ht="15.6" customHeight="1" x14ac:dyDescent="0.2">
      <c r="A741" s="328">
        <f t="shared" si="193"/>
        <v>575</v>
      </c>
      <c r="B741" s="330" t="s">
        <v>727</v>
      </c>
      <c r="C741" s="162">
        <v>1955</v>
      </c>
      <c r="D741" s="244" t="s">
        <v>1450</v>
      </c>
      <c r="E741" s="450" t="s">
        <v>416</v>
      </c>
      <c r="F741" s="184">
        <v>2</v>
      </c>
      <c r="G741" s="100">
        <v>3</v>
      </c>
      <c r="H741" s="84">
        <v>802.98</v>
      </c>
      <c r="I741" s="450">
        <v>763.78</v>
      </c>
      <c r="J741" s="94">
        <f t="shared" si="190"/>
        <v>571.08999999999992</v>
      </c>
      <c r="K741" s="331">
        <v>192.69</v>
      </c>
      <c r="L741" s="128">
        <f>'раздел 2'!C738</f>
        <v>279110.82</v>
      </c>
      <c r="M741" s="460">
        <v>0</v>
      </c>
      <c r="N741" s="460">
        <v>0</v>
      </c>
      <c r="O741" s="460">
        <v>0</v>
      </c>
      <c r="P741" s="460">
        <f t="shared" si="191"/>
        <v>279110.82</v>
      </c>
      <c r="Q741" s="455">
        <f t="shared" si="195"/>
        <v>347.59373832474034</v>
      </c>
      <c r="R741" s="450">
        <v>24445</v>
      </c>
      <c r="S741" s="81" t="s">
        <v>358</v>
      </c>
      <c r="T741" s="458" t="s">
        <v>181</v>
      </c>
      <c r="U741" s="54">
        <f>'раздел 2'!C738-'раздел 1'!L741</f>
        <v>0</v>
      </c>
      <c r="V741" s="203">
        <f t="shared" si="194"/>
        <v>0</v>
      </c>
      <c r="W741" s="203">
        <f t="shared" si="196"/>
        <v>24097.40626167526</v>
      </c>
    </row>
    <row r="742" spans="1:30" ht="15.6" customHeight="1" x14ac:dyDescent="0.2">
      <c r="A742" s="328">
        <f t="shared" si="193"/>
        <v>576</v>
      </c>
      <c r="B742" s="65" t="s">
        <v>728</v>
      </c>
      <c r="C742" s="243">
        <v>1960</v>
      </c>
      <c r="D742" s="244" t="s">
        <v>1450</v>
      </c>
      <c r="E742" s="450" t="s">
        <v>416</v>
      </c>
      <c r="F742" s="245">
        <v>2</v>
      </c>
      <c r="G742" s="100">
        <v>1</v>
      </c>
      <c r="H742" s="84">
        <v>297.2</v>
      </c>
      <c r="I742" s="450">
        <v>297.2</v>
      </c>
      <c r="J742" s="94">
        <f t="shared" si="190"/>
        <v>220.70999999999998</v>
      </c>
      <c r="K742" s="331">
        <v>76.489999999999995</v>
      </c>
      <c r="L742" s="128">
        <f>'раздел 2'!C739</f>
        <v>155113.74</v>
      </c>
      <c r="M742" s="460">
        <v>0</v>
      </c>
      <c r="N742" s="460">
        <v>0</v>
      </c>
      <c r="O742" s="460">
        <v>0</v>
      </c>
      <c r="P742" s="460">
        <f t="shared" si="191"/>
        <v>155113.74</v>
      </c>
      <c r="Q742" s="455">
        <f t="shared" si="195"/>
        <v>521.9170255720054</v>
      </c>
      <c r="R742" s="450">
        <v>24445</v>
      </c>
      <c r="S742" s="81" t="s">
        <v>358</v>
      </c>
      <c r="T742" s="458" t="s">
        <v>181</v>
      </c>
      <c r="U742" s="54">
        <f>'раздел 2'!C739-'раздел 1'!L742</f>
        <v>0</v>
      </c>
      <c r="V742" s="203">
        <f t="shared" si="194"/>
        <v>0</v>
      </c>
      <c r="W742" s="203">
        <f t="shared" si="196"/>
        <v>23923.082974427994</v>
      </c>
    </row>
    <row r="743" spans="1:30" ht="15.6" customHeight="1" x14ac:dyDescent="0.2">
      <c r="A743" s="328">
        <f t="shared" si="193"/>
        <v>577</v>
      </c>
      <c r="B743" s="65" t="s">
        <v>729</v>
      </c>
      <c r="C743" s="243">
        <v>1961</v>
      </c>
      <c r="D743" s="244" t="s">
        <v>1450</v>
      </c>
      <c r="E743" s="450" t="s">
        <v>416</v>
      </c>
      <c r="F743" s="245">
        <v>2</v>
      </c>
      <c r="G743" s="100">
        <v>2</v>
      </c>
      <c r="H743" s="84">
        <v>465</v>
      </c>
      <c r="I743" s="450">
        <v>485.49</v>
      </c>
      <c r="J743" s="94">
        <f t="shared" si="190"/>
        <v>411.34000000000003</v>
      </c>
      <c r="K743" s="331">
        <v>74.150000000000006</v>
      </c>
      <c r="L743" s="128">
        <f>'раздел 2'!C740</f>
        <v>552956.24</v>
      </c>
      <c r="M743" s="460">
        <v>0</v>
      </c>
      <c r="N743" s="460">
        <v>0</v>
      </c>
      <c r="O743" s="460">
        <v>0</v>
      </c>
      <c r="P743" s="460">
        <f t="shared" si="191"/>
        <v>552956.24</v>
      </c>
      <c r="Q743" s="455">
        <f t="shared" si="195"/>
        <v>1189.1532043010752</v>
      </c>
      <c r="R743" s="450">
        <v>24445</v>
      </c>
      <c r="S743" s="81" t="s">
        <v>358</v>
      </c>
      <c r="T743" s="458" t="s">
        <v>181</v>
      </c>
      <c r="U743" s="54">
        <f>'раздел 2'!C740-'раздел 1'!L743</f>
        <v>0</v>
      </c>
      <c r="V743" s="203">
        <f t="shared" si="194"/>
        <v>0</v>
      </c>
      <c r="W743" s="203">
        <f t="shared" si="196"/>
        <v>23255.846795698926</v>
      </c>
    </row>
    <row r="744" spans="1:30" ht="15.6" customHeight="1" x14ac:dyDescent="0.2">
      <c r="A744" s="328">
        <f t="shared" si="193"/>
        <v>578</v>
      </c>
      <c r="B744" s="330" t="s">
        <v>730</v>
      </c>
      <c r="C744" s="162">
        <v>1948</v>
      </c>
      <c r="D744" s="244" t="s">
        <v>1450</v>
      </c>
      <c r="E744" s="450" t="s">
        <v>1451</v>
      </c>
      <c r="F744" s="184">
        <v>2</v>
      </c>
      <c r="G744" s="100">
        <v>1</v>
      </c>
      <c r="H744" s="84">
        <v>229.3</v>
      </c>
      <c r="I744" s="450">
        <v>202.09</v>
      </c>
      <c r="J744" s="94">
        <f t="shared" si="190"/>
        <v>101.19</v>
      </c>
      <c r="K744" s="331">
        <v>100.9</v>
      </c>
      <c r="L744" s="128">
        <f>'раздел 2'!C741</f>
        <v>118066.97</v>
      </c>
      <c r="M744" s="460">
        <v>0</v>
      </c>
      <c r="N744" s="460">
        <v>0</v>
      </c>
      <c r="O744" s="460">
        <v>0</v>
      </c>
      <c r="P744" s="460">
        <f t="shared" si="191"/>
        <v>118066.97</v>
      </c>
      <c r="Q744" s="455">
        <f t="shared" si="195"/>
        <v>514.90174443959882</v>
      </c>
      <c r="R744" s="450">
        <v>24445</v>
      </c>
      <c r="S744" s="81" t="s">
        <v>358</v>
      </c>
      <c r="T744" s="458" t="s">
        <v>181</v>
      </c>
      <c r="U744" s="54">
        <f>'раздел 2'!C741-'раздел 1'!L744</f>
        <v>0</v>
      </c>
      <c r="V744" s="203">
        <f t="shared" si="194"/>
        <v>0</v>
      </c>
      <c r="W744" s="203">
        <f t="shared" si="196"/>
        <v>23930.098255560402</v>
      </c>
    </row>
    <row r="745" spans="1:30" ht="15.6" customHeight="1" x14ac:dyDescent="0.2">
      <c r="A745" s="328">
        <f t="shared" si="193"/>
        <v>579</v>
      </c>
      <c r="B745" s="65" t="s">
        <v>731</v>
      </c>
      <c r="C745" s="243">
        <v>1960</v>
      </c>
      <c r="D745" s="244" t="s">
        <v>1450</v>
      </c>
      <c r="E745" s="450" t="s">
        <v>416</v>
      </c>
      <c r="F745" s="245">
        <v>2</v>
      </c>
      <c r="G745" s="100">
        <v>2</v>
      </c>
      <c r="H745" s="84">
        <v>465</v>
      </c>
      <c r="I745" s="450">
        <v>465</v>
      </c>
      <c r="J745" s="94">
        <f t="shared" si="190"/>
        <v>388.39</v>
      </c>
      <c r="K745" s="331">
        <v>76.61</v>
      </c>
      <c r="L745" s="128">
        <f>'раздел 2'!C742</f>
        <v>93961.39</v>
      </c>
      <c r="M745" s="460">
        <v>0</v>
      </c>
      <c r="N745" s="460">
        <v>0</v>
      </c>
      <c r="O745" s="460">
        <v>0</v>
      </c>
      <c r="P745" s="460">
        <f t="shared" si="191"/>
        <v>93961.39</v>
      </c>
      <c r="Q745" s="455">
        <f t="shared" si="195"/>
        <v>202.06750537634409</v>
      </c>
      <c r="R745" s="450">
        <v>24445</v>
      </c>
      <c r="S745" s="81" t="s">
        <v>358</v>
      </c>
      <c r="T745" s="458" t="s">
        <v>181</v>
      </c>
      <c r="U745" s="54">
        <f>'раздел 2'!C742-'раздел 1'!L745</f>
        <v>0</v>
      </c>
      <c r="V745" s="203">
        <f t="shared" si="194"/>
        <v>0</v>
      </c>
      <c r="W745" s="203">
        <f t="shared" si="196"/>
        <v>24242.932494623656</v>
      </c>
    </row>
    <row r="746" spans="1:30" ht="15.6" customHeight="1" x14ac:dyDescent="0.2">
      <c r="A746" s="328">
        <f t="shared" si="193"/>
        <v>580</v>
      </c>
      <c r="B746" s="65" t="s">
        <v>732</v>
      </c>
      <c r="C746" s="243">
        <v>1959</v>
      </c>
      <c r="D746" s="244" t="s">
        <v>1450</v>
      </c>
      <c r="E746" s="450" t="s">
        <v>416</v>
      </c>
      <c r="F746" s="245">
        <v>2</v>
      </c>
      <c r="G746" s="100">
        <v>2</v>
      </c>
      <c r="H746" s="84">
        <v>835.2</v>
      </c>
      <c r="I746" s="84">
        <v>835.2</v>
      </c>
      <c r="J746" s="94">
        <f t="shared" si="190"/>
        <v>835.2</v>
      </c>
      <c r="K746" s="331">
        <v>0</v>
      </c>
      <c r="L746" s="128">
        <f>'раздел 2'!C743</f>
        <v>316132.21999999997</v>
      </c>
      <c r="M746" s="460">
        <v>0</v>
      </c>
      <c r="N746" s="460">
        <v>0</v>
      </c>
      <c r="O746" s="460">
        <v>0</v>
      </c>
      <c r="P746" s="460">
        <f t="shared" si="191"/>
        <v>316132.21999999997</v>
      </c>
      <c r="Q746" s="455">
        <f t="shared" si="195"/>
        <v>378.51079980842906</v>
      </c>
      <c r="R746" s="450">
        <v>24445</v>
      </c>
      <c r="S746" s="81" t="s">
        <v>358</v>
      </c>
      <c r="T746" s="458" t="s">
        <v>181</v>
      </c>
      <c r="U746" s="54">
        <f>'раздел 2'!C743-'раздел 1'!L746</f>
        <v>0</v>
      </c>
      <c r="V746" s="203">
        <f t="shared" si="194"/>
        <v>0</v>
      </c>
      <c r="W746" s="203">
        <f t="shared" si="196"/>
        <v>24066.489200191572</v>
      </c>
    </row>
    <row r="747" spans="1:30" ht="15.6" customHeight="1" x14ac:dyDescent="0.2">
      <c r="A747" s="328">
        <f t="shared" si="193"/>
        <v>581</v>
      </c>
      <c r="B747" s="65" t="s">
        <v>733</v>
      </c>
      <c r="C747" s="248">
        <v>1959</v>
      </c>
      <c r="D747" s="244" t="s">
        <v>1450</v>
      </c>
      <c r="E747" s="450" t="s">
        <v>416</v>
      </c>
      <c r="F747" s="249">
        <v>2</v>
      </c>
      <c r="G747" s="100">
        <v>1</v>
      </c>
      <c r="H747" s="23">
        <v>370.6</v>
      </c>
      <c r="I747" s="94">
        <v>362.51</v>
      </c>
      <c r="J747" s="94">
        <f t="shared" si="190"/>
        <v>180.79999999999998</v>
      </c>
      <c r="K747" s="163">
        <v>181.71</v>
      </c>
      <c r="L747" s="128">
        <f>'раздел 2'!C744</f>
        <v>106768.22</v>
      </c>
      <c r="M747" s="460">
        <v>0</v>
      </c>
      <c r="N747" s="460">
        <v>0</v>
      </c>
      <c r="O747" s="460">
        <v>0</v>
      </c>
      <c r="P747" s="460">
        <f t="shared" si="191"/>
        <v>106768.22</v>
      </c>
      <c r="Q747" s="455">
        <f t="shared" si="195"/>
        <v>288.09557474365891</v>
      </c>
      <c r="R747" s="450">
        <v>24445</v>
      </c>
      <c r="S747" s="81" t="s">
        <v>358</v>
      </c>
      <c r="T747" s="458" t="s">
        <v>181</v>
      </c>
      <c r="U747" s="54">
        <f>'раздел 2'!C744-'раздел 1'!L747</f>
        <v>0</v>
      </c>
      <c r="V747" s="203">
        <f t="shared" si="194"/>
        <v>0</v>
      </c>
      <c r="W747" s="203">
        <f t="shared" si="196"/>
        <v>24156.90442525634</v>
      </c>
    </row>
    <row r="748" spans="1:30" ht="15.6" customHeight="1" x14ac:dyDescent="0.2">
      <c r="A748" s="328">
        <f t="shared" si="193"/>
        <v>582</v>
      </c>
      <c r="B748" s="65" t="s">
        <v>734</v>
      </c>
      <c r="C748" s="243">
        <v>1963</v>
      </c>
      <c r="D748" s="244" t="s">
        <v>1450</v>
      </c>
      <c r="E748" s="450" t="s">
        <v>416</v>
      </c>
      <c r="F748" s="245">
        <v>2</v>
      </c>
      <c r="G748" s="100">
        <v>2</v>
      </c>
      <c r="H748" s="84">
        <v>504.47</v>
      </c>
      <c r="I748" s="450">
        <v>480.13</v>
      </c>
      <c r="J748" s="94">
        <f t="shared" si="190"/>
        <v>365.40999999999997</v>
      </c>
      <c r="K748" s="331">
        <v>114.72</v>
      </c>
      <c r="L748" s="128">
        <f>'раздел 2'!C745</f>
        <v>84431.23</v>
      </c>
      <c r="M748" s="460">
        <v>0</v>
      </c>
      <c r="N748" s="460">
        <v>0</v>
      </c>
      <c r="O748" s="460">
        <v>0</v>
      </c>
      <c r="P748" s="460">
        <f t="shared" si="191"/>
        <v>84431.23</v>
      </c>
      <c r="Q748" s="455">
        <f t="shared" si="195"/>
        <v>167.36620611731121</v>
      </c>
      <c r="R748" s="450">
        <v>24445</v>
      </c>
      <c r="S748" s="81" t="s">
        <v>358</v>
      </c>
      <c r="T748" s="458" t="s">
        <v>181</v>
      </c>
      <c r="U748" s="54">
        <f>'раздел 2'!C745-'раздел 1'!L748</f>
        <v>0</v>
      </c>
      <c r="V748" s="203">
        <f t="shared" si="194"/>
        <v>0</v>
      </c>
      <c r="W748" s="203">
        <f t="shared" si="196"/>
        <v>24277.633793882687</v>
      </c>
    </row>
    <row r="749" spans="1:30" ht="15.6" customHeight="1" x14ac:dyDescent="0.2">
      <c r="A749" s="328">
        <f t="shared" si="193"/>
        <v>583</v>
      </c>
      <c r="B749" s="65" t="s">
        <v>735</v>
      </c>
      <c r="C749" s="243">
        <v>1962</v>
      </c>
      <c r="D749" s="244" t="s">
        <v>1450</v>
      </c>
      <c r="E749" s="450" t="s">
        <v>416</v>
      </c>
      <c r="F749" s="245">
        <v>2</v>
      </c>
      <c r="G749" s="100">
        <v>2</v>
      </c>
      <c r="H749" s="84">
        <v>530.04</v>
      </c>
      <c r="I749" s="450">
        <v>463.4</v>
      </c>
      <c r="J749" s="94">
        <f t="shared" si="190"/>
        <v>389.78</v>
      </c>
      <c r="K749" s="331">
        <v>73.62</v>
      </c>
      <c r="L749" s="128">
        <f>'раздел 2'!C746</f>
        <v>84431.23</v>
      </c>
      <c r="M749" s="460">
        <v>0</v>
      </c>
      <c r="N749" s="460">
        <v>0</v>
      </c>
      <c r="O749" s="460">
        <v>0</v>
      </c>
      <c r="P749" s="460">
        <f t="shared" si="191"/>
        <v>84431.23</v>
      </c>
      <c r="Q749" s="455">
        <f t="shared" si="195"/>
        <v>159.2921854954343</v>
      </c>
      <c r="R749" s="450">
        <v>24445</v>
      </c>
      <c r="S749" s="81" t="s">
        <v>358</v>
      </c>
      <c r="T749" s="458" t="s">
        <v>181</v>
      </c>
      <c r="U749" s="54">
        <f>'раздел 2'!C746-'раздел 1'!L749</f>
        <v>0</v>
      </c>
      <c r="V749" s="203">
        <f t="shared" si="194"/>
        <v>0</v>
      </c>
      <c r="W749" s="203">
        <f t="shared" si="196"/>
        <v>24285.707814504567</v>
      </c>
    </row>
    <row r="750" spans="1:30" ht="15.6" customHeight="1" x14ac:dyDescent="0.2">
      <c r="A750" s="328">
        <f t="shared" si="193"/>
        <v>584</v>
      </c>
      <c r="B750" s="65" t="s">
        <v>736</v>
      </c>
      <c r="C750" s="243">
        <v>1963</v>
      </c>
      <c r="D750" s="244" t="s">
        <v>1450</v>
      </c>
      <c r="E750" s="450" t="s">
        <v>416</v>
      </c>
      <c r="F750" s="245">
        <v>2</v>
      </c>
      <c r="G750" s="327">
        <v>2</v>
      </c>
      <c r="H750" s="84">
        <v>495.85</v>
      </c>
      <c r="I750" s="84">
        <v>495.85</v>
      </c>
      <c r="J750" s="94">
        <f t="shared" si="190"/>
        <v>426.89000000000004</v>
      </c>
      <c r="K750" s="331">
        <v>68.959999999999994</v>
      </c>
      <c r="L750" s="128">
        <f>'раздел 2'!C747</f>
        <v>84431.23</v>
      </c>
      <c r="M750" s="460">
        <v>0</v>
      </c>
      <c r="N750" s="460">
        <v>0</v>
      </c>
      <c r="O750" s="460">
        <v>0</v>
      </c>
      <c r="P750" s="460">
        <f t="shared" si="191"/>
        <v>84431.23</v>
      </c>
      <c r="Q750" s="455">
        <f t="shared" si="195"/>
        <v>170.27574871432893</v>
      </c>
      <c r="R750" s="450">
        <v>24445</v>
      </c>
      <c r="S750" s="81" t="s">
        <v>358</v>
      </c>
      <c r="T750" s="458" t="s">
        <v>181</v>
      </c>
      <c r="U750" s="54">
        <f>'раздел 2'!C747-'раздел 1'!L750</f>
        <v>0</v>
      </c>
      <c r="V750" s="203">
        <f t="shared" si="194"/>
        <v>0</v>
      </c>
      <c r="W750" s="203">
        <f t="shared" si="196"/>
        <v>24274.724251285672</v>
      </c>
    </row>
    <row r="751" spans="1:30" ht="15.6" customHeight="1" x14ac:dyDescent="0.2">
      <c r="A751" s="488" t="s">
        <v>17</v>
      </c>
      <c r="B751" s="489"/>
      <c r="C751" s="331"/>
      <c r="D751" s="450"/>
      <c r="E751" s="450"/>
      <c r="F751" s="327"/>
      <c r="G751" s="327"/>
      <c r="H751" s="450">
        <f t="shared" ref="H751:P751" si="197">SUM(H707:H750)</f>
        <v>46851.859999999993</v>
      </c>
      <c r="I751" s="450">
        <f t="shared" si="197"/>
        <v>46173.569999999985</v>
      </c>
      <c r="J751" s="450">
        <f t="shared" si="197"/>
        <v>39823.219999999994</v>
      </c>
      <c r="K751" s="331">
        <f t="shared" si="197"/>
        <v>6350.35</v>
      </c>
      <c r="L751" s="429">
        <f t="shared" si="197"/>
        <v>11006622.520000001</v>
      </c>
      <c r="M751" s="429">
        <f t="shared" si="197"/>
        <v>0</v>
      </c>
      <c r="N751" s="429">
        <f t="shared" si="197"/>
        <v>0</v>
      </c>
      <c r="O751" s="429">
        <f t="shared" si="197"/>
        <v>0</v>
      </c>
      <c r="P751" s="429">
        <f t="shared" si="197"/>
        <v>11006622.520000001</v>
      </c>
      <c r="Q751" s="455">
        <f t="shared" si="195"/>
        <v>234.92391806856767</v>
      </c>
      <c r="R751" s="450" t="s">
        <v>177</v>
      </c>
      <c r="S751" s="450" t="s">
        <v>177</v>
      </c>
      <c r="T751" s="450" t="s">
        <v>177</v>
      </c>
      <c r="U751" s="54">
        <f>'раздел 2'!C748-'раздел 1'!L751</f>
        <v>0</v>
      </c>
      <c r="V751" s="203">
        <f t="shared" si="194"/>
        <v>0</v>
      </c>
      <c r="W751" s="203" t="e">
        <f t="shared" si="196"/>
        <v>#VALUE!</v>
      </c>
      <c r="X751" s="337"/>
      <c r="Y751" s="337"/>
      <c r="Z751" s="337"/>
      <c r="AA751" s="337"/>
      <c r="AB751" s="337"/>
      <c r="AC751" s="337"/>
      <c r="AD751" s="337"/>
    </row>
    <row r="752" spans="1:30" s="210" customFormat="1" ht="15.6" customHeight="1" x14ac:dyDescent="0.2">
      <c r="A752" s="497" t="s">
        <v>129</v>
      </c>
      <c r="B752" s="498"/>
      <c r="C752" s="153"/>
      <c r="D752" s="466"/>
      <c r="E752" s="466"/>
      <c r="F752" s="179"/>
      <c r="G752" s="179"/>
      <c r="H752" s="463">
        <f t="shared" ref="H752:P752" si="198">H751+H705+H697+H694+H691+H682+H666</f>
        <v>188441.96999999997</v>
      </c>
      <c r="I752" s="463">
        <f t="shared" si="198"/>
        <v>170320.38999999998</v>
      </c>
      <c r="J752" s="463">
        <f t="shared" si="198"/>
        <v>134302.53</v>
      </c>
      <c r="K752" s="153">
        <f t="shared" si="198"/>
        <v>12078.35</v>
      </c>
      <c r="L752" s="463">
        <f t="shared" si="198"/>
        <v>166179914.37000003</v>
      </c>
      <c r="M752" s="463">
        <f t="shared" si="198"/>
        <v>0</v>
      </c>
      <c r="N752" s="463">
        <f t="shared" si="198"/>
        <v>0</v>
      </c>
      <c r="O752" s="463">
        <f t="shared" si="198"/>
        <v>0</v>
      </c>
      <c r="P752" s="463">
        <f t="shared" si="198"/>
        <v>166179914.37000003</v>
      </c>
      <c r="Q752" s="455">
        <f t="shared" si="195"/>
        <v>881.86254033536193</v>
      </c>
      <c r="R752" s="450" t="s">
        <v>177</v>
      </c>
      <c r="S752" s="450" t="s">
        <v>177</v>
      </c>
      <c r="T752" s="450" t="s">
        <v>177</v>
      </c>
      <c r="U752" s="56">
        <f>'раздел 2'!C749-'раздел 1'!L752</f>
        <v>0</v>
      </c>
      <c r="V752" s="203">
        <f t="shared" si="194"/>
        <v>0</v>
      </c>
      <c r="W752" s="203" t="e">
        <f t="shared" si="196"/>
        <v>#VALUE!</v>
      </c>
    </row>
    <row r="753" spans="1:23" ht="15.6" customHeight="1" x14ac:dyDescent="0.2">
      <c r="A753" s="492" t="s">
        <v>52</v>
      </c>
      <c r="B753" s="493"/>
      <c r="C753" s="493"/>
      <c r="D753" s="493"/>
      <c r="E753" s="493"/>
      <c r="F753" s="493"/>
      <c r="G753" s="493"/>
      <c r="H753" s="493"/>
      <c r="I753" s="493"/>
      <c r="J753" s="493"/>
      <c r="K753" s="493"/>
      <c r="L753" s="493"/>
      <c r="M753" s="493"/>
      <c r="N753" s="493"/>
      <c r="O753" s="493"/>
      <c r="P753" s="493"/>
      <c r="Q753" s="493"/>
      <c r="R753" s="493"/>
      <c r="S753" s="493"/>
      <c r="T753" s="494"/>
      <c r="U753" s="56">
        <f>'раздел 2'!C750-'раздел 1'!L753</f>
        <v>0</v>
      </c>
      <c r="V753" s="203">
        <f t="shared" si="194"/>
        <v>0</v>
      </c>
      <c r="W753" s="203">
        <f t="shared" si="196"/>
        <v>0</v>
      </c>
    </row>
    <row r="754" spans="1:23" ht="15.6" customHeight="1" x14ac:dyDescent="0.2">
      <c r="A754" s="447">
        <f>A750+1</f>
        <v>585</v>
      </c>
      <c r="B754" s="464" t="s">
        <v>1514</v>
      </c>
      <c r="C754" s="331">
        <v>1978</v>
      </c>
      <c r="D754" s="450"/>
      <c r="E754" s="450" t="s">
        <v>178</v>
      </c>
      <c r="F754" s="327">
        <v>5</v>
      </c>
      <c r="G754" s="327">
        <v>6</v>
      </c>
      <c r="H754" s="450">
        <v>7490.7</v>
      </c>
      <c r="I754" s="450">
        <v>4605.3999999999996</v>
      </c>
      <c r="J754" s="450">
        <v>3804</v>
      </c>
      <c r="K754" s="331">
        <v>205</v>
      </c>
      <c r="L754" s="429">
        <f>'раздел 2'!C752</f>
        <v>911322.32000000007</v>
      </c>
      <c r="M754" s="460">
        <v>0</v>
      </c>
      <c r="N754" s="460">
        <v>0</v>
      </c>
      <c r="O754" s="460">
        <v>0</v>
      </c>
      <c r="P754" s="460">
        <f t="shared" ref="P754:P797" si="199">L754</f>
        <v>911322.32000000007</v>
      </c>
      <c r="Q754" s="455">
        <f t="shared" ref="Q754:Q799" si="200">L754/H754</f>
        <v>121.66050168876075</v>
      </c>
      <c r="R754" s="450">
        <v>24445</v>
      </c>
      <c r="S754" s="81" t="s">
        <v>358</v>
      </c>
      <c r="T754" s="458" t="s">
        <v>181</v>
      </c>
      <c r="U754" s="56">
        <f>'раздел 2'!C752-'раздел 1'!L754</f>
        <v>0</v>
      </c>
      <c r="V754" s="203">
        <f t="shared" si="194"/>
        <v>0</v>
      </c>
      <c r="W754" s="203">
        <f t="shared" si="196"/>
        <v>24323.339498311238</v>
      </c>
    </row>
    <row r="755" spans="1:23" ht="15.6" customHeight="1" x14ac:dyDescent="0.2">
      <c r="A755" s="328">
        <f t="shared" ref="A755:A797" si="201">A754+1</f>
        <v>586</v>
      </c>
      <c r="B755" s="464" t="s">
        <v>1515</v>
      </c>
      <c r="C755" s="331">
        <v>1983</v>
      </c>
      <c r="D755" s="450"/>
      <c r="E755" s="450" t="s">
        <v>178</v>
      </c>
      <c r="F755" s="327">
        <v>5</v>
      </c>
      <c r="G755" s="327">
        <v>4</v>
      </c>
      <c r="H755" s="450">
        <v>4942.8</v>
      </c>
      <c r="I755" s="450">
        <v>3106.8</v>
      </c>
      <c r="J755" s="450">
        <v>2785.7</v>
      </c>
      <c r="K755" s="331">
        <v>124</v>
      </c>
      <c r="L755" s="429">
        <f>'раздел 2'!C753</f>
        <v>1592062.48</v>
      </c>
      <c r="M755" s="450">
        <v>0</v>
      </c>
      <c r="N755" s="450">
        <v>0</v>
      </c>
      <c r="O755" s="450">
        <v>0</v>
      </c>
      <c r="P755" s="460">
        <f t="shared" si="199"/>
        <v>1592062.48</v>
      </c>
      <c r="Q755" s="455">
        <f t="shared" si="200"/>
        <v>322.0972889859998</v>
      </c>
      <c r="R755" s="450">
        <v>24445</v>
      </c>
      <c r="S755" s="450" t="s">
        <v>358</v>
      </c>
      <c r="T755" s="450" t="s">
        <v>181</v>
      </c>
      <c r="U755" s="56">
        <f>'раздел 2'!C753-'раздел 1'!L755</f>
        <v>0</v>
      </c>
      <c r="V755" s="203">
        <f t="shared" si="194"/>
        <v>0</v>
      </c>
      <c r="W755" s="203">
        <f t="shared" si="196"/>
        <v>24122.902711014001</v>
      </c>
    </row>
    <row r="756" spans="1:23" ht="15.6" customHeight="1" x14ac:dyDescent="0.2">
      <c r="A756" s="328">
        <f t="shared" si="201"/>
        <v>587</v>
      </c>
      <c r="B756" s="464" t="s">
        <v>1516</v>
      </c>
      <c r="C756" s="331">
        <v>1970</v>
      </c>
      <c r="D756" s="450"/>
      <c r="E756" s="450" t="s">
        <v>1517</v>
      </c>
      <c r="F756" s="327">
        <v>5</v>
      </c>
      <c r="G756" s="327">
        <v>6</v>
      </c>
      <c r="H756" s="450">
        <v>5913.4</v>
      </c>
      <c r="I756" s="450">
        <v>4606.5</v>
      </c>
      <c r="J756" s="450">
        <v>4124</v>
      </c>
      <c r="K756" s="331">
        <v>160</v>
      </c>
      <c r="L756" s="429">
        <f>'раздел 2'!C754</f>
        <v>2557883.0700000003</v>
      </c>
      <c r="M756" s="450">
        <v>0</v>
      </c>
      <c r="N756" s="450">
        <v>0</v>
      </c>
      <c r="O756" s="450">
        <v>0</v>
      </c>
      <c r="P756" s="460">
        <f t="shared" si="199"/>
        <v>2557883.0700000003</v>
      </c>
      <c r="Q756" s="455">
        <f t="shared" si="200"/>
        <v>432.55708560219171</v>
      </c>
      <c r="R756" s="450">
        <v>24445</v>
      </c>
      <c r="S756" s="450" t="s">
        <v>358</v>
      </c>
      <c r="T756" s="450" t="s">
        <v>181</v>
      </c>
      <c r="U756" s="56">
        <f>'раздел 2'!C754-'раздел 1'!L756</f>
        <v>0</v>
      </c>
      <c r="V756" s="203">
        <f t="shared" si="194"/>
        <v>0</v>
      </c>
      <c r="W756" s="203">
        <f t="shared" si="196"/>
        <v>24012.442914397809</v>
      </c>
    </row>
    <row r="757" spans="1:23" ht="15.6" customHeight="1" x14ac:dyDescent="0.2">
      <c r="A757" s="328">
        <f t="shared" si="201"/>
        <v>588</v>
      </c>
      <c r="B757" s="464" t="s">
        <v>1518</v>
      </c>
      <c r="C757" s="331">
        <v>1985</v>
      </c>
      <c r="D757" s="450"/>
      <c r="E757" s="450" t="s">
        <v>178</v>
      </c>
      <c r="F757" s="327">
        <v>5</v>
      </c>
      <c r="G757" s="327">
        <v>6</v>
      </c>
      <c r="H757" s="450">
        <v>7336.2</v>
      </c>
      <c r="I757" s="450">
        <v>4600.6000000000004</v>
      </c>
      <c r="J757" s="450">
        <v>4048.1</v>
      </c>
      <c r="K757" s="331">
        <v>207</v>
      </c>
      <c r="L757" s="429">
        <f>'раздел 2'!C755</f>
        <v>2008533.35</v>
      </c>
      <c r="M757" s="450">
        <v>0</v>
      </c>
      <c r="N757" s="450">
        <v>0</v>
      </c>
      <c r="O757" s="450">
        <v>0</v>
      </c>
      <c r="P757" s="460">
        <f t="shared" si="199"/>
        <v>2008533.35</v>
      </c>
      <c r="Q757" s="455">
        <f t="shared" si="200"/>
        <v>273.78388675336009</v>
      </c>
      <c r="R757" s="450">
        <v>24445</v>
      </c>
      <c r="S757" s="450" t="s">
        <v>358</v>
      </c>
      <c r="T757" s="450" t="s">
        <v>181</v>
      </c>
      <c r="U757" s="56">
        <f>'раздел 2'!C755-'раздел 1'!L757</f>
        <v>0</v>
      </c>
      <c r="V757" s="203">
        <f t="shared" si="194"/>
        <v>0</v>
      </c>
      <c r="W757" s="203">
        <f t="shared" si="196"/>
        <v>24171.216113246639</v>
      </c>
    </row>
    <row r="758" spans="1:23" ht="15.6" customHeight="1" x14ac:dyDescent="0.2">
      <c r="A758" s="328">
        <f t="shared" si="201"/>
        <v>589</v>
      </c>
      <c r="B758" s="464" t="s">
        <v>1519</v>
      </c>
      <c r="C758" s="331">
        <v>1982</v>
      </c>
      <c r="D758" s="450"/>
      <c r="E758" s="450" t="s">
        <v>178</v>
      </c>
      <c r="F758" s="327">
        <v>5</v>
      </c>
      <c r="G758" s="327">
        <v>4</v>
      </c>
      <c r="H758" s="450">
        <v>4994.5</v>
      </c>
      <c r="I758" s="450">
        <v>3047.7</v>
      </c>
      <c r="J758" s="450">
        <v>2458.9</v>
      </c>
      <c r="K758" s="331">
        <v>136</v>
      </c>
      <c r="L758" s="429">
        <f>'раздел 2'!C756</f>
        <v>1392333.4800000002</v>
      </c>
      <c r="M758" s="450">
        <v>0</v>
      </c>
      <c r="N758" s="450">
        <v>0</v>
      </c>
      <c r="O758" s="450">
        <v>0</v>
      </c>
      <c r="P758" s="460">
        <f t="shared" si="199"/>
        <v>1392333.4800000002</v>
      </c>
      <c r="Q758" s="455">
        <f t="shared" si="200"/>
        <v>278.77334668134955</v>
      </c>
      <c r="R758" s="450">
        <v>24445</v>
      </c>
      <c r="S758" s="450" t="s">
        <v>358</v>
      </c>
      <c r="T758" s="450" t="s">
        <v>181</v>
      </c>
      <c r="U758" s="56">
        <f>'раздел 2'!C756-'раздел 1'!L758</f>
        <v>0</v>
      </c>
      <c r="V758" s="203">
        <f t="shared" si="194"/>
        <v>0</v>
      </c>
      <c r="W758" s="203">
        <f t="shared" si="196"/>
        <v>24166.226653318652</v>
      </c>
    </row>
    <row r="759" spans="1:23" ht="15.6" customHeight="1" x14ac:dyDescent="0.2">
      <c r="A759" s="328">
        <f t="shared" si="201"/>
        <v>590</v>
      </c>
      <c r="B759" s="464" t="s">
        <v>1520</v>
      </c>
      <c r="C759" s="331">
        <v>1991</v>
      </c>
      <c r="D759" s="450"/>
      <c r="E759" s="450" t="s">
        <v>178</v>
      </c>
      <c r="F759" s="327">
        <v>5</v>
      </c>
      <c r="G759" s="327">
        <v>4</v>
      </c>
      <c r="H759" s="450">
        <v>5219.2</v>
      </c>
      <c r="I759" s="450">
        <v>3330.7</v>
      </c>
      <c r="J759" s="450">
        <v>2941.2</v>
      </c>
      <c r="K759" s="331">
        <v>135</v>
      </c>
      <c r="L759" s="429">
        <f>'раздел 2'!C757</f>
        <v>1219192.02</v>
      </c>
      <c r="M759" s="450">
        <v>0</v>
      </c>
      <c r="N759" s="450">
        <v>0</v>
      </c>
      <c r="O759" s="450">
        <v>0</v>
      </c>
      <c r="P759" s="460">
        <f t="shared" si="199"/>
        <v>1219192.02</v>
      </c>
      <c r="Q759" s="455">
        <f t="shared" si="200"/>
        <v>233.59749003678726</v>
      </c>
      <c r="R759" s="450">
        <v>24445</v>
      </c>
      <c r="S759" s="450" t="s">
        <v>358</v>
      </c>
      <c r="T759" s="450" t="s">
        <v>181</v>
      </c>
      <c r="U759" s="56">
        <f>'раздел 2'!C757-'раздел 1'!L759</f>
        <v>0</v>
      </c>
      <c r="V759" s="203">
        <f t="shared" si="194"/>
        <v>0</v>
      </c>
      <c r="W759" s="203">
        <f t="shared" si="196"/>
        <v>24211.402509963213</v>
      </c>
    </row>
    <row r="760" spans="1:23" ht="15.6" customHeight="1" x14ac:dyDescent="0.2">
      <c r="A760" s="328">
        <f t="shared" si="201"/>
        <v>591</v>
      </c>
      <c r="B760" s="464" t="s">
        <v>1521</v>
      </c>
      <c r="C760" s="331">
        <v>1977</v>
      </c>
      <c r="D760" s="450"/>
      <c r="E760" s="450" t="s">
        <v>174</v>
      </c>
      <c r="F760" s="327">
        <v>5</v>
      </c>
      <c r="G760" s="327">
        <v>4</v>
      </c>
      <c r="H760" s="450">
        <v>4485.7</v>
      </c>
      <c r="I760" s="450">
        <v>3291.6</v>
      </c>
      <c r="J760" s="450">
        <v>2904.3</v>
      </c>
      <c r="K760" s="331">
        <v>175</v>
      </c>
      <c r="L760" s="429">
        <f>'раздел 2'!C758</f>
        <v>343408.04000000004</v>
      </c>
      <c r="M760" s="450">
        <v>0</v>
      </c>
      <c r="N760" s="450">
        <v>0</v>
      </c>
      <c r="O760" s="450">
        <v>0</v>
      </c>
      <c r="P760" s="460">
        <f t="shared" si="199"/>
        <v>343408.04000000004</v>
      </c>
      <c r="Q760" s="455">
        <f t="shared" si="200"/>
        <v>76.556176293555083</v>
      </c>
      <c r="R760" s="450">
        <v>24445</v>
      </c>
      <c r="S760" s="450" t="s">
        <v>358</v>
      </c>
      <c r="T760" s="450" t="s">
        <v>181</v>
      </c>
      <c r="U760" s="56">
        <f>'раздел 2'!C758-'раздел 1'!L760</f>
        <v>0</v>
      </c>
      <c r="V760" s="203">
        <f t="shared" si="194"/>
        <v>0</v>
      </c>
      <c r="W760" s="203">
        <f t="shared" si="196"/>
        <v>24368.443823706446</v>
      </c>
    </row>
    <row r="761" spans="1:23" ht="15.6" customHeight="1" x14ac:dyDescent="0.2">
      <c r="A761" s="328">
        <f t="shared" si="201"/>
        <v>592</v>
      </c>
      <c r="B761" s="464" t="s">
        <v>1522</v>
      </c>
      <c r="C761" s="331">
        <v>1962</v>
      </c>
      <c r="D761" s="450"/>
      <c r="E761" s="450" t="s">
        <v>1517</v>
      </c>
      <c r="F761" s="327">
        <v>4</v>
      </c>
      <c r="G761" s="327">
        <v>2</v>
      </c>
      <c r="H761" s="450">
        <v>2172.1999999999998</v>
      </c>
      <c r="I761" s="450">
        <v>1231.5999999999999</v>
      </c>
      <c r="J761" s="450">
        <v>1084.0999999999999</v>
      </c>
      <c r="K761" s="331">
        <v>49</v>
      </c>
      <c r="L761" s="429">
        <f>'раздел 2'!C759</f>
        <v>321781.77</v>
      </c>
      <c r="M761" s="450">
        <v>0</v>
      </c>
      <c r="N761" s="450">
        <v>0</v>
      </c>
      <c r="O761" s="450">
        <v>0</v>
      </c>
      <c r="P761" s="460">
        <f t="shared" si="199"/>
        <v>321781.77</v>
      </c>
      <c r="Q761" s="455">
        <f t="shared" si="200"/>
        <v>148.13634564036462</v>
      </c>
      <c r="R761" s="450">
        <v>24445</v>
      </c>
      <c r="S761" s="450" t="s">
        <v>358</v>
      </c>
      <c r="T761" s="450" t="s">
        <v>181</v>
      </c>
      <c r="U761" s="56">
        <f>'раздел 2'!C759-'раздел 1'!L761</f>
        <v>0</v>
      </c>
      <c r="V761" s="203">
        <f t="shared" si="194"/>
        <v>0</v>
      </c>
      <c r="W761" s="203">
        <f t="shared" si="196"/>
        <v>24296.863654359637</v>
      </c>
    </row>
    <row r="762" spans="1:23" ht="15.6" customHeight="1" x14ac:dyDescent="0.2">
      <c r="A762" s="328">
        <f t="shared" si="201"/>
        <v>593</v>
      </c>
      <c r="B762" s="461" t="s">
        <v>1523</v>
      </c>
      <c r="C762" s="331">
        <v>1953</v>
      </c>
      <c r="D762" s="450"/>
      <c r="E762" s="450" t="s">
        <v>174</v>
      </c>
      <c r="F762" s="327">
        <v>2</v>
      </c>
      <c r="G762" s="327">
        <v>1</v>
      </c>
      <c r="H762" s="450">
        <v>756.78</v>
      </c>
      <c r="I762" s="450">
        <v>471.1</v>
      </c>
      <c r="J762" s="450">
        <v>400.3</v>
      </c>
      <c r="K762" s="331">
        <v>13</v>
      </c>
      <c r="L762" s="429">
        <f>'раздел 2'!C760</f>
        <v>167583.88</v>
      </c>
      <c r="M762" s="450">
        <v>0</v>
      </c>
      <c r="N762" s="450">
        <v>0</v>
      </c>
      <c r="O762" s="450">
        <v>0</v>
      </c>
      <c r="P762" s="460">
        <f t="shared" si="199"/>
        <v>167583.88</v>
      </c>
      <c r="Q762" s="455">
        <f t="shared" si="200"/>
        <v>221.44332566928304</v>
      </c>
      <c r="R762" s="450">
        <v>24445</v>
      </c>
      <c r="S762" s="450" t="s">
        <v>358</v>
      </c>
      <c r="T762" s="450" t="s">
        <v>181</v>
      </c>
      <c r="U762" s="56">
        <f>'раздел 2'!C760-'раздел 1'!L762</f>
        <v>0</v>
      </c>
      <c r="V762" s="203">
        <f t="shared" si="194"/>
        <v>0</v>
      </c>
      <c r="W762" s="203">
        <f t="shared" si="196"/>
        <v>24223.556674330717</v>
      </c>
    </row>
    <row r="763" spans="1:23" ht="15.6" customHeight="1" x14ac:dyDescent="0.2">
      <c r="A763" s="328">
        <f t="shared" si="201"/>
        <v>594</v>
      </c>
      <c r="B763" s="330" t="s">
        <v>253</v>
      </c>
      <c r="C763" s="331">
        <v>1984</v>
      </c>
      <c r="D763" s="450"/>
      <c r="E763" s="450" t="s">
        <v>178</v>
      </c>
      <c r="F763" s="327">
        <v>5</v>
      </c>
      <c r="G763" s="327">
        <v>4</v>
      </c>
      <c r="H763" s="450">
        <v>4879.1000000000004</v>
      </c>
      <c r="I763" s="450">
        <v>3039.6</v>
      </c>
      <c r="J763" s="450">
        <v>2677.2</v>
      </c>
      <c r="K763" s="331">
        <v>134</v>
      </c>
      <c r="L763" s="429">
        <f>'раздел 2'!C761</f>
        <v>759522.93</v>
      </c>
      <c r="M763" s="450">
        <v>0</v>
      </c>
      <c r="N763" s="450">
        <v>0</v>
      </c>
      <c r="O763" s="450">
        <v>0</v>
      </c>
      <c r="P763" s="460">
        <f t="shared" si="199"/>
        <v>759522.93</v>
      </c>
      <c r="Q763" s="455">
        <f t="shared" si="200"/>
        <v>155.66865405505115</v>
      </c>
      <c r="R763" s="450">
        <v>24445</v>
      </c>
      <c r="S763" s="450" t="s">
        <v>358</v>
      </c>
      <c r="T763" s="450" t="s">
        <v>181</v>
      </c>
      <c r="U763" s="56">
        <f>'раздел 2'!C761-'раздел 1'!L763</f>
        <v>0</v>
      </c>
      <c r="V763" s="203">
        <f t="shared" si="194"/>
        <v>0</v>
      </c>
      <c r="W763" s="203">
        <f t="shared" si="196"/>
        <v>24289.331345944949</v>
      </c>
    </row>
    <row r="764" spans="1:23" ht="15.6" customHeight="1" x14ac:dyDescent="0.2">
      <c r="A764" s="328">
        <f t="shared" si="201"/>
        <v>595</v>
      </c>
      <c r="B764" s="461" t="s">
        <v>1524</v>
      </c>
      <c r="C764" s="331">
        <v>1975</v>
      </c>
      <c r="D764" s="450"/>
      <c r="E764" s="450" t="s">
        <v>1443</v>
      </c>
      <c r="F764" s="327">
        <v>5</v>
      </c>
      <c r="G764" s="327">
        <v>4</v>
      </c>
      <c r="H764" s="450">
        <v>3527.3</v>
      </c>
      <c r="I764" s="450">
        <v>2698.4</v>
      </c>
      <c r="J764" s="450">
        <v>2460.6</v>
      </c>
      <c r="K764" s="331">
        <v>103</v>
      </c>
      <c r="L764" s="429">
        <f>'раздел 2'!C762</f>
        <v>647096.84</v>
      </c>
      <c r="M764" s="450">
        <v>0</v>
      </c>
      <c r="N764" s="450">
        <v>0</v>
      </c>
      <c r="O764" s="450">
        <v>0</v>
      </c>
      <c r="P764" s="460">
        <f t="shared" si="199"/>
        <v>647096.84</v>
      </c>
      <c r="Q764" s="455">
        <f t="shared" si="200"/>
        <v>183.45387123295436</v>
      </c>
      <c r="R764" s="450">
        <v>24445</v>
      </c>
      <c r="S764" s="450" t="s">
        <v>358</v>
      </c>
      <c r="T764" s="450" t="s">
        <v>181</v>
      </c>
      <c r="U764" s="56">
        <f>'раздел 2'!C762-'раздел 1'!L764</f>
        <v>0</v>
      </c>
      <c r="V764" s="203">
        <f t="shared" si="194"/>
        <v>0</v>
      </c>
      <c r="W764" s="203">
        <f t="shared" si="196"/>
        <v>24261.546128767044</v>
      </c>
    </row>
    <row r="765" spans="1:23" ht="15.6" customHeight="1" x14ac:dyDescent="0.2">
      <c r="A765" s="328">
        <f t="shared" si="201"/>
        <v>596</v>
      </c>
      <c r="B765" s="461" t="s">
        <v>1525</v>
      </c>
      <c r="C765" s="331">
        <v>1958</v>
      </c>
      <c r="D765" s="450"/>
      <c r="E765" s="450" t="s">
        <v>416</v>
      </c>
      <c r="F765" s="327">
        <v>2</v>
      </c>
      <c r="G765" s="327">
        <v>2</v>
      </c>
      <c r="H765" s="450">
        <v>752.8</v>
      </c>
      <c r="I765" s="450">
        <v>447.7</v>
      </c>
      <c r="J765" s="450">
        <v>447.7</v>
      </c>
      <c r="K765" s="331">
        <v>21</v>
      </c>
      <c r="L765" s="429">
        <f>'раздел 2'!C763</f>
        <v>255292.53000000003</v>
      </c>
      <c r="M765" s="450">
        <v>0</v>
      </c>
      <c r="N765" s="450">
        <v>0</v>
      </c>
      <c r="O765" s="450">
        <v>0</v>
      </c>
      <c r="P765" s="460">
        <f t="shared" si="199"/>
        <v>255292.53000000003</v>
      </c>
      <c r="Q765" s="455">
        <f t="shared" si="200"/>
        <v>339.12397715196607</v>
      </c>
      <c r="R765" s="450">
        <v>24445</v>
      </c>
      <c r="S765" s="450" t="s">
        <v>358</v>
      </c>
      <c r="T765" s="450" t="s">
        <v>181</v>
      </c>
      <c r="U765" s="56">
        <f>'раздел 2'!C763-'раздел 1'!L765</f>
        <v>0</v>
      </c>
      <c r="V765" s="203">
        <f t="shared" si="194"/>
        <v>0</v>
      </c>
      <c r="W765" s="203">
        <f t="shared" si="196"/>
        <v>24105.876022848035</v>
      </c>
    </row>
    <row r="766" spans="1:23" ht="15.6" customHeight="1" x14ac:dyDescent="0.2">
      <c r="A766" s="328">
        <f t="shared" si="201"/>
        <v>597</v>
      </c>
      <c r="B766" s="461" t="s">
        <v>1526</v>
      </c>
      <c r="C766" s="331">
        <v>1962</v>
      </c>
      <c r="D766" s="450"/>
      <c r="E766" s="450" t="s">
        <v>416</v>
      </c>
      <c r="F766" s="327">
        <v>4</v>
      </c>
      <c r="G766" s="327">
        <v>3</v>
      </c>
      <c r="H766" s="450">
        <v>2471.4</v>
      </c>
      <c r="I766" s="450">
        <v>1962.1</v>
      </c>
      <c r="J766" s="450">
        <v>1802.4</v>
      </c>
      <c r="K766" s="331">
        <v>91</v>
      </c>
      <c r="L766" s="429">
        <f>'раздел 2'!C764</f>
        <v>269485.83</v>
      </c>
      <c r="M766" s="450">
        <v>0</v>
      </c>
      <c r="N766" s="450">
        <v>0</v>
      </c>
      <c r="O766" s="450">
        <v>0</v>
      </c>
      <c r="P766" s="460">
        <f t="shared" si="199"/>
        <v>269485.83</v>
      </c>
      <c r="Q766" s="455">
        <f t="shared" si="200"/>
        <v>109.04176984705026</v>
      </c>
      <c r="R766" s="450">
        <v>24445</v>
      </c>
      <c r="S766" s="450" t="s">
        <v>358</v>
      </c>
      <c r="T766" s="450" t="s">
        <v>181</v>
      </c>
      <c r="U766" s="56">
        <f>'раздел 2'!C764-'раздел 1'!L766</f>
        <v>0</v>
      </c>
      <c r="V766" s="203">
        <f t="shared" si="194"/>
        <v>0</v>
      </c>
      <c r="W766" s="203">
        <f t="shared" si="196"/>
        <v>24335.958230152948</v>
      </c>
    </row>
    <row r="767" spans="1:23" ht="15.6" customHeight="1" x14ac:dyDescent="0.2">
      <c r="A767" s="328">
        <f t="shared" si="201"/>
        <v>598</v>
      </c>
      <c r="B767" s="461" t="s">
        <v>1527</v>
      </c>
      <c r="C767" s="331">
        <v>1951</v>
      </c>
      <c r="D767" s="450"/>
      <c r="E767" s="450" t="s">
        <v>1451</v>
      </c>
      <c r="F767" s="327">
        <v>2</v>
      </c>
      <c r="G767" s="327">
        <v>1</v>
      </c>
      <c r="H767" s="450">
        <v>363.2</v>
      </c>
      <c r="I767" s="450">
        <v>195.2</v>
      </c>
      <c r="J767" s="450">
        <v>125.9</v>
      </c>
      <c r="K767" s="331">
        <v>13</v>
      </c>
      <c r="L767" s="429">
        <f>'раздел 2'!C765</f>
        <v>120825.77</v>
      </c>
      <c r="M767" s="450">
        <v>0</v>
      </c>
      <c r="N767" s="450">
        <v>0</v>
      </c>
      <c r="O767" s="450">
        <v>0</v>
      </c>
      <c r="P767" s="460">
        <f t="shared" si="199"/>
        <v>120825.77</v>
      </c>
      <c r="Q767" s="455">
        <f t="shared" si="200"/>
        <v>332.67007158590309</v>
      </c>
      <c r="R767" s="450">
        <v>24445</v>
      </c>
      <c r="S767" s="450" t="s">
        <v>358</v>
      </c>
      <c r="T767" s="450" t="s">
        <v>181</v>
      </c>
      <c r="U767" s="56">
        <f>'раздел 2'!C765-'раздел 1'!L767</f>
        <v>0</v>
      </c>
      <c r="V767" s="203">
        <f t="shared" si="194"/>
        <v>0</v>
      </c>
      <c r="W767" s="203">
        <f t="shared" si="196"/>
        <v>24112.329928414096</v>
      </c>
    </row>
    <row r="768" spans="1:23" ht="15.6" customHeight="1" x14ac:dyDescent="0.2">
      <c r="A768" s="328">
        <f t="shared" si="201"/>
        <v>599</v>
      </c>
      <c r="B768" s="461" t="s">
        <v>1528</v>
      </c>
      <c r="C768" s="331">
        <v>1957</v>
      </c>
      <c r="D768" s="450"/>
      <c r="E768" s="450" t="s">
        <v>1517</v>
      </c>
      <c r="F768" s="327">
        <v>3</v>
      </c>
      <c r="G768" s="327">
        <v>4</v>
      </c>
      <c r="H768" s="450">
        <v>4190.3999999999996</v>
      </c>
      <c r="I768" s="450">
        <v>1925.3</v>
      </c>
      <c r="J768" s="450">
        <v>1701.5</v>
      </c>
      <c r="K768" s="331">
        <v>83</v>
      </c>
      <c r="L768" s="429">
        <f>'раздел 2'!C766</f>
        <v>703970.91</v>
      </c>
      <c r="M768" s="450">
        <v>0</v>
      </c>
      <c r="N768" s="450">
        <v>0</v>
      </c>
      <c r="O768" s="450">
        <v>0</v>
      </c>
      <c r="P768" s="460">
        <f t="shared" si="199"/>
        <v>703970.91</v>
      </c>
      <c r="Q768" s="455">
        <f t="shared" si="200"/>
        <v>167.99611254295536</v>
      </c>
      <c r="R768" s="450">
        <v>24445</v>
      </c>
      <c r="S768" s="450" t="s">
        <v>358</v>
      </c>
      <c r="T768" s="450" t="s">
        <v>181</v>
      </c>
      <c r="U768" s="56">
        <f>'раздел 2'!C766-'раздел 1'!L768</f>
        <v>0</v>
      </c>
      <c r="V768" s="203">
        <f t="shared" si="194"/>
        <v>0</v>
      </c>
      <c r="W768" s="203">
        <f t="shared" si="196"/>
        <v>24277.003887457045</v>
      </c>
    </row>
    <row r="769" spans="1:23" ht="15.6" customHeight="1" x14ac:dyDescent="0.2">
      <c r="A769" s="328">
        <f t="shared" si="201"/>
        <v>600</v>
      </c>
      <c r="B769" s="461" t="s">
        <v>1529</v>
      </c>
      <c r="C769" s="331">
        <v>1960</v>
      </c>
      <c r="D769" s="450"/>
      <c r="E769" s="450" t="s">
        <v>1517</v>
      </c>
      <c r="F769" s="327">
        <v>3</v>
      </c>
      <c r="G769" s="327">
        <v>3</v>
      </c>
      <c r="H769" s="450">
        <v>2971.7</v>
      </c>
      <c r="I769" s="450">
        <v>1435.3</v>
      </c>
      <c r="J769" s="450">
        <v>1227.5</v>
      </c>
      <c r="K769" s="331">
        <v>49</v>
      </c>
      <c r="L769" s="429">
        <f>'раздел 2'!C767</f>
        <v>518598.34</v>
      </c>
      <c r="M769" s="450">
        <v>0</v>
      </c>
      <c r="N769" s="450">
        <v>0</v>
      </c>
      <c r="O769" s="450">
        <v>0</v>
      </c>
      <c r="P769" s="460">
        <f t="shared" si="199"/>
        <v>518598.34</v>
      </c>
      <c r="Q769" s="455">
        <f t="shared" si="200"/>
        <v>174.51234646835147</v>
      </c>
      <c r="R769" s="450">
        <v>24445</v>
      </c>
      <c r="S769" s="450" t="s">
        <v>358</v>
      </c>
      <c r="T769" s="450" t="s">
        <v>181</v>
      </c>
      <c r="U769" s="56">
        <f>'раздел 2'!C767-'раздел 1'!L769</f>
        <v>0</v>
      </c>
      <c r="V769" s="203">
        <f t="shared" si="194"/>
        <v>0</v>
      </c>
      <c r="W769" s="203">
        <f t="shared" si="196"/>
        <v>24270.487653531647</v>
      </c>
    </row>
    <row r="770" spans="1:23" ht="15.6" customHeight="1" x14ac:dyDescent="0.2">
      <c r="A770" s="328">
        <f t="shared" si="201"/>
        <v>601</v>
      </c>
      <c r="B770" s="461" t="s">
        <v>1530</v>
      </c>
      <c r="C770" s="331">
        <v>1954</v>
      </c>
      <c r="D770" s="450"/>
      <c r="E770" s="450" t="s">
        <v>1517</v>
      </c>
      <c r="F770" s="327">
        <v>2</v>
      </c>
      <c r="G770" s="327">
        <v>3</v>
      </c>
      <c r="H770" s="450">
        <v>1771.8</v>
      </c>
      <c r="I770" s="450">
        <v>886.2</v>
      </c>
      <c r="J770" s="450">
        <v>840.9</v>
      </c>
      <c r="K770" s="331">
        <v>32</v>
      </c>
      <c r="L770" s="429">
        <f>'раздел 2'!C768</f>
        <v>511150.73</v>
      </c>
      <c r="M770" s="450">
        <v>0</v>
      </c>
      <c r="N770" s="450">
        <v>0</v>
      </c>
      <c r="O770" s="450">
        <v>0</v>
      </c>
      <c r="P770" s="460">
        <f t="shared" si="199"/>
        <v>511150.73</v>
      </c>
      <c r="Q770" s="455">
        <f t="shared" si="200"/>
        <v>288.49234112202282</v>
      </c>
      <c r="R770" s="450">
        <v>24445</v>
      </c>
      <c r="S770" s="450" t="s">
        <v>358</v>
      </c>
      <c r="T770" s="450" t="s">
        <v>181</v>
      </c>
      <c r="U770" s="56">
        <f>'раздел 2'!C768-'раздел 1'!L770</f>
        <v>0</v>
      </c>
      <c r="V770" s="203">
        <f t="shared" si="194"/>
        <v>0</v>
      </c>
      <c r="W770" s="203">
        <f t="shared" si="196"/>
        <v>24156.507658877978</v>
      </c>
    </row>
    <row r="771" spans="1:23" ht="15.6" customHeight="1" x14ac:dyDescent="0.2">
      <c r="A771" s="328">
        <f t="shared" si="201"/>
        <v>602</v>
      </c>
      <c r="B771" s="461" t="s">
        <v>1531</v>
      </c>
      <c r="C771" s="331">
        <v>1957</v>
      </c>
      <c r="D771" s="450"/>
      <c r="E771" s="450" t="s">
        <v>1517</v>
      </c>
      <c r="F771" s="327">
        <v>2</v>
      </c>
      <c r="G771" s="327">
        <v>3</v>
      </c>
      <c r="H771" s="450">
        <v>1730.1</v>
      </c>
      <c r="I771" s="450">
        <v>878.6</v>
      </c>
      <c r="J771" s="450">
        <v>633.29999999999995</v>
      </c>
      <c r="K771" s="331">
        <v>27</v>
      </c>
      <c r="L771" s="429">
        <f>'раздел 2'!C769</f>
        <v>505229.02</v>
      </c>
      <c r="M771" s="450">
        <v>0</v>
      </c>
      <c r="N771" s="450">
        <v>0</v>
      </c>
      <c r="O771" s="450">
        <v>0</v>
      </c>
      <c r="P771" s="460">
        <f t="shared" si="199"/>
        <v>505229.02</v>
      </c>
      <c r="Q771" s="455">
        <f t="shared" si="200"/>
        <v>292.02301601063527</v>
      </c>
      <c r="R771" s="450">
        <v>24445</v>
      </c>
      <c r="S771" s="450" t="s">
        <v>358</v>
      </c>
      <c r="T771" s="450" t="s">
        <v>181</v>
      </c>
      <c r="U771" s="56">
        <f>'раздел 2'!C769-'раздел 1'!L771</f>
        <v>0</v>
      </c>
      <c r="V771" s="203">
        <f t="shared" si="194"/>
        <v>0</v>
      </c>
      <c r="W771" s="203">
        <f t="shared" si="196"/>
        <v>24152.976983989363</v>
      </c>
    </row>
    <row r="772" spans="1:23" ht="15.6" customHeight="1" x14ac:dyDescent="0.2">
      <c r="A772" s="328">
        <f t="shared" si="201"/>
        <v>603</v>
      </c>
      <c r="B772" s="464" t="s">
        <v>1532</v>
      </c>
      <c r="C772" s="331">
        <v>1948</v>
      </c>
      <c r="D772" s="450"/>
      <c r="E772" s="450" t="s">
        <v>1517</v>
      </c>
      <c r="F772" s="327">
        <v>2</v>
      </c>
      <c r="G772" s="327">
        <v>2</v>
      </c>
      <c r="H772" s="450">
        <v>853.3</v>
      </c>
      <c r="I772" s="450">
        <v>459.4</v>
      </c>
      <c r="J772" s="450">
        <v>288.89999999999998</v>
      </c>
      <c r="K772" s="331">
        <v>33</v>
      </c>
      <c r="L772" s="429">
        <f>'раздел 2'!C770</f>
        <v>547448.88</v>
      </c>
      <c r="M772" s="450">
        <v>0</v>
      </c>
      <c r="N772" s="450">
        <v>0</v>
      </c>
      <c r="O772" s="450">
        <v>0</v>
      </c>
      <c r="P772" s="460">
        <f t="shared" si="199"/>
        <v>547448.88</v>
      </c>
      <c r="Q772" s="455">
        <f t="shared" si="200"/>
        <v>641.56671744990047</v>
      </c>
      <c r="R772" s="450">
        <v>24445</v>
      </c>
      <c r="S772" s="450" t="s">
        <v>358</v>
      </c>
      <c r="T772" s="450" t="s">
        <v>181</v>
      </c>
      <c r="U772" s="56">
        <f>'раздел 2'!C770-'раздел 1'!L772</f>
        <v>0</v>
      </c>
      <c r="V772" s="203">
        <f t="shared" si="194"/>
        <v>0</v>
      </c>
      <c r="W772" s="203">
        <f t="shared" si="196"/>
        <v>23803.433282550101</v>
      </c>
    </row>
    <row r="773" spans="1:23" ht="15.6" customHeight="1" x14ac:dyDescent="0.2">
      <c r="A773" s="328">
        <f t="shared" si="201"/>
        <v>604</v>
      </c>
      <c r="B773" s="464" t="s">
        <v>1533</v>
      </c>
      <c r="C773" s="331">
        <v>1927</v>
      </c>
      <c r="D773" s="450"/>
      <c r="E773" s="450" t="s">
        <v>1534</v>
      </c>
      <c r="F773" s="327">
        <v>2</v>
      </c>
      <c r="G773" s="327">
        <v>1</v>
      </c>
      <c r="H773" s="450">
        <v>468.8</v>
      </c>
      <c r="I773" s="450">
        <v>248.6</v>
      </c>
      <c r="J773" s="450">
        <v>216.7</v>
      </c>
      <c r="K773" s="331">
        <v>7</v>
      </c>
      <c r="L773" s="429">
        <f>'раздел 2'!C771</f>
        <v>408783.35</v>
      </c>
      <c r="M773" s="450">
        <v>0</v>
      </c>
      <c r="N773" s="450">
        <v>0</v>
      </c>
      <c r="O773" s="450">
        <v>0</v>
      </c>
      <c r="P773" s="460">
        <f t="shared" si="199"/>
        <v>408783.35</v>
      </c>
      <c r="Q773" s="455">
        <f t="shared" si="200"/>
        <v>871.97813566552895</v>
      </c>
      <c r="R773" s="450">
        <v>24445</v>
      </c>
      <c r="S773" s="450" t="s">
        <v>358</v>
      </c>
      <c r="T773" s="450" t="s">
        <v>181</v>
      </c>
      <c r="U773" s="56">
        <f>'раздел 2'!C771-'раздел 1'!L773</f>
        <v>0</v>
      </c>
      <c r="V773" s="203">
        <f t="shared" si="194"/>
        <v>0</v>
      </c>
      <c r="W773" s="203">
        <f t="shared" si="196"/>
        <v>23573.021864334471</v>
      </c>
    </row>
    <row r="774" spans="1:23" ht="15.6" customHeight="1" x14ac:dyDescent="0.2">
      <c r="A774" s="328">
        <f t="shared" si="201"/>
        <v>605</v>
      </c>
      <c r="B774" s="464" t="s">
        <v>1535</v>
      </c>
      <c r="C774" s="331">
        <v>1927</v>
      </c>
      <c r="D774" s="450"/>
      <c r="E774" s="450" t="s">
        <v>1534</v>
      </c>
      <c r="F774" s="327">
        <v>2</v>
      </c>
      <c r="G774" s="327">
        <v>1</v>
      </c>
      <c r="H774" s="450">
        <v>475.1</v>
      </c>
      <c r="I774" s="450">
        <v>250.4</v>
      </c>
      <c r="J774" s="450">
        <v>218.9</v>
      </c>
      <c r="K774" s="331">
        <v>15</v>
      </c>
      <c r="L774" s="429">
        <f>'раздел 2'!C772</f>
        <v>427277.42</v>
      </c>
      <c r="M774" s="450">
        <v>0</v>
      </c>
      <c r="N774" s="450">
        <v>0</v>
      </c>
      <c r="O774" s="450">
        <v>0</v>
      </c>
      <c r="P774" s="460">
        <f t="shared" si="199"/>
        <v>427277.42</v>
      </c>
      <c r="Q774" s="455">
        <f t="shared" si="200"/>
        <v>899.34207535255723</v>
      </c>
      <c r="R774" s="450">
        <v>24445</v>
      </c>
      <c r="S774" s="450" t="s">
        <v>358</v>
      </c>
      <c r="T774" s="450" t="s">
        <v>181</v>
      </c>
      <c r="U774" s="56">
        <f>'раздел 2'!C772-'раздел 1'!L774</f>
        <v>0</v>
      </c>
      <c r="V774" s="203">
        <f t="shared" si="194"/>
        <v>0</v>
      </c>
      <c r="W774" s="203">
        <f t="shared" si="196"/>
        <v>23545.657924647443</v>
      </c>
    </row>
    <row r="775" spans="1:23" ht="15.6" customHeight="1" x14ac:dyDescent="0.2">
      <c r="A775" s="328">
        <f t="shared" si="201"/>
        <v>606</v>
      </c>
      <c r="B775" s="464" t="s">
        <v>1536</v>
      </c>
      <c r="C775" s="331">
        <v>1927</v>
      </c>
      <c r="D775" s="450"/>
      <c r="E775" s="450" t="s">
        <v>1534</v>
      </c>
      <c r="F775" s="327">
        <v>2</v>
      </c>
      <c r="G775" s="327">
        <v>1</v>
      </c>
      <c r="H775" s="450">
        <v>454</v>
      </c>
      <c r="I775" s="450">
        <v>234</v>
      </c>
      <c r="J775" s="450">
        <v>146.6</v>
      </c>
      <c r="K775" s="331">
        <v>18</v>
      </c>
      <c r="L775" s="429">
        <f>'раздел 2'!C773</f>
        <v>416816.13</v>
      </c>
      <c r="M775" s="450">
        <v>0</v>
      </c>
      <c r="N775" s="450">
        <v>0</v>
      </c>
      <c r="O775" s="450">
        <v>0</v>
      </c>
      <c r="P775" s="460">
        <f t="shared" si="199"/>
        <v>416816.13</v>
      </c>
      <c r="Q775" s="455">
        <f t="shared" si="200"/>
        <v>918.09720264317184</v>
      </c>
      <c r="R775" s="450">
        <v>24445</v>
      </c>
      <c r="S775" s="450" t="s">
        <v>358</v>
      </c>
      <c r="T775" s="450" t="s">
        <v>181</v>
      </c>
      <c r="U775" s="56">
        <f>'раздел 2'!C773-'раздел 1'!L775</f>
        <v>0</v>
      </c>
      <c r="V775" s="203">
        <f t="shared" si="194"/>
        <v>0</v>
      </c>
      <c r="W775" s="203">
        <f t="shared" si="196"/>
        <v>23526.90279735683</v>
      </c>
    </row>
    <row r="776" spans="1:23" ht="15.6" customHeight="1" x14ac:dyDescent="0.2">
      <c r="A776" s="328">
        <f t="shared" si="201"/>
        <v>607</v>
      </c>
      <c r="B776" s="464" t="s">
        <v>1537</v>
      </c>
      <c r="C776" s="331">
        <v>1962</v>
      </c>
      <c r="D776" s="450"/>
      <c r="E776" s="450" t="s">
        <v>1517</v>
      </c>
      <c r="F776" s="327">
        <v>2</v>
      </c>
      <c r="G776" s="327">
        <v>1</v>
      </c>
      <c r="H776" s="450">
        <v>575.1</v>
      </c>
      <c r="I776" s="450">
        <v>309.89999999999998</v>
      </c>
      <c r="J776" s="450">
        <v>164.5</v>
      </c>
      <c r="K776" s="331">
        <v>21</v>
      </c>
      <c r="L776" s="429">
        <f>'раздел 2'!C774</f>
        <v>372081.02</v>
      </c>
      <c r="M776" s="450">
        <v>0</v>
      </c>
      <c r="N776" s="450">
        <v>0</v>
      </c>
      <c r="O776" s="450">
        <v>0</v>
      </c>
      <c r="P776" s="460">
        <f t="shared" si="199"/>
        <v>372081.02</v>
      </c>
      <c r="Q776" s="455">
        <f t="shared" si="200"/>
        <v>646.9849069727004</v>
      </c>
      <c r="R776" s="450">
        <v>24445</v>
      </c>
      <c r="S776" s="450" t="s">
        <v>358</v>
      </c>
      <c r="T776" s="450" t="s">
        <v>181</v>
      </c>
      <c r="U776" s="56">
        <f>'раздел 2'!C774-'раздел 1'!L776</f>
        <v>0</v>
      </c>
      <c r="V776" s="203">
        <f t="shared" si="194"/>
        <v>0</v>
      </c>
      <c r="W776" s="203">
        <f t="shared" si="196"/>
        <v>23798.015093027301</v>
      </c>
    </row>
    <row r="777" spans="1:23" ht="15.6" customHeight="1" x14ac:dyDescent="0.2">
      <c r="A777" s="328">
        <f t="shared" si="201"/>
        <v>608</v>
      </c>
      <c r="B777" s="464" t="s">
        <v>1538</v>
      </c>
      <c r="C777" s="331">
        <v>1962</v>
      </c>
      <c r="D777" s="450"/>
      <c r="E777" s="450" t="s">
        <v>1534</v>
      </c>
      <c r="F777" s="327">
        <v>2</v>
      </c>
      <c r="G777" s="327">
        <v>1</v>
      </c>
      <c r="H777" s="450">
        <v>566.79999999999995</v>
      </c>
      <c r="I777" s="450">
        <v>332.4</v>
      </c>
      <c r="J777" s="450">
        <v>254.1</v>
      </c>
      <c r="K777" s="331">
        <v>27</v>
      </c>
      <c r="L777" s="429">
        <f>'раздел 2'!C775</f>
        <v>654366.97</v>
      </c>
      <c r="M777" s="450">
        <v>0</v>
      </c>
      <c r="N777" s="450">
        <v>0</v>
      </c>
      <c r="O777" s="450">
        <v>0</v>
      </c>
      <c r="P777" s="460">
        <f t="shared" si="199"/>
        <v>654366.97</v>
      </c>
      <c r="Q777" s="455">
        <f t="shared" si="200"/>
        <v>1154.493595624559</v>
      </c>
      <c r="R777" s="450">
        <v>24445</v>
      </c>
      <c r="S777" s="450" t="s">
        <v>358</v>
      </c>
      <c r="T777" s="450" t="s">
        <v>181</v>
      </c>
      <c r="U777" s="56">
        <f>'раздел 2'!C775-'раздел 1'!L777</f>
        <v>0</v>
      </c>
      <c r="V777" s="203">
        <f t="shared" si="194"/>
        <v>0</v>
      </c>
      <c r="W777" s="203">
        <f t="shared" si="196"/>
        <v>23290.506404375439</v>
      </c>
    </row>
    <row r="778" spans="1:23" ht="15.6" customHeight="1" x14ac:dyDescent="0.2">
      <c r="A778" s="328">
        <f t="shared" si="201"/>
        <v>609</v>
      </c>
      <c r="B778" s="464" t="s">
        <v>1539</v>
      </c>
      <c r="C778" s="331">
        <v>1929</v>
      </c>
      <c r="D778" s="450"/>
      <c r="E778" s="450" t="s">
        <v>1534</v>
      </c>
      <c r="F778" s="327">
        <v>2</v>
      </c>
      <c r="G778" s="327">
        <v>1</v>
      </c>
      <c r="H778" s="450">
        <v>455.2</v>
      </c>
      <c r="I778" s="450">
        <v>238.1</v>
      </c>
      <c r="J778" s="450">
        <v>179.1</v>
      </c>
      <c r="K778" s="331">
        <v>9</v>
      </c>
      <c r="L778" s="429">
        <f>'раздел 2'!C776</f>
        <v>623596.23</v>
      </c>
      <c r="M778" s="450">
        <v>0</v>
      </c>
      <c r="N778" s="450">
        <v>0</v>
      </c>
      <c r="O778" s="450">
        <v>0</v>
      </c>
      <c r="P778" s="460">
        <f t="shared" si="199"/>
        <v>623596.23</v>
      </c>
      <c r="Q778" s="455">
        <f t="shared" si="200"/>
        <v>1369.9389938488575</v>
      </c>
      <c r="R778" s="450">
        <v>24445</v>
      </c>
      <c r="S778" s="450" t="s">
        <v>358</v>
      </c>
      <c r="T778" s="450" t="s">
        <v>181</v>
      </c>
      <c r="U778" s="56">
        <f>'раздел 2'!C776-'раздел 1'!L778</f>
        <v>0</v>
      </c>
      <c r="V778" s="203">
        <f t="shared" si="194"/>
        <v>0</v>
      </c>
      <c r="W778" s="203">
        <f t="shared" si="196"/>
        <v>23075.061006151143</v>
      </c>
    </row>
    <row r="779" spans="1:23" ht="15.6" customHeight="1" x14ac:dyDescent="0.2">
      <c r="A779" s="328">
        <f t="shared" si="201"/>
        <v>610</v>
      </c>
      <c r="B779" s="464" t="s">
        <v>1540</v>
      </c>
      <c r="C779" s="331">
        <v>1927</v>
      </c>
      <c r="D779" s="450"/>
      <c r="E779" s="450" t="s">
        <v>1534</v>
      </c>
      <c r="F779" s="327">
        <v>2</v>
      </c>
      <c r="G779" s="327">
        <v>1</v>
      </c>
      <c r="H779" s="450">
        <v>450.3</v>
      </c>
      <c r="I779" s="450">
        <v>231.9</v>
      </c>
      <c r="J779" s="450">
        <v>231.9</v>
      </c>
      <c r="K779" s="331">
        <v>23</v>
      </c>
      <c r="L779" s="429">
        <f>'раздел 2'!C777</f>
        <v>306282.58</v>
      </c>
      <c r="M779" s="450">
        <v>0</v>
      </c>
      <c r="N779" s="450">
        <v>0</v>
      </c>
      <c r="O779" s="450">
        <v>0</v>
      </c>
      <c r="P779" s="460">
        <f t="shared" si="199"/>
        <v>306282.58</v>
      </c>
      <c r="Q779" s="455">
        <f t="shared" si="200"/>
        <v>680.17450588496558</v>
      </c>
      <c r="R779" s="450">
        <v>24445</v>
      </c>
      <c r="S779" s="450" t="s">
        <v>358</v>
      </c>
      <c r="T779" s="450" t="s">
        <v>181</v>
      </c>
      <c r="U779" s="56">
        <f>'раздел 2'!C777-'раздел 1'!L779</f>
        <v>0</v>
      </c>
      <c r="V779" s="203">
        <f t="shared" si="194"/>
        <v>0</v>
      </c>
      <c r="W779" s="203">
        <f t="shared" si="196"/>
        <v>23764.825494115034</v>
      </c>
    </row>
    <row r="780" spans="1:23" ht="15.6" customHeight="1" x14ac:dyDescent="0.2">
      <c r="A780" s="328">
        <f t="shared" si="201"/>
        <v>611</v>
      </c>
      <c r="B780" s="464" t="s">
        <v>1541</v>
      </c>
      <c r="C780" s="331">
        <v>1927</v>
      </c>
      <c r="D780" s="450"/>
      <c r="E780" s="450" t="s">
        <v>1534</v>
      </c>
      <c r="F780" s="327">
        <v>2</v>
      </c>
      <c r="G780" s="327">
        <v>1</v>
      </c>
      <c r="H780" s="450">
        <v>468.5</v>
      </c>
      <c r="I780" s="450">
        <v>252.8</v>
      </c>
      <c r="J780" s="450">
        <v>221.7</v>
      </c>
      <c r="K780" s="331">
        <v>16</v>
      </c>
      <c r="L780" s="429">
        <f>'раздел 2'!C778</f>
        <v>407261.49</v>
      </c>
      <c r="M780" s="450">
        <v>0</v>
      </c>
      <c r="N780" s="450">
        <v>0</v>
      </c>
      <c r="O780" s="450">
        <v>0</v>
      </c>
      <c r="P780" s="460">
        <f t="shared" si="199"/>
        <v>407261.49</v>
      </c>
      <c r="Q780" s="455">
        <f t="shared" si="200"/>
        <v>869.28813233724657</v>
      </c>
      <c r="R780" s="450">
        <v>24445</v>
      </c>
      <c r="S780" s="450" t="s">
        <v>358</v>
      </c>
      <c r="T780" s="450" t="s">
        <v>181</v>
      </c>
      <c r="U780" s="56">
        <f>'раздел 2'!C778-'раздел 1'!L780</f>
        <v>0</v>
      </c>
      <c r="V780" s="203">
        <f t="shared" si="194"/>
        <v>0</v>
      </c>
      <c r="W780" s="203">
        <f t="shared" si="196"/>
        <v>23575.711867662754</v>
      </c>
    </row>
    <row r="781" spans="1:23" ht="15.6" customHeight="1" x14ac:dyDescent="0.2">
      <c r="A781" s="328">
        <f t="shared" si="201"/>
        <v>612</v>
      </c>
      <c r="B781" s="461" t="s">
        <v>1542</v>
      </c>
      <c r="C781" s="331">
        <v>1952</v>
      </c>
      <c r="D781" s="450"/>
      <c r="E781" s="450" t="s">
        <v>1517</v>
      </c>
      <c r="F781" s="327">
        <v>2</v>
      </c>
      <c r="G781" s="327">
        <v>1</v>
      </c>
      <c r="H781" s="450">
        <v>691</v>
      </c>
      <c r="I781" s="450">
        <v>394.4</v>
      </c>
      <c r="J781" s="450">
        <v>345.2</v>
      </c>
      <c r="K781" s="331">
        <v>17</v>
      </c>
      <c r="L781" s="429">
        <f>'раздел 2'!C779</f>
        <v>260541.98</v>
      </c>
      <c r="M781" s="450">
        <v>0</v>
      </c>
      <c r="N781" s="450">
        <v>0</v>
      </c>
      <c r="O781" s="450">
        <v>0</v>
      </c>
      <c r="P781" s="460">
        <f t="shared" si="199"/>
        <v>260541.98</v>
      </c>
      <c r="Q781" s="455">
        <f t="shared" si="200"/>
        <v>377.05062228654128</v>
      </c>
      <c r="R781" s="450">
        <v>24445</v>
      </c>
      <c r="S781" s="450" t="s">
        <v>358</v>
      </c>
      <c r="T781" s="450" t="s">
        <v>181</v>
      </c>
      <c r="U781" s="56">
        <f>'раздел 2'!C779-'раздел 1'!L781</f>
        <v>0</v>
      </c>
      <c r="V781" s="203">
        <f t="shared" si="194"/>
        <v>0</v>
      </c>
      <c r="W781" s="203">
        <f t="shared" si="196"/>
        <v>24067.949377713459</v>
      </c>
    </row>
    <row r="782" spans="1:23" ht="15.6" customHeight="1" x14ac:dyDescent="0.2">
      <c r="A782" s="328">
        <f t="shared" si="201"/>
        <v>613</v>
      </c>
      <c r="B782" s="461" t="s">
        <v>1543</v>
      </c>
      <c r="C782" s="331">
        <v>1964</v>
      </c>
      <c r="D782" s="450"/>
      <c r="E782" s="450" t="s">
        <v>1517</v>
      </c>
      <c r="F782" s="327">
        <v>4</v>
      </c>
      <c r="G782" s="327">
        <v>2</v>
      </c>
      <c r="H782" s="450">
        <v>1733</v>
      </c>
      <c r="I782" s="450">
        <v>1262.5999999999999</v>
      </c>
      <c r="J782" s="450">
        <v>1021.5</v>
      </c>
      <c r="K782" s="331">
        <v>58</v>
      </c>
      <c r="L782" s="429">
        <f>'раздел 2'!C780</f>
        <v>126168.27</v>
      </c>
      <c r="M782" s="450">
        <v>0</v>
      </c>
      <c r="N782" s="450">
        <v>0</v>
      </c>
      <c r="O782" s="450">
        <v>0</v>
      </c>
      <c r="P782" s="460">
        <f t="shared" si="199"/>
        <v>126168.27</v>
      </c>
      <c r="Q782" s="455">
        <f t="shared" si="200"/>
        <v>72.803387189844202</v>
      </c>
      <c r="R782" s="450">
        <v>24445</v>
      </c>
      <c r="S782" s="450" t="s">
        <v>358</v>
      </c>
      <c r="T782" s="450" t="s">
        <v>181</v>
      </c>
      <c r="U782" s="56">
        <f>'раздел 2'!C780-'раздел 1'!L782</f>
        <v>0</v>
      </c>
      <c r="V782" s="203">
        <f t="shared" si="194"/>
        <v>0</v>
      </c>
      <c r="W782" s="203">
        <f t="shared" si="196"/>
        <v>24372.196612810156</v>
      </c>
    </row>
    <row r="783" spans="1:23" ht="15.6" customHeight="1" x14ac:dyDescent="0.2">
      <c r="A783" s="328">
        <f t="shared" si="201"/>
        <v>614</v>
      </c>
      <c r="B783" s="461" t="s">
        <v>1544</v>
      </c>
      <c r="C783" s="331">
        <v>1963</v>
      </c>
      <c r="D783" s="450"/>
      <c r="E783" s="450" t="s">
        <v>1517</v>
      </c>
      <c r="F783" s="327">
        <v>2</v>
      </c>
      <c r="G783" s="327">
        <v>1</v>
      </c>
      <c r="H783" s="450">
        <v>559.20000000000005</v>
      </c>
      <c r="I783" s="450">
        <v>299.10000000000002</v>
      </c>
      <c r="J783" s="450">
        <v>195.4</v>
      </c>
      <c r="K783" s="331">
        <v>21</v>
      </c>
      <c r="L783" s="429">
        <f>'раздел 2'!C781</f>
        <v>353385.95</v>
      </c>
      <c r="M783" s="450">
        <v>0</v>
      </c>
      <c r="N783" s="450">
        <v>0</v>
      </c>
      <c r="O783" s="450">
        <v>0</v>
      </c>
      <c r="P783" s="460">
        <f t="shared" si="199"/>
        <v>353385.95</v>
      </c>
      <c r="Q783" s="455">
        <f t="shared" si="200"/>
        <v>631.94912374821172</v>
      </c>
      <c r="R783" s="450">
        <v>24445</v>
      </c>
      <c r="S783" s="450" t="s">
        <v>358</v>
      </c>
      <c r="T783" s="450" t="s">
        <v>181</v>
      </c>
      <c r="U783" s="56">
        <f>'раздел 2'!C781-'раздел 1'!L783</f>
        <v>0</v>
      </c>
      <c r="V783" s="203">
        <f t="shared" si="194"/>
        <v>0</v>
      </c>
      <c r="W783" s="203">
        <f t="shared" si="196"/>
        <v>23813.050876251789</v>
      </c>
    </row>
    <row r="784" spans="1:23" ht="15.6" customHeight="1" x14ac:dyDescent="0.2">
      <c r="A784" s="328">
        <f t="shared" si="201"/>
        <v>615</v>
      </c>
      <c r="B784" s="461" t="s">
        <v>1545</v>
      </c>
      <c r="C784" s="331">
        <v>1967</v>
      </c>
      <c r="D784" s="450"/>
      <c r="E784" s="450" t="s">
        <v>1517</v>
      </c>
      <c r="F784" s="327">
        <v>2</v>
      </c>
      <c r="G784" s="327">
        <v>1</v>
      </c>
      <c r="H784" s="450">
        <v>584.29999999999995</v>
      </c>
      <c r="I784" s="450">
        <v>310</v>
      </c>
      <c r="J784" s="450">
        <v>179.8</v>
      </c>
      <c r="K784" s="331">
        <v>22</v>
      </c>
      <c r="L784" s="429">
        <f>'раздел 2'!C782</f>
        <v>385883.94</v>
      </c>
      <c r="M784" s="450">
        <v>0</v>
      </c>
      <c r="N784" s="450">
        <v>0</v>
      </c>
      <c r="O784" s="450">
        <v>0</v>
      </c>
      <c r="P784" s="460">
        <f t="shared" si="199"/>
        <v>385883.94</v>
      </c>
      <c r="Q784" s="455">
        <f t="shared" si="200"/>
        <v>660.4209139140853</v>
      </c>
      <c r="R784" s="450">
        <v>24445</v>
      </c>
      <c r="S784" s="450" t="s">
        <v>358</v>
      </c>
      <c r="T784" s="450" t="s">
        <v>181</v>
      </c>
      <c r="U784" s="56">
        <f>'раздел 2'!C782-'раздел 1'!L784</f>
        <v>0</v>
      </c>
      <c r="V784" s="203">
        <f t="shared" si="194"/>
        <v>0</v>
      </c>
      <c r="W784" s="203">
        <f t="shared" si="196"/>
        <v>23784.579086085916</v>
      </c>
    </row>
    <row r="785" spans="1:23" ht="15.6" customHeight="1" x14ac:dyDescent="0.2">
      <c r="A785" s="328">
        <f t="shared" si="201"/>
        <v>616</v>
      </c>
      <c r="B785" s="461" t="s">
        <v>1546</v>
      </c>
      <c r="C785" s="331">
        <v>1964</v>
      </c>
      <c r="D785" s="450"/>
      <c r="E785" s="450" t="s">
        <v>1517</v>
      </c>
      <c r="F785" s="327">
        <v>2</v>
      </c>
      <c r="G785" s="327">
        <v>1</v>
      </c>
      <c r="H785" s="450">
        <v>556.70000000000005</v>
      </c>
      <c r="I785" s="450">
        <v>297</v>
      </c>
      <c r="J785" s="450">
        <v>149.4</v>
      </c>
      <c r="K785" s="331">
        <v>20</v>
      </c>
      <c r="L785" s="429">
        <f>'раздел 2'!C783</f>
        <v>362120.09</v>
      </c>
      <c r="M785" s="450">
        <v>0</v>
      </c>
      <c r="N785" s="450">
        <v>0</v>
      </c>
      <c r="O785" s="450">
        <v>0</v>
      </c>
      <c r="P785" s="460">
        <f t="shared" si="199"/>
        <v>362120.09</v>
      </c>
      <c r="Q785" s="455">
        <f t="shared" si="200"/>
        <v>650.47618106700202</v>
      </c>
      <c r="R785" s="450">
        <v>24445</v>
      </c>
      <c r="S785" s="450" t="s">
        <v>358</v>
      </c>
      <c r="T785" s="450" t="s">
        <v>181</v>
      </c>
      <c r="U785" s="56">
        <f>'раздел 2'!C783-'раздел 1'!L785</f>
        <v>0</v>
      </c>
      <c r="V785" s="203">
        <f t="shared" ref="V785:V851" si="202">L785-P785</f>
        <v>0</v>
      </c>
      <c r="W785" s="203">
        <f t="shared" si="196"/>
        <v>23794.523818932998</v>
      </c>
    </row>
    <row r="786" spans="1:23" ht="15.6" customHeight="1" x14ac:dyDescent="0.2">
      <c r="A786" s="328">
        <f t="shared" si="201"/>
        <v>617</v>
      </c>
      <c r="B786" s="461" t="s">
        <v>1547</v>
      </c>
      <c r="C786" s="331">
        <v>1960</v>
      </c>
      <c r="D786" s="450"/>
      <c r="E786" s="450" t="s">
        <v>1534</v>
      </c>
      <c r="F786" s="327">
        <v>2</v>
      </c>
      <c r="G786" s="327">
        <v>1</v>
      </c>
      <c r="H786" s="450">
        <v>567.1</v>
      </c>
      <c r="I786" s="450">
        <v>325.89999999999998</v>
      </c>
      <c r="J786" s="450">
        <v>240.7</v>
      </c>
      <c r="K786" s="331">
        <v>14</v>
      </c>
      <c r="L786" s="429">
        <f>'раздел 2'!C784</f>
        <v>662134.34</v>
      </c>
      <c r="M786" s="450">
        <v>0</v>
      </c>
      <c r="N786" s="450">
        <v>0</v>
      </c>
      <c r="O786" s="450">
        <v>0</v>
      </c>
      <c r="P786" s="460">
        <f t="shared" si="199"/>
        <v>662134.34</v>
      </c>
      <c r="Q786" s="455">
        <f t="shared" si="200"/>
        <v>1167.5795097866337</v>
      </c>
      <c r="R786" s="450">
        <v>24445</v>
      </c>
      <c r="S786" s="450" t="s">
        <v>358</v>
      </c>
      <c r="T786" s="450" t="s">
        <v>181</v>
      </c>
      <c r="U786" s="56">
        <f>'раздел 2'!C784-'раздел 1'!L786</f>
        <v>0</v>
      </c>
      <c r="V786" s="203">
        <f t="shared" si="202"/>
        <v>0</v>
      </c>
      <c r="W786" s="203">
        <f t="shared" si="196"/>
        <v>23277.420490213368</v>
      </c>
    </row>
    <row r="787" spans="1:23" ht="15.6" customHeight="1" x14ac:dyDescent="0.2">
      <c r="A787" s="328">
        <f t="shared" si="201"/>
        <v>618</v>
      </c>
      <c r="B787" s="461" t="s">
        <v>1548</v>
      </c>
      <c r="C787" s="331">
        <v>1957</v>
      </c>
      <c r="D787" s="450"/>
      <c r="E787" s="450" t="s">
        <v>1517</v>
      </c>
      <c r="F787" s="327">
        <v>2</v>
      </c>
      <c r="G787" s="327">
        <v>1</v>
      </c>
      <c r="H787" s="450">
        <v>160.19999999999999</v>
      </c>
      <c r="I787" s="450">
        <v>77.2</v>
      </c>
      <c r="J787" s="450">
        <v>35.1</v>
      </c>
      <c r="K787" s="331">
        <v>5</v>
      </c>
      <c r="L787" s="429">
        <f>'раздел 2'!C785</f>
        <v>261963.35</v>
      </c>
      <c r="M787" s="450">
        <v>0</v>
      </c>
      <c r="N787" s="450">
        <v>0</v>
      </c>
      <c r="O787" s="450">
        <v>0</v>
      </c>
      <c r="P787" s="460">
        <f t="shared" si="199"/>
        <v>261963.35</v>
      </c>
      <c r="Q787" s="455">
        <f t="shared" si="200"/>
        <v>1635.2269038701625</v>
      </c>
      <c r="R787" s="450">
        <v>24445</v>
      </c>
      <c r="S787" s="450" t="s">
        <v>358</v>
      </c>
      <c r="T787" s="450" t="s">
        <v>181</v>
      </c>
      <c r="U787" s="56">
        <f>'раздел 2'!C785-'раздел 1'!L787</f>
        <v>0</v>
      </c>
      <c r="V787" s="203">
        <f t="shared" si="202"/>
        <v>0</v>
      </c>
      <c r="W787" s="203">
        <f t="shared" si="196"/>
        <v>22809.773096129837</v>
      </c>
    </row>
    <row r="788" spans="1:23" ht="15.6" customHeight="1" x14ac:dyDescent="0.2">
      <c r="A788" s="328">
        <f t="shared" si="201"/>
        <v>619</v>
      </c>
      <c r="B788" s="461" t="s">
        <v>1549</v>
      </c>
      <c r="C788" s="331">
        <v>1958</v>
      </c>
      <c r="D788" s="450"/>
      <c r="E788" s="450" t="s">
        <v>1517</v>
      </c>
      <c r="F788" s="327">
        <v>2</v>
      </c>
      <c r="G788" s="327">
        <v>1</v>
      </c>
      <c r="H788" s="450">
        <v>143.30000000000001</v>
      </c>
      <c r="I788" s="450">
        <v>71.2</v>
      </c>
      <c r="J788" s="450">
        <v>32</v>
      </c>
      <c r="K788" s="331">
        <v>3</v>
      </c>
      <c r="L788" s="429">
        <f>'раздел 2'!C786</f>
        <v>259551.04</v>
      </c>
      <c r="M788" s="450">
        <v>0</v>
      </c>
      <c r="N788" s="450">
        <v>0</v>
      </c>
      <c r="O788" s="450">
        <v>0</v>
      </c>
      <c r="P788" s="460">
        <f t="shared" si="199"/>
        <v>259551.04</v>
      </c>
      <c r="Q788" s="455">
        <f t="shared" si="200"/>
        <v>1811.2424284717376</v>
      </c>
      <c r="R788" s="450">
        <v>24445</v>
      </c>
      <c r="S788" s="450" t="s">
        <v>358</v>
      </c>
      <c r="T788" s="450" t="s">
        <v>181</v>
      </c>
      <c r="U788" s="56">
        <f>'раздел 2'!C786-'раздел 1'!L788</f>
        <v>0</v>
      </c>
      <c r="V788" s="203">
        <f t="shared" si="202"/>
        <v>0</v>
      </c>
      <c r="W788" s="203">
        <f t="shared" si="196"/>
        <v>22633.757571528262</v>
      </c>
    </row>
    <row r="789" spans="1:23" ht="15.6" customHeight="1" x14ac:dyDescent="0.2">
      <c r="A789" s="328">
        <f t="shared" si="201"/>
        <v>620</v>
      </c>
      <c r="B789" s="461" t="s">
        <v>1550</v>
      </c>
      <c r="C789" s="331">
        <v>1958</v>
      </c>
      <c r="D789" s="450"/>
      <c r="E789" s="450" t="s">
        <v>1517</v>
      </c>
      <c r="F789" s="327">
        <v>2</v>
      </c>
      <c r="G789" s="327">
        <v>1</v>
      </c>
      <c r="H789" s="450">
        <v>148.9</v>
      </c>
      <c r="I789" s="450">
        <v>73.599999999999994</v>
      </c>
      <c r="J789" s="450">
        <v>34.4</v>
      </c>
      <c r="K789" s="331">
        <v>5</v>
      </c>
      <c r="L789" s="429">
        <f>'раздел 2'!C787</f>
        <v>196221.46</v>
      </c>
      <c r="M789" s="450">
        <v>0</v>
      </c>
      <c r="N789" s="450">
        <v>0</v>
      </c>
      <c r="O789" s="450">
        <v>0</v>
      </c>
      <c r="P789" s="460">
        <f t="shared" si="199"/>
        <v>196221.46</v>
      </c>
      <c r="Q789" s="455">
        <f t="shared" si="200"/>
        <v>1317.8069845533914</v>
      </c>
      <c r="R789" s="450">
        <v>24445</v>
      </c>
      <c r="S789" s="450" t="s">
        <v>358</v>
      </c>
      <c r="T789" s="450" t="s">
        <v>181</v>
      </c>
      <c r="U789" s="56">
        <f>'раздел 2'!C787-'раздел 1'!L789</f>
        <v>0</v>
      </c>
      <c r="V789" s="203">
        <f t="shared" si="202"/>
        <v>0</v>
      </c>
      <c r="W789" s="203">
        <f t="shared" si="196"/>
        <v>23127.19301544661</v>
      </c>
    </row>
    <row r="790" spans="1:23" ht="15.6" customHeight="1" x14ac:dyDescent="0.2">
      <c r="A790" s="328">
        <f t="shared" si="201"/>
        <v>621</v>
      </c>
      <c r="B790" s="461" t="s">
        <v>1551</v>
      </c>
      <c r="C790" s="331">
        <v>1948</v>
      </c>
      <c r="D790" s="450"/>
      <c r="E790" s="450" t="s">
        <v>1517</v>
      </c>
      <c r="F790" s="327">
        <v>2</v>
      </c>
      <c r="G790" s="327">
        <v>1</v>
      </c>
      <c r="H790" s="450">
        <v>943.4</v>
      </c>
      <c r="I790" s="450">
        <v>518.4</v>
      </c>
      <c r="J790" s="450">
        <v>518.4</v>
      </c>
      <c r="K790" s="331">
        <v>16</v>
      </c>
      <c r="L790" s="429">
        <f>'раздел 2'!C788</f>
        <v>266286.45999999996</v>
      </c>
      <c r="M790" s="450">
        <v>0</v>
      </c>
      <c r="N790" s="450">
        <v>0</v>
      </c>
      <c r="O790" s="450">
        <v>0</v>
      </c>
      <c r="P790" s="460">
        <f t="shared" si="199"/>
        <v>266286.45999999996</v>
      </c>
      <c r="Q790" s="455">
        <f t="shared" si="200"/>
        <v>282.26251854992574</v>
      </c>
      <c r="R790" s="450">
        <v>24445</v>
      </c>
      <c r="S790" s="450" t="s">
        <v>358</v>
      </c>
      <c r="T790" s="450" t="s">
        <v>181</v>
      </c>
      <c r="U790" s="56">
        <f>'раздел 2'!C788-'раздел 1'!L790</f>
        <v>0</v>
      </c>
      <c r="V790" s="203">
        <f t="shared" si="202"/>
        <v>0</v>
      </c>
      <c r="W790" s="203">
        <f t="shared" si="196"/>
        <v>24162.737481450073</v>
      </c>
    </row>
    <row r="791" spans="1:23" ht="15.6" customHeight="1" x14ac:dyDescent="0.2">
      <c r="A791" s="328">
        <f t="shared" si="201"/>
        <v>622</v>
      </c>
      <c r="B791" s="464" t="s">
        <v>1552</v>
      </c>
      <c r="C791" s="331">
        <v>1987</v>
      </c>
      <c r="D791" s="450"/>
      <c r="E791" s="450" t="s">
        <v>178</v>
      </c>
      <c r="F791" s="327">
        <v>5</v>
      </c>
      <c r="G791" s="327">
        <v>6</v>
      </c>
      <c r="H791" s="450">
        <v>7380.3</v>
      </c>
      <c r="I791" s="450">
        <v>4611.1000000000004</v>
      </c>
      <c r="J791" s="450">
        <v>2997.2</v>
      </c>
      <c r="K791" s="331">
        <v>350</v>
      </c>
      <c r="L791" s="429">
        <f>'раздел 2'!C789</f>
        <v>522156.29</v>
      </c>
      <c r="M791" s="450">
        <v>0</v>
      </c>
      <c r="N791" s="450">
        <v>0</v>
      </c>
      <c r="O791" s="450">
        <v>0</v>
      </c>
      <c r="P791" s="460">
        <f t="shared" si="199"/>
        <v>522156.29</v>
      </c>
      <c r="Q791" s="455">
        <f t="shared" si="200"/>
        <v>70.75000880723006</v>
      </c>
      <c r="R791" s="450">
        <v>24445</v>
      </c>
      <c r="S791" s="450" t="s">
        <v>358</v>
      </c>
      <c r="T791" s="450" t="s">
        <v>181</v>
      </c>
      <c r="U791" s="56">
        <f>'раздел 2'!C789-'раздел 1'!L791</f>
        <v>0</v>
      </c>
      <c r="V791" s="203">
        <f t="shared" si="202"/>
        <v>0</v>
      </c>
      <c r="W791" s="203">
        <f t="shared" si="196"/>
        <v>24374.24999119277</v>
      </c>
    </row>
    <row r="792" spans="1:23" ht="15.6" customHeight="1" x14ac:dyDescent="0.2">
      <c r="A792" s="328">
        <f t="shared" si="201"/>
        <v>623</v>
      </c>
      <c r="B792" s="464" t="s">
        <v>1553</v>
      </c>
      <c r="C792" s="331">
        <v>1987</v>
      </c>
      <c r="D792" s="450"/>
      <c r="E792" s="450" t="s">
        <v>178</v>
      </c>
      <c r="F792" s="327">
        <v>5</v>
      </c>
      <c r="G792" s="327">
        <v>4</v>
      </c>
      <c r="H792" s="450">
        <v>5024.2</v>
      </c>
      <c r="I792" s="450">
        <v>3050.1</v>
      </c>
      <c r="J792" s="450">
        <v>2043.6</v>
      </c>
      <c r="K792" s="331">
        <v>177</v>
      </c>
      <c r="L792" s="429">
        <f>'раздел 2'!C790</f>
        <v>1102231.29</v>
      </c>
      <c r="M792" s="450">
        <v>0</v>
      </c>
      <c r="N792" s="450">
        <v>0</v>
      </c>
      <c r="O792" s="450">
        <v>0</v>
      </c>
      <c r="P792" s="460">
        <f t="shared" si="199"/>
        <v>1102231.29</v>
      </c>
      <c r="Q792" s="455">
        <f t="shared" si="200"/>
        <v>219.38443732335497</v>
      </c>
      <c r="R792" s="450">
        <v>24445</v>
      </c>
      <c r="S792" s="450" t="s">
        <v>358</v>
      </c>
      <c r="T792" s="450" t="s">
        <v>181</v>
      </c>
      <c r="U792" s="56">
        <f>'раздел 2'!C790-'раздел 1'!L792</f>
        <v>0</v>
      </c>
      <c r="V792" s="203">
        <f t="shared" si="202"/>
        <v>0</v>
      </c>
      <c r="W792" s="203">
        <f t="shared" si="196"/>
        <v>24225.615562676645</v>
      </c>
    </row>
    <row r="793" spans="1:23" ht="15.6" customHeight="1" x14ac:dyDescent="0.2">
      <c r="A793" s="328">
        <f t="shared" si="201"/>
        <v>624</v>
      </c>
      <c r="B793" s="464" t="s">
        <v>1554</v>
      </c>
      <c r="C793" s="331">
        <v>1981</v>
      </c>
      <c r="D793" s="450"/>
      <c r="E793" s="450" t="s">
        <v>178</v>
      </c>
      <c r="F793" s="327">
        <v>5</v>
      </c>
      <c r="G793" s="327">
        <v>4</v>
      </c>
      <c r="H793" s="450">
        <v>4947.8999999999996</v>
      </c>
      <c r="I793" s="450">
        <v>2970.5</v>
      </c>
      <c r="J793" s="450">
        <v>1930.8</v>
      </c>
      <c r="K793" s="331">
        <v>147</v>
      </c>
      <c r="L793" s="429">
        <f>'раздел 2'!C791</f>
        <v>1085013.08</v>
      </c>
      <c r="M793" s="450">
        <v>0</v>
      </c>
      <c r="N793" s="450">
        <v>0</v>
      </c>
      <c r="O793" s="450">
        <v>0</v>
      </c>
      <c r="P793" s="460">
        <f t="shared" si="199"/>
        <v>1085013.08</v>
      </c>
      <c r="Q793" s="455">
        <f t="shared" si="200"/>
        <v>219.28759271610181</v>
      </c>
      <c r="R793" s="450">
        <v>24445</v>
      </c>
      <c r="S793" s="450" t="s">
        <v>358</v>
      </c>
      <c r="T793" s="450" t="s">
        <v>181</v>
      </c>
      <c r="U793" s="56">
        <f>'раздел 2'!C791-'раздел 1'!L793</f>
        <v>0</v>
      </c>
      <c r="V793" s="203">
        <f t="shared" si="202"/>
        <v>0</v>
      </c>
      <c r="W793" s="203">
        <f t="shared" si="196"/>
        <v>24225.7124072839</v>
      </c>
    </row>
    <row r="794" spans="1:23" ht="15.6" customHeight="1" x14ac:dyDescent="0.2">
      <c r="A794" s="328">
        <f t="shared" si="201"/>
        <v>625</v>
      </c>
      <c r="B794" s="464" t="s">
        <v>1555</v>
      </c>
      <c r="C794" s="331">
        <v>1983</v>
      </c>
      <c r="D794" s="450"/>
      <c r="E794" s="450" t="s">
        <v>178</v>
      </c>
      <c r="F794" s="327">
        <v>5</v>
      </c>
      <c r="G794" s="327">
        <v>4</v>
      </c>
      <c r="H794" s="450">
        <v>4986.3999999999996</v>
      </c>
      <c r="I794" s="450">
        <v>3043.2</v>
      </c>
      <c r="J794" s="450">
        <v>2008.5</v>
      </c>
      <c r="K794" s="331">
        <v>153</v>
      </c>
      <c r="L794" s="429">
        <f>'раздел 2'!C792</f>
        <v>1090535.08</v>
      </c>
      <c r="M794" s="450">
        <v>0</v>
      </c>
      <c r="N794" s="450">
        <v>0</v>
      </c>
      <c r="O794" s="450">
        <v>0</v>
      </c>
      <c r="P794" s="460">
        <f t="shared" si="199"/>
        <v>1090535.08</v>
      </c>
      <c r="Q794" s="455">
        <f t="shared" si="200"/>
        <v>218.70188512754694</v>
      </c>
      <c r="R794" s="450">
        <v>24445</v>
      </c>
      <c r="S794" s="450" t="s">
        <v>358</v>
      </c>
      <c r="T794" s="450" t="s">
        <v>181</v>
      </c>
      <c r="U794" s="56">
        <f>'раздел 2'!C792-'раздел 1'!L794</f>
        <v>0</v>
      </c>
      <c r="V794" s="203">
        <f t="shared" si="202"/>
        <v>0</v>
      </c>
      <c r="W794" s="203">
        <f t="shared" si="196"/>
        <v>24226.298114872454</v>
      </c>
    </row>
    <row r="795" spans="1:23" ht="15.6" customHeight="1" x14ac:dyDescent="0.2">
      <c r="A795" s="328">
        <f t="shared" si="201"/>
        <v>626</v>
      </c>
      <c r="B795" s="464" t="s">
        <v>1556</v>
      </c>
      <c r="C795" s="331">
        <v>1986</v>
      </c>
      <c r="D795" s="450"/>
      <c r="E795" s="450" t="s">
        <v>178</v>
      </c>
      <c r="F795" s="327">
        <v>5</v>
      </c>
      <c r="G795" s="327">
        <v>6</v>
      </c>
      <c r="H795" s="450">
        <v>7190.1</v>
      </c>
      <c r="I795" s="450">
        <v>4454.6000000000004</v>
      </c>
      <c r="J795" s="450">
        <v>2984.6</v>
      </c>
      <c r="K795" s="331">
        <v>232</v>
      </c>
      <c r="L795" s="429">
        <f>'раздел 2'!C793</f>
        <v>1399593.14</v>
      </c>
      <c r="M795" s="450">
        <v>0</v>
      </c>
      <c r="N795" s="450">
        <v>0</v>
      </c>
      <c r="O795" s="450">
        <v>0</v>
      </c>
      <c r="P795" s="460">
        <f t="shared" si="199"/>
        <v>1399593.14</v>
      </c>
      <c r="Q795" s="455">
        <f t="shared" si="200"/>
        <v>194.65558754398407</v>
      </c>
      <c r="R795" s="450">
        <v>24445</v>
      </c>
      <c r="S795" s="450" t="s">
        <v>358</v>
      </c>
      <c r="T795" s="450" t="s">
        <v>181</v>
      </c>
      <c r="U795" s="56">
        <f>'раздел 2'!C793-'раздел 1'!L795</f>
        <v>0</v>
      </c>
      <c r="V795" s="203">
        <f t="shared" si="202"/>
        <v>0</v>
      </c>
      <c r="W795" s="203">
        <f t="shared" si="196"/>
        <v>24250.344412456016</v>
      </c>
    </row>
    <row r="796" spans="1:23" ht="15.6" customHeight="1" x14ac:dyDescent="0.2">
      <c r="A796" s="328">
        <f t="shared" si="201"/>
        <v>627</v>
      </c>
      <c r="B796" s="464" t="s">
        <v>1557</v>
      </c>
      <c r="C796" s="331">
        <v>1977</v>
      </c>
      <c r="D796" s="450"/>
      <c r="E796" s="450" t="s">
        <v>178</v>
      </c>
      <c r="F796" s="327">
        <v>3</v>
      </c>
      <c r="G796" s="327">
        <v>3</v>
      </c>
      <c r="H796" s="450">
        <v>2080</v>
      </c>
      <c r="I796" s="450">
        <v>1402.7</v>
      </c>
      <c r="J796" s="450">
        <v>973</v>
      </c>
      <c r="K796" s="331">
        <v>66</v>
      </c>
      <c r="L796" s="429">
        <f>'раздел 2'!C794</f>
        <v>863489.92</v>
      </c>
      <c r="M796" s="450">
        <v>0</v>
      </c>
      <c r="N796" s="450">
        <v>0</v>
      </c>
      <c r="O796" s="450">
        <v>0</v>
      </c>
      <c r="P796" s="460">
        <f t="shared" si="199"/>
        <v>863489.92</v>
      </c>
      <c r="Q796" s="455">
        <f t="shared" si="200"/>
        <v>415.13938461538464</v>
      </c>
      <c r="R796" s="450">
        <v>24445</v>
      </c>
      <c r="S796" s="450" t="s">
        <v>358</v>
      </c>
      <c r="T796" s="450" t="s">
        <v>181</v>
      </c>
      <c r="U796" s="56">
        <f>'раздел 2'!C794-'раздел 1'!L796</f>
        <v>0</v>
      </c>
      <c r="V796" s="203">
        <f t="shared" si="202"/>
        <v>0</v>
      </c>
      <c r="W796" s="203">
        <f t="shared" si="196"/>
        <v>24029.860615384616</v>
      </c>
    </row>
    <row r="797" spans="1:23" ht="15.6" customHeight="1" x14ac:dyDescent="0.2">
      <c r="A797" s="328">
        <f t="shared" si="201"/>
        <v>628</v>
      </c>
      <c r="B797" s="464" t="s">
        <v>1558</v>
      </c>
      <c r="C797" s="331">
        <v>1979</v>
      </c>
      <c r="D797" s="450"/>
      <c r="E797" s="450" t="s">
        <v>178</v>
      </c>
      <c r="F797" s="327">
        <v>5</v>
      </c>
      <c r="G797" s="327">
        <v>4</v>
      </c>
      <c r="H797" s="450">
        <v>4787.6000000000004</v>
      </c>
      <c r="I797" s="450">
        <v>3049.3</v>
      </c>
      <c r="J797" s="450">
        <v>1929.7</v>
      </c>
      <c r="K797" s="331">
        <v>147</v>
      </c>
      <c r="L797" s="429">
        <f>'раздел 2'!C795</f>
        <v>1184128.5299999998</v>
      </c>
      <c r="M797" s="450">
        <v>0</v>
      </c>
      <c r="N797" s="450">
        <v>0</v>
      </c>
      <c r="O797" s="450">
        <v>0</v>
      </c>
      <c r="P797" s="460">
        <f t="shared" si="199"/>
        <v>1184128.5299999998</v>
      </c>
      <c r="Q797" s="455">
        <f t="shared" si="200"/>
        <v>247.33238574651176</v>
      </c>
      <c r="R797" s="450">
        <v>24445</v>
      </c>
      <c r="S797" s="450" t="s">
        <v>358</v>
      </c>
      <c r="T797" s="450" t="s">
        <v>181</v>
      </c>
      <c r="U797" s="56">
        <f>'раздел 2'!C795-'раздел 1'!L797</f>
        <v>0</v>
      </c>
      <c r="V797" s="203">
        <f t="shared" si="202"/>
        <v>0</v>
      </c>
      <c r="W797" s="203">
        <f t="shared" si="196"/>
        <v>24197.667614253489</v>
      </c>
    </row>
    <row r="798" spans="1:23" ht="15.6" customHeight="1" x14ac:dyDescent="0.2">
      <c r="A798" s="488" t="s">
        <v>17</v>
      </c>
      <c r="B798" s="489"/>
      <c r="C798" s="331" t="s">
        <v>177</v>
      </c>
      <c r="D798" s="450" t="s">
        <v>177</v>
      </c>
      <c r="E798" s="450" t="s">
        <v>177</v>
      </c>
      <c r="F798" s="327" t="s">
        <v>177</v>
      </c>
      <c r="G798" s="327" t="s">
        <v>177</v>
      </c>
      <c r="H798" s="429">
        <f t="shared" ref="H798:P798" si="203">SUM(H754:H797)</f>
        <v>113219.98000000001</v>
      </c>
      <c r="I798" s="429">
        <f t="shared" si="203"/>
        <v>70528.799999999988</v>
      </c>
      <c r="J798" s="429">
        <f t="shared" si="203"/>
        <v>56009.299999999996</v>
      </c>
      <c r="K798" s="331">
        <f t="shared" si="203"/>
        <v>3379</v>
      </c>
      <c r="L798" s="429">
        <f t="shared" si="203"/>
        <v>29350591.590000004</v>
      </c>
      <c r="M798" s="429">
        <f t="shared" si="203"/>
        <v>0</v>
      </c>
      <c r="N798" s="429">
        <f t="shared" si="203"/>
        <v>0</v>
      </c>
      <c r="O798" s="429">
        <f t="shared" si="203"/>
        <v>0</v>
      </c>
      <c r="P798" s="429">
        <f t="shared" si="203"/>
        <v>29350591.590000004</v>
      </c>
      <c r="Q798" s="455">
        <f t="shared" si="200"/>
        <v>259.23508898341089</v>
      </c>
      <c r="R798" s="450" t="s">
        <v>177</v>
      </c>
      <c r="S798" s="450" t="s">
        <v>177</v>
      </c>
      <c r="T798" s="450" t="s">
        <v>177</v>
      </c>
      <c r="U798" s="56">
        <f>'раздел 2'!C796-'раздел 1'!L798</f>
        <v>0</v>
      </c>
      <c r="V798" s="203">
        <f t="shared" si="202"/>
        <v>0</v>
      </c>
      <c r="W798" s="203" t="e">
        <f t="shared" si="196"/>
        <v>#VALUE!</v>
      </c>
    </row>
    <row r="799" spans="1:23" s="210" customFormat="1" ht="15.6" customHeight="1" x14ac:dyDescent="0.2">
      <c r="A799" s="497" t="s">
        <v>54</v>
      </c>
      <c r="B799" s="498"/>
      <c r="C799" s="153" t="s">
        <v>177</v>
      </c>
      <c r="D799" s="466" t="s">
        <v>177</v>
      </c>
      <c r="E799" s="466" t="s">
        <v>177</v>
      </c>
      <c r="F799" s="179" t="s">
        <v>177</v>
      </c>
      <c r="G799" s="179" t="s">
        <v>177</v>
      </c>
      <c r="H799" s="463">
        <f t="shared" ref="H799:P799" si="204">H798</f>
        <v>113219.98000000001</v>
      </c>
      <c r="I799" s="463">
        <f t="shared" si="204"/>
        <v>70528.799999999988</v>
      </c>
      <c r="J799" s="463">
        <f t="shared" si="204"/>
        <v>56009.299999999996</v>
      </c>
      <c r="K799" s="153">
        <f t="shared" si="204"/>
        <v>3379</v>
      </c>
      <c r="L799" s="463">
        <f t="shared" si="204"/>
        <v>29350591.590000004</v>
      </c>
      <c r="M799" s="463">
        <f t="shared" si="204"/>
        <v>0</v>
      </c>
      <c r="N799" s="463">
        <f t="shared" si="204"/>
        <v>0</v>
      </c>
      <c r="O799" s="463">
        <f t="shared" si="204"/>
        <v>0</v>
      </c>
      <c r="P799" s="463">
        <f t="shared" si="204"/>
        <v>29350591.590000004</v>
      </c>
      <c r="Q799" s="455">
        <f t="shared" si="200"/>
        <v>259.23508898341089</v>
      </c>
      <c r="R799" s="466" t="s">
        <v>177</v>
      </c>
      <c r="S799" s="466" t="s">
        <v>177</v>
      </c>
      <c r="T799" s="466" t="s">
        <v>177</v>
      </c>
      <c r="U799" s="56">
        <f>'раздел 2'!C797-'раздел 1'!L799</f>
        <v>0</v>
      </c>
      <c r="V799" s="203">
        <f t="shared" si="202"/>
        <v>0</v>
      </c>
      <c r="W799" s="203" t="e">
        <f t="shared" si="196"/>
        <v>#VALUE!</v>
      </c>
    </row>
    <row r="800" spans="1:23" ht="15.6" customHeight="1" x14ac:dyDescent="0.2">
      <c r="A800" s="486" t="s">
        <v>55</v>
      </c>
      <c r="B800" s="486"/>
      <c r="C800" s="486"/>
      <c r="D800" s="486"/>
      <c r="E800" s="486"/>
      <c r="F800" s="486"/>
      <c r="G800" s="486"/>
      <c r="H800" s="486"/>
      <c r="I800" s="486"/>
      <c r="J800" s="486"/>
      <c r="K800" s="486"/>
      <c r="L800" s="486"/>
      <c r="M800" s="486"/>
      <c r="N800" s="486"/>
      <c r="O800" s="486"/>
      <c r="P800" s="486"/>
      <c r="Q800" s="486"/>
      <c r="R800" s="486"/>
      <c r="S800" s="486"/>
      <c r="T800" s="487"/>
      <c r="U800" s="54">
        <f>'раздел 2'!C798-'раздел 1'!L800</f>
        <v>0</v>
      </c>
      <c r="V800" s="203">
        <f t="shared" si="202"/>
        <v>0</v>
      </c>
      <c r="W800" s="203">
        <f t="shared" si="196"/>
        <v>0</v>
      </c>
    </row>
    <row r="801" spans="1:23" ht="15.6" customHeight="1" x14ac:dyDescent="0.2">
      <c r="A801" s="572" t="s">
        <v>349</v>
      </c>
      <c r="B801" s="562"/>
      <c r="C801" s="331"/>
      <c r="D801" s="450"/>
      <c r="E801" s="450"/>
      <c r="F801" s="327"/>
      <c r="G801" s="327"/>
      <c r="H801" s="450"/>
      <c r="I801" s="450"/>
      <c r="J801" s="450"/>
      <c r="K801" s="331"/>
      <c r="L801" s="429"/>
      <c r="M801" s="450"/>
      <c r="N801" s="450"/>
      <c r="O801" s="450"/>
      <c r="P801" s="450"/>
      <c r="Q801" s="427"/>
      <c r="R801" s="450"/>
      <c r="S801" s="450"/>
      <c r="T801" s="450"/>
      <c r="U801" s="54">
        <f>'раздел 2'!C799-'раздел 1'!L801</f>
        <v>0</v>
      </c>
      <c r="V801" s="203">
        <f t="shared" si="202"/>
        <v>0</v>
      </c>
      <c r="W801" s="203">
        <f t="shared" ref="W801:W872" si="205">R801-Q801</f>
        <v>0</v>
      </c>
    </row>
    <row r="802" spans="1:23" ht="15.6" customHeight="1" x14ac:dyDescent="0.2">
      <c r="A802" s="447">
        <f>A797+1</f>
        <v>629</v>
      </c>
      <c r="B802" s="142" t="s">
        <v>350</v>
      </c>
      <c r="C802" s="331">
        <v>1981</v>
      </c>
      <c r="D802" s="450"/>
      <c r="E802" s="450" t="s">
        <v>178</v>
      </c>
      <c r="F802" s="327">
        <v>5</v>
      </c>
      <c r="G802" s="327">
        <v>6</v>
      </c>
      <c r="H802" s="450">
        <v>4862.5</v>
      </c>
      <c r="I802" s="450">
        <v>4862.5</v>
      </c>
      <c r="J802" s="450">
        <v>4014.79</v>
      </c>
      <c r="K802" s="331">
        <v>245</v>
      </c>
      <c r="L802" s="429">
        <f>'раздел 2'!C800</f>
        <v>36022663.850000001</v>
      </c>
      <c r="M802" s="450">
        <v>0</v>
      </c>
      <c r="N802" s="450">
        <v>0</v>
      </c>
      <c r="O802" s="450">
        <v>0</v>
      </c>
      <c r="P802" s="460">
        <f t="shared" ref="P802:P806" si="206">L802</f>
        <v>36022663.850000001</v>
      </c>
      <c r="Q802" s="455">
        <f t="shared" ref="Q802:Q806" si="207">L802/H802</f>
        <v>7408.2599177377897</v>
      </c>
      <c r="R802" s="450">
        <v>24445</v>
      </c>
      <c r="S802" s="450" t="s">
        <v>358</v>
      </c>
      <c r="T802" s="450" t="s">
        <v>181</v>
      </c>
      <c r="U802" s="54">
        <f>'раздел 2'!C800-'раздел 1'!L802</f>
        <v>0</v>
      </c>
      <c r="V802" s="203">
        <f t="shared" si="202"/>
        <v>0</v>
      </c>
      <c r="W802" s="203">
        <f t="shared" si="205"/>
        <v>17036.740082262211</v>
      </c>
    </row>
    <row r="803" spans="1:23" ht="15.6" customHeight="1" x14ac:dyDescent="0.2">
      <c r="A803" s="328">
        <f>A802+1</f>
        <v>630</v>
      </c>
      <c r="B803" s="142" t="s">
        <v>351</v>
      </c>
      <c r="C803" s="331">
        <v>1976</v>
      </c>
      <c r="D803" s="450"/>
      <c r="E803" s="450" t="s">
        <v>178</v>
      </c>
      <c r="F803" s="327">
        <v>5</v>
      </c>
      <c r="G803" s="327">
        <v>6</v>
      </c>
      <c r="H803" s="450">
        <v>4913.6000000000004</v>
      </c>
      <c r="I803" s="450">
        <v>4913.6000000000004</v>
      </c>
      <c r="J803" s="450">
        <v>4052.01</v>
      </c>
      <c r="K803" s="331">
        <v>186</v>
      </c>
      <c r="L803" s="429">
        <f>'раздел 2'!C801</f>
        <v>19879760.900000002</v>
      </c>
      <c r="M803" s="450">
        <v>0</v>
      </c>
      <c r="N803" s="450">
        <v>0</v>
      </c>
      <c r="O803" s="450">
        <v>0</v>
      </c>
      <c r="P803" s="460">
        <f t="shared" si="206"/>
        <v>19879760.900000002</v>
      </c>
      <c r="Q803" s="455">
        <f t="shared" si="207"/>
        <v>4045.8647224031261</v>
      </c>
      <c r="R803" s="450">
        <v>24445</v>
      </c>
      <c r="S803" s="450" t="s">
        <v>358</v>
      </c>
      <c r="T803" s="450" t="s">
        <v>181</v>
      </c>
      <c r="U803" s="54">
        <f>'раздел 2'!C801-'раздел 1'!L803</f>
        <v>0</v>
      </c>
      <c r="V803" s="203">
        <f t="shared" si="202"/>
        <v>0</v>
      </c>
      <c r="W803" s="203">
        <f t="shared" si="205"/>
        <v>20399.135277596873</v>
      </c>
    </row>
    <row r="804" spans="1:23" ht="15.6" customHeight="1" x14ac:dyDescent="0.2">
      <c r="A804" s="328">
        <f>A803+1</f>
        <v>631</v>
      </c>
      <c r="B804" s="142" t="s">
        <v>781</v>
      </c>
      <c r="C804" s="331">
        <v>1985</v>
      </c>
      <c r="D804" s="450"/>
      <c r="E804" s="450" t="s">
        <v>1437</v>
      </c>
      <c r="F804" s="327">
        <v>5</v>
      </c>
      <c r="G804" s="327">
        <v>4</v>
      </c>
      <c r="H804" s="450">
        <v>3240</v>
      </c>
      <c r="I804" s="450">
        <v>3240</v>
      </c>
      <c r="J804" s="450">
        <v>3000</v>
      </c>
      <c r="K804" s="331">
        <v>157</v>
      </c>
      <c r="L804" s="429">
        <f>'раздел 2'!C802</f>
        <v>2063623.98</v>
      </c>
      <c r="M804" s="450">
        <v>0</v>
      </c>
      <c r="N804" s="450">
        <v>0</v>
      </c>
      <c r="O804" s="450">
        <v>0</v>
      </c>
      <c r="P804" s="460">
        <f t="shared" si="206"/>
        <v>2063623.98</v>
      </c>
      <c r="Q804" s="455">
        <f t="shared" si="207"/>
        <v>636.92098148148148</v>
      </c>
      <c r="R804" s="450">
        <v>24445</v>
      </c>
      <c r="S804" s="450" t="s">
        <v>358</v>
      </c>
      <c r="T804" s="450" t="s">
        <v>181</v>
      </c>
      <c r="U804" s="54">
        <f>'раздел 2'!C802-'раздел 1'!L804</f>
        <v>0</v>
      </c>
      <c r="V804" s="203">
        <f t="shared" si="202"/>
        <v>0</v>
      </c>
      <c r="W804" s="203">
        <f t="shared" si="205"/>
        <v>23808.079018518518</v>
      </c>
    </row>
    <row r="805" spans="1:23" ht="15.6" customHeight="1" x14ac:dyDescent="0.2">
      <c r="A805" s="328">
        <f t="shared" ref="A805:A806" si="208">A804+1</f>
        <v>632</v>
      </c>
      <c r="B805" s="142" t="s">
        <v>782</v>
      </c>
      <c r="C805" s="331">
        <v>1976</v>
      </c>
      <c r="D805" s="450"/>
      <c r="E805" s="450" t="s">
        <v>1437</v>
      </c>
      <c r="F805" s="327">
        <v>5</v>
      </c>
      <c r="G805" s="327">
        <v>4</v>
      </c>
      <c r="H805" s="450">
        <v>3265.8</v>
      </c>
      <c r="I805" s="450">
        <v>3265.8</v>
      </c>
      <c r="J805" s="450">
        <v>2562.1999999999998</v>
      </c>
      <c r="K805" s="331">
        <v>177</v>
      </c>
      <c r="L805" s="429">
        <f>'раздел 2'!C803</f>
        <v>1892392.37</v>
      </c>
      <c r="M805" s="450">
        <v>0</v>
      </c>
      <c r="N805" s="450">
        <v>0</v>
      </c>
      <c r="O805" s="450">
        <v>0</v>
      </c>
      <c r="P805" s="460">
        <f t="shared" si="206"/>
        <v>1892392.37</v>
      </c>
      <c r="Q805" s="455">
        <f t="shared" si="207"/>
        <v>579.45752036254521</v>
      </c>
      <c r="R805" s="450">
        <v>24445</v>
      </c>
      <c r="S805" s="450" t="s">
        <v>358</v>
      </c>
      <c r="T805" s="450" t="s">
        <v>181</v>
      </c>
      <c r="U805" s="54">
        <f>'раздел 2'!C803-'раздел 1'!L805</f>
        <v>0</v>
      </c>
      <c r="V805" s="203">
        <f t="shared" si="202"/>
        <v>0</v>
      </c>
      <c r="W805" s="203">
        <f t="shared" si="205"/>
        <v>23865.542479637454</v>
      </c>
    </row>
    <row r="806" spans="1:23" ht="15.6" customHeight="1" x14ac:dyDescent="0.2">
      <c r="A806" s="328">
        <f t="shared" si="208"/>
        <v>633</v>
      </c>
      <c r="B806" s="142" t="s">
        <v>783</v>
      </c>
      <c r="C806" s="331">
        <v>1980</v>
      </c>
      <c r="D806" s="450"/>
      <c r="E806" s="450" t="s">
        <v>1437</v>
      </c>
      <c r="F806" s="327">
        <v>5</v>
      </c>
      <c r="G806" s="327">
        <v>6</v>
      </c>
      <c r="H806" s="450">
        <v>4863.6000000000004</v>
      </c>
      <c r="I806" s="450">
        <v>4863.6000000000004</v>
      </c>
      <c r="J806" s="450">
        <v>4575.5</v>
      </c>
      <c r="K806" s="331">
        <v>225</v>
      </c>
      <c r="L806" s="429">
        <f>'раздел 2'!C804</f>
        <v>2211534.16</v>
      </c>
      <c r="M806" s="450">
        <v>0</v>
      </c>
      <c r="N806" s="450">
        <v>0</v>
      </c>
      <c r="O806" s="450">
        <v>0</v>
      </c>
      <c r="P806" s="460">
        <f t="shared" si="206"/>
        <v>2211534.16</v>
      </c>
      <c r="Q806" s="455">
        <f t="shared" si="207"/>
        <v>454.71135784192779</v>
      </c>
      <c r="R806" s="450">
        <v>24445</v>
      </c>
      <c r="S806" s="450" t="s">
        <v>358</v>
      </c>
      <c r="T806" s="450" t="s">
        <v>181</v>
      </c>
      <c r="U806" s="54">
        <f>'раздел 2'!C804-'раздел 1'!L806</f>
        <v>0</v>
      </c>
      <c r="V806" s="203">
        <f t="shared" si="202"/>
        <v>0</v>
      </c>
      <c r="W806" s="203">
        <f t="shared" si="205"/>
        <v>23990.288642158073</v>
      </c>
    </row>
    <row r="807" spans="1:23" ht="15.6" customHeight="1" x14ac:dyDescent="0.2">
      <c r="A807" s="530" t="s">
        <v>17</v>
      </c>
      <c r="B807" s="531"/>
      <c r="C807" s="331" t="s">
        <v>177</v>
      </c>
      <c r="D807" s="450" t="s">
        <v>177</v>
      </c>
      <c r="E807" s="450" t="s">
        <v>177</v>
      </c>
      <c r="F807" s="327" t="s">
        <v>177</v>
      </c>
      <c r="G807" s="327" t="s">
        <v>177</v>
      </c>
      <c r="H807" s="450">
        <f t="shared" ref="H807:Q807" si="209">SUM(H802:H806)</f>
        <v>21145.5</v>
      </c>
      <c r="I807" s="450">
        <f t="shared" si="209"/>
        <v>21145.5</v>
      </c>
      <c r="J807" s="450">
        <f t="shared" si="209"/>
        <v>18204.5</v>
      </c>
      <c r="K807" s="331">
        <f t="shared" si="209"/>
        <v>990</v>
      </c>
      <c r="L807" s="429">
        <f t="shared" si="209"/>
        <v>62069975.25999999</v>
      </c>
      <c r="M807" s="450">
        <f t="shared" si="209"/>
        <v>0</v>
      </c>
      <c r="N807" s="450">
        <f t="shared" si="209"/>
        <v>0</v>
      </c>
      <c r="O807" s="450">
        <f t="shared" si="209"/>
        <v>0</v>
      </c>
      <c r="P807" s="450">
        <f t="shared" si="209"/>
        <v>62069975.25999999</v>
      </c>
      <c r="Q807" s="427">
        <f t="shared" si="209"/>
        <v>13125.21449982687</v>
      </c>
      <c r="R807" s="450" t="s">
        <v>177</v>
      </c>
      <c r="S807" s="450" t="s">
        <v>177</v>
      </c>
      <c r="T807" s="450" t="s">
        <v>177</v>
      </c>
      <c r="U807" s="54">
        <f>'раздел 2'!C805-'раздел 1'!L807</f>
        <v>0</v>
      </c>
      <c r="V807" s="203">
        <f t="shared" si="202"/>
        <v>0</v>
      </c>
      <c r="W807" s="203" t="e">
        <f t="shared" si="205"/>
        <v>#VALUE!</v>
      </c>
    </row>
    <row r="808" spans="1:23" ht="15.6" customHeight="1" x14ac:dyDescent="0.2">
      <c r="A808" s="572" t="s">
        <v>56</v>
      </c>
      <c r="B808" s="562"/>
      <c r="C808" s="331"/>
      <c r="D808" s="450"/>
      <c r="E808" s="450"/>
      <c r="F808" s="327"/>
      <c r="G808" s="327"/>
      <c r="H808" s="450"/>
      <c r="I808" s="450"/>
      <c r="J808" s="450"/>
      <c r="K808" s="331"/>
      <c r="L808" s="429"/>
      <c r="M808" s="450"/>
      <c r="N808" s="450"/>
      <c r="O808" s="450"/>
      <c r="P808" s="450"/>
      <c r="Q808" s="427"/>
      <c r="R808" s="450"/>
      <c r="S808" s="450"/>
      <c r="T808" s="450"/>
      <c r="U808" s="54">
        <f>'раздел 2'!C806-'раздел 1'!L808</f>
        <v>0</v>
      </c>
      <c r="V808" s="203">
        <f t="shared" si="202"/>
        <v>0</v>
      </c>
      <c r="W808" s="203">
        <f t="shared" si="205"/>
        <v>0</v>
      </c>
    </row>
    <row r="809" spans="1:23" ht="15.6" customHeight="1" x14ac:dyDescent="0.2">
      <c r="A809" s="447">
        <f>A806+1</f>
        <v>634</v>
      </c>
      <c r="B809" s="330" t="s">
        <v>254</v>
      </c>
      <c r="C809" s="331">
        <v>1957</v>
      </c>
      <c r="D809" s="450"/>
      <c r="E809" s="450" t="s">
        <v>174</v>
      </c>
      <c r="F809" s="327">
        <v>5</v>
      </c>
      <c r="G809" s="327">
        <v>3</v>
      </c>
      <c r="H809" s="450">
        <v>1214.5</v>
      </c>
      <c r="I809" s="450">
        <v>1214.5</v>
      </c>
      <c r="J809" s="450">
        <v>671.5</v>
      </c>
      <c r="K809" s="331">
        <v>30</v>
      </c>
      <c r="L809" s="429">
        <v>6378524.2199999997</v>
      </c>
      <c r="M809" s="450">
        <v>0</v>
      </c>
      <c r="N809" s="450">
        <v>0</v>
      </c>
      <c r="O809" s="450">
        <v>0</v>
      </c>
      <c r="P809" s="460">
        <f>L809</f>
        <v>6378524.2199999997</v>
      </c>
      <c r="Q809" s="455">
        <f>L809/H809</f>
        <v>5251.9754796212428</v>
      </c>
      <c r="R809" s="450">
        <v>24445</v>
      </c>
      <c r="S809" s="450" t="s">
        <v>358</v>
      </c>
      <c r="T809" s="450" t="s">
        <v>181</v>
      </c>
      <c r="U809" s="54">
        <f>'раздел 2'!C807-'раздел 1'!L809</f>
        <v>0</v>
      </c>
      <c r="V809" s="203">
        <f t="shared" si="202"/>
        <v>0</v>
      </c>
      <c r="W809" s="203">
        <f t="shared" si="205"/>
        <v>19193.024520378756</v>
      </c>
    </row>
    <row r="810" spans="1:23" ht="15.6" customHeight="1" x14ac:dyDescent="0.2">
      <c r="A810" s="491" t="s">
        <v>17</v>
      </c>
      <c r="B810" s="489"/>
      <c r="C810" s="331" t="s">
        <v>177</v>
      </c>
      <c r="D810" s="450" t="s">
        <v>177</v>
      </c>
      <c r="E810" s="450" t="s">
        <v>177</v>
      </c>
      <c r="F810" s="327" t="s">
        <v>177</v>
      </c>
      <c r="G810" s="327" t="s">
        <v>177</v>
      </c>
      <c r="H810" s="450">
        <v>3906.7</v>
      </c>
      <c r="I810" s="450">
        <v>3906.7</v>
      </c>
      <c r="J810" s="450">
        <v>2684.7</v>
      </c>
      <c r="K810" s="331">
        <v>158</v>
      </c>
      <c r="L810" s="429">
        <v>6378524.2199999997</v>
      </c>
      <c r="M810" s="450">
        <v>0</v>
      </c>
      <c r="N810" s="450">
        <v>0</v>
      </c>
      <c r="O810" s="450">
        <v>0</v>
      </c>
      <c r="P810" s="450">
        <v>6378524.2199999997</v>
      </c>
      <c r="Q810" s="427">
        <v>1632.7141116543373</v>
      </c>
      <c r="R810" s="450" t="s">
        <v>177</v>
      </c>
      <c r="S810" s="450" t="s">
        <v>177</v>
      </c>
      <c r="T810" s="450" t="s">
        <v>177</v>
      </c>
      <c r="U810" s="54">
        <f>'раздел 2'!C808-'раздел 1'!L810</f>
        <v>0</v>
      </c>
      <c r="V810" s="203">
        <f t="shared" si="202"/>
        <v>0</v>
      </c>
      <c r="W810" s="203" t="e">
        <f t="shared" si="205"/>
        <v>#VALUE!</v>
      </c>
    </row>
    <row r="811" spans="1:23" ht="15.6" customHeight="1" x14ac:dyDescent="0.2">
      <c r="A811" s="457" t="s">
        <v>1738</v>
      </c>
      <c r="B811" s="430"/>
      <c r="C811" s="331"/>
      <c r="D811" s="450"/>
      <c r="E811" s="450"/>
      <c r="F811" s="327"/>
      <c r="G811" s="327"/>
      <c r="H811" s="450"/>
      <c r="I811" s="450"/>
      <c r="J811" s="450"/>
      <c r="K811" s="331"/>
      <c r="L811" s="429"/>
      <c r="M811" s="450"/>
      <c r="N811" s="450"/>
      <c r="O811" s="450"/>
      <c r="P811" s="450"/>
      <c r="Q811" s="427"/>
      <c r="R811" s="450"/>
      <c r="S811" s="450"/>
      <c r="T811" s="450"/>
      <c r="U811" s="54">
        <f>'раздел 2'!C809-'раздел 1'!L811</f>
        <v>0</v>
      </c>
      <c r="V811" s="203"/>
      <c r="W811" s="203"/>
    </row>
    <row r="812" spans="1:23" ht="15.6" customHeight="1" x14ac:dyDescent="0.2">
      <c r="A812" s="428">
        <f>A809+1</f>
        <v>635</v>
      </c>
      <c r="B812" s="430" t="s">
        <v>1739</v>
      </c>
      <c r="C812" s="331">
        <v>1985</v>
      </c>
      <c r="D812" s="450"/>
      <c r="E812" s="450" t="s">
        <v>1437</v>
      </c>
      <c r="F812" s="327">
        <v>5</v>
      </c>
      <c r="G812" s="327">
        <v>4</v>
      </c>
      <c r="H812" s="450">
        <v>3240</v>
      </c>
      <c r="I812" s="450">
        <v>3240</v>
      </c>
      <c r="J812" s="450">
        <v>3000</v>
      </c>
      <c r="K812" s="331">
        <v>157</v>
      </c>
      <c r="L812" s="429">
        <f>'раздел 2'!C810</f>
        <v>1300764</v>
      </c>
      <c r="M812" s="450">
        <v>0</v>
      </c>
      <c r="N812" s="450">
        <v>0</v>
      </c>
      <c r="O812" s="450">
        <v>0</v>
      </c>
      <c r="P812" s="460">
        <f t="shared" ref="P812:P813" si="210">L812</f>
        <v>1300764</v>
      </c>
      <c r="Q812" s="455">
        <f t="shared" ref="Q812:Q813" si="211">L812/H812</f>
        <v>401.47037037037035</v>
      </c>
      <c r="R812" s="450">
        <v>24445</v>
      </c>
      <c r="S812" s="450" t="s">
        <v>358</v>
      </c>
      <c r="T812" s="450" t="s">
        <v>1653</v>
      </c>
      <c r="U812" s="54">
        <f>'раздел 2'!C810-'раздел 1'!L812</f>
        <v>0</v>
      </c>
      <c r="V812" s="203"/>
      <c r="W812" s="203"/>
    </row>
    <row r="813" spans="1:23" ht="15.6" customHeight="1" x14ac:dyDescent="0.2">
      <c r="A813" s="428">
        <f>A812+1</f>
        <v>636</v>
      </c>
      <c r="B813" s="430" t="s">
        <v>1740</v>
      </c>
      <c r="C813" s="331">
        <v>1976</v>
      </c>
      <c r="D813" s="450"/>
      <c r="E813" s="450" t="s">
        <v>1437</v>
      </c>
      <c r="F813" s="327">
        <v>5</v>
      </c>
      <c r="G813" s="327">
        <v>4</v>
      </c>
      <c r="H813" s="450">
        <v>3265.8</v>
      </c>
      <c r="I813" s="450">
        <v>3265.8</v>
      </c>
      <c r="J813" s="450">
        <v>2562.1999999999998</v>
      </c>
      <c r="K813" s="331">
        <v>177</v>
      </c>
      <c r="L813" s="429">
        <f>'раздел 2'!C811</f>
        <v>999922</v>
      </c>
      <c r="M813" s="450">
        <v>0</v>
      </c>
      <c r="N813" s="450">
        <v>0</v>
      </c>
      <c r="O813" s="450">
        <v>0</v>
      </c>
      <c r="P813" s="460">
        <f t="shared" si="210"/>
        <v>999922</v>
      </c>
      <c r="Q813" s="455">
        <f t="shared" si="211"/>
        <v>306.17980280482573</v>
      </c>
      <c r="R813" s="450">
        <v>24445</v>
      </c>
      <c r="S813" s="450" t="s">
        <v>358</v>
      </c>
      <c r="T813" s="450" t="s">
        <v>1653</v>
      </c>
      <c r="U813" s="54">
        <f>'раздел 2'!C811-'раздел 1'!L813</f>
        <v>0</v>
      </c>
      <c r="V813" s="203"/>
      <c r="W813" s="203"/>
    </row>
    <row r="814" spans="1:23" ht="15.6" customHeight="1" x14ac:dyDescent="0.2">
      <c r="A814" s="496" t="s">
        <v>17</v>
      </c>
      <c r="B814" s="496"/>
      <c r="C814" s="331"/>
      <c r="D814" s="450"/>
      <c r="E814" s="450"/>
      <c r="F814" s="327"/>
      <c r="G814" s="327"/>
      <c r="H814" s="450">
        <f>SUM(H812:H813)</f>
        <v>6505.8</v>
      </c>
      <c r="I814" s="450">
        <f t="shared" ref="I814:P814" si="212">SUM(I812:I813)</f>
        <v>6505.8</v>
      </c>
      <c r="J814" s="450">
        <f t="shared" si="212"/>
        <v>5562.2</v>
      </c>
      <c r="K814" s="450">
        <f t="shared" si="212"/>
        <v>334</v>
      </c>
      <c r="L814" s="429">
        <f t="shared" si="212"/>
        <v>2300686</v>
      </c>
      <c r="M814" s="429">
        <f t="shared" si="212"/>
        <v>0</v>
      </c>
      <c r="N814" s="429">
        <f t="shared" si="212"/>
        <v>0</v>
      </c>
      <c r="O814" s="429">
        <f t="shared" si="212"/>
        <v>0</v>
      </c>
      <c r="P814" s="429">
        <f t="shared" si="212"/>
        <v>2300686</v>
      </c>
      <c r="Q814" s="427">
        <f>SUM(Q809:Q813)</f>
        <v>7592.3397644507759</v>
      </c>
      <c r="R814" s="450" t="s">
        <v>177</v>
      </c>
      <c r="S814" s="450" t="s">
        <v>177</v>
      </c>
      <c r="T814" s="450" t="s">
        <v>177</v>
      </c>
      <c r="U814" s="54">
        <f>'раздел 2'!C812-'раздел 1'!L814</f>
        <v>0</v>
      </c>
      <c r="V814" s="203"/>
      <c r="W814" s="203"/>
    </row>
    <row r="815" spans="1:23" ht="15.6" customHeight="1" x14ac:dyDescent="0.2">
      <c r="A815" s="572" t="s">
        <v>143</v>
      </c>
      <c r="B815" s="562"/>
      <c r="C815" s="331"/>
      <c r="D815" s="450"/>
      <c r="E815" s="450"/>
      <c r="F815" s="327"/>
      <c r="G815" s="327"/>
      <c r="H815" s="450"/>
      <c r="I815" s="450"/>
      <c r="J815" s="450"/>
      <c r="K815" s="331"/>
      <c r="L815" s="429"/>
      <c r="M815" s="450"/>
      <c r="N815" s="450"/>
      <c r="O815" s="450"/>
      <c r="P815" s="450"/>
      <c r="Q815" s="427"/>
      <c r="R815" s="450"/>
      <c r="S815" s="450"/>
      <c r="T815" s="450"/>
      <c r="U815" s="54">
        <f>'раздел 2'!C813-'раздел 1'!L815</f>
        <v>0</v>
      </c>
      <c r="V815" s="203">
        <f t="shared" si="202"/>
        <v>0</v>
      </c>
      <c r="W815" s="203">
        <f t="shared" si="205"/>
        <v>0</v>
      </c>
    </row>
    <row r="816" spans="1:23" ht="15.6" customHeight="1" x14ac:dyDescent="0.2">
      <c r="A816" s="371">
        <f>A813+1</f>
        <v>637</v>
      </c>
      <c r="B816" s="132" t="s">
        <v>1323</v>
      </c>
      <c r="C816" s="331">
        <v>1964</v>
      </c>
      <c r="D816" s="450"/>
      <c r="E816" s="450" t="s">
        <v>174</v>
      </c>
      <c r="F816" s="327">
        <v>2</v>
      </c>
      <c r="G816" s="327">
        <v>2</v>
      </c>
      <c r="H816" s="450">
        <v>541.29</v>
      </c>
      <c r="I816" s="450">
        <v>541.29</v>
      </c>
      <c r="J816" s="450">
        <v>281.8</v>
      </c>
      <c r="K816" s="331">
        <v>26</v>
      </c>
      <c r="L816" s="429">
        <f>'раздел 2'!C814</f>
        <v>552621.19999999995</v>
      </c>
      <c r="M816" s="450">
        <v>0</v>
      </c>
      <c r="N816" s="450">
        <v>0</v>
      </c>
      <c r="O816" s="450">
        <v>0</v>
      </c>
      <c r="P816" s="460">
        <f t="shared" ref="P816:P821" si="213">L816</f>
        <v>552621.19999999995</v>
      </c>
      <c r="Q816" s="455">
        <f t="shared" ref="Q816:Q821" si="214">L816/H816</f>
        <v>1020.9336954312845</v>
      </c>
      <c r="R816" s="450">
        <v>24445</v>
      </c>
      <c r="S816" s="450" t="s">
        <v>358</v>
      </c>
      <c r="T816" s="450" t="s">
        <v>181</v>
      </c>
      <c r="U816" s="54">
        <f>'раздел 2'!C814-'раздел 1'!L816</f>
        <v>0</v>
      </c>
      <c r="V816" s="203">
        <f t="shared" si="202"/>
        <v>0</v>
      </c>
      <c r="W816" s="203">
        <f t="shared" si="205"/>
        <v>23424.066304568714</v>
      </c>
    </row>
    <row r="817" spans="1:23" ht="15.6" customHeight="1" x14ac:dyDescent="0.2">
      <c r="A817" s="328">
        <f>A816+1</f>
        <v>638</v>
      </c>
      <c r="B817" s="132" t="s">
        <v>1325</v>
      </c>
      <c r="C817" s="331">
        <v>1970</v>
      </c>
      <c r="D817" s="450"/>
      <c r="E817" s="450" t="s">
        <v>174</v>
      </c>
      <c r="F817" s="327">
        <v>2</v>
      </c>
      <c r="G817" s="327">
        <v>2</v>
      </c>
      <c r="H817" s="450">
        <v>547.76</v>
      </c>
      <c r="I817" s="450">
        <v>547.76</v>
      </c>
      <c r="J817" s="450">
        <v>200.3</v>
      </c>
      <c r="K817" s="331">
        <v>41</v>
      </c>
      <c r="L817" s="429">
        <f>'раздел 2'!C815</f>
        <v>555748.84</v>
      </c>
      <c r="M817" s="450">
        <v>0</v>
      </c>
      <c r="N817" s="450">
        <v>0</v>
      </c>
      <c r="O817" s="450">
        <v>0</v>
      </c>
      <c r="P817" s="460">
        <f t="shared" si="213"/>
        <v>555748.84</v>
      </c>
      <c r="Q817" s="455">
        <f t="shared" si="214"/>
        <v>1014.5845625821527</v>
      </c>
      <c r="R817" s="450">
        <v>24445</v>
      </c>
      <c r="S817" s="450" t="s">
        <v>358</v>
      </c>
      <c r="T817" s="450" t="s">
        <v>181</v>
      </c>
      <c r="U817" s="54">
        <f>'раздел 2'!C815-'раздел 1'!L817</f>
        <v>0</v>
      </c>
      <c r="V817" s="203">
        <f t="shared" si="202"/>
        <v>0</v>
      </c>
      <c r="W817" s="203">
        <f t="shared" si="205"/>
        <v>23430.415437417847</v>
      </c>
    </row>
    <row r="818" spans="1:23" ht="15.6" customHeight="1" x14ac:dyDescent="0.2">
      <c r="A818" s="328">
        <f>A817+1</f>
        <v>639</v>
      </c>
      <c r="B818" s="132" t="s">
        <v>1326</v>
      </c>
      <c r="C818" s="331">
        <v>1984</v>
      </c>
      <c r="D818" s="450"/>
      <c r="E818" s="450" t="s">
        <v>178</v>
      </c>
      <c r="F818" s="327">
        <v>5</v>
      </c>
      <c r="G818" s="327">
        <v>6</v>
      </c>
      <c r="H818" s="450">
        <v>4898.2</v>
      </c>
      <c r="I818" s="450">
        <v>4898.2</v>
      </c>
      <c r="J818" s="450">
        <v>3996.16</v>
      </c>
      <c r="K818" s="331">
        <v>238</v>
      </c>
      <c r="L818" s="429">
        <f>'раздел 2'!C816</f>
        <v>1725809.6</v>
      </c>
      <c r="M818" s="450">
        <v>0</v>
      </c>
      <c r="N818" s="450">
        <v>0</v>
      </c>
      <c r="O818" s="450">
        <v>0</v>
      </c>
      <c r="P818" s="460">
        <f t="shared" si="213"/>
        <v>1725809.6</v>
      </c>
      <c r="Q818" s="455">
        <f t="shared" si="214"/>
        <v>352.33547017271655</v>
      </c>
      <c r="R818" s="450">
        <v>24445</v>
      </c>
      <c r="S818" s="450" t="s">
        <v>358</v>
      </c>
      <c r="T818" s="450" t="s">
        <v>181</v>
      </c>
      <c r="U818" s="54">
        <f>'раздел 2'!C816-'раздел 1'!L818</f>
        <v>0</v>
      </c>
      <c r="V818" s="203">
        <f t="shared" si="202"/>
        <v>0</v>
      </c>
      <c r="W818" s="203">
        <f t="shared" si="205"/>
        <v>24092.664529827285</v>
      </c>
    </row>
    <row r="819" spans="1:23" ht="15.6" customHeight="1" x14ac:dyDescent="0.2">
      <c r="A819" s="328">
        <f>A818+1</f>
        <v>640</v>
      </c>
      <c r="B819" s="330" t="s">
        <v>144</v>
      </c>
      <c r="C819" s="331">
        <v>1990</v>
      </c>
      <c r="D819" s="450"/>
      <c r="E819" s="450" t="s">
        <v>178</v>
      </c>
      <c r="F819" s="327">
        <v>5</v>
      </c>
      <c r="G819" s="327">
        <v>3</v>
      </c>
      <c r="H819" s="450">
        <v>3595.5</v>
      </c>
      <c r="I819" s="450">
        <v>3595.5</v>
      </c>
      <c r="J819" s="450">
        <v>3004.8</v>
      </c>
      <c r="K819" s="331">
        <v>150</v>
      </c>
      <c r="L819" s="429">
        <f>'раздел 2'!C817</f>
        <v>11788060.470000003</v>
      </c>
      <c r="M819" s="450">
        <v>0</v>
      </c>
      <c r="N819" s="450">
        <v>0</v>
      </c>
      <c r="O819" s="450">
        <v>0</v>
      </c>
      <c r="P819" s="460">
        <f t="shared" si="213"/>
        <v>11788060.470000003</v>
      </c>
      <c r="Q819" s="455">
        <f t="shared" si="214"/>
        <v>3278.5594409678774</v>
      </c>
      <c r="R819" s="450">
        <v>24445</v>
      </c>
      <c r="S819" s="450" t="s">
        <v>358</v>
      </c>
      <c r="T819" s="450" t="s">
        <v>181</v>
      </c>
      <c r="U819" s="54">
        <f>'раздел 2'!C817-'раздел 1'!L819</f>
        <v>0</v>
      </c>
      <c r="V819" s="203">
        <f t="shared" si="202"/>
        <v>0</v>
      </c>
      <c r="W819" s="203">
        <f t="shared" si="205"/>
        <v>21166.440559032122</v>
      </c>
    </row>
    <row r="820" spans="1:23" ht="15.6" customHeight="1" x14ac:dyDescent="0.2">
      <c r="A820" s="328">
        <f>A819+1</f>
        <v>641</v>
      </c>
      <c r="B820" s="132" t="s">
        <v>1327</v>
      </c>
      <c r="C820" s="331">
        <v>1980</v>
      </c>
      <c r="D820" s="450"/>
      <c r="E820" s="450" t="s">
        <v>178</v>
      </c>
      <c r="F820" s="327">
        <v>5</v>
      </c>
      <c r="G820" s="327">
        <v>6</v>
      </c>
      <c r="H820" s="450">
        <v>4829</v>
      </c>
      <c r="I820" s="450">
        <v>4829</v>
      </c>
      <c r="J820" s="450">
        <v>3886.08</v>
      </c>
      <c r="K820" s="331">
        <v>243</v>
      </c>
      <c r="L820" s="429">
        <f>'раздел 2'!C818</f>
        <v>1708578.6300000001</v>
      </c>
      <c r="M820" s="450">
        <v>0</v>
      </c>
      <c r="N820" s="450">
        <v>0</v>
      </c>
      <c r="O820" s="450">
        <v>0</v>
      </c>
      <c r="P820" s="460">
        <f t="shared" si="213"/>
        <v>1708578.6300000001</v>
      </c>
      <c r="Q820" s="455">
        <f t="shared" si="214"/>
        <v>353.81624145785878</v>
      </c>
      <c r="R820" s="450">
        <v>24445</v>
      </c>
      <c r="S820" s="450" t="s">
        <v>358</v>
      </c>
      <c r="T820" s="450" t="s">
        <v>181</v>
      </c>
      <c r="U820" s="54">
        <f>'раздел 2'!C818-'раздел 1'!L820</f>
        <v>0</v>
      </c>
      <c r="V820" s="203">
        <f t="shared" si="202"/>
        <v>0</v>
      </c>
      <c r="W820" s="203">
        <f t="shared" si="205"/>
        <v>24091.183758542142</v>
      </c>
    </row>
    <row r="821" spans="1:23" ht="15.6" customHeight="1" x14ac:dyDescent="0.2">
      <c r="A821" s="491" t="s">
        <v>17</v>
      </c>
      <c r="B821" s="489"/>
      <c r="C821" s="331" t="s">
        <v>177</v>
      </c>
      <c r="D821" s="450" t="s">
        <v>177</v>
      </c>
      <c r="E821" s="450" t="s">
        <v>177</v>
      </c>
      <c r="F821" s="327" t="s">
        <v>177</v>
      </c>
      <c r="G821" s="327" t="s">
        <v>177</v>
      </c>
      <c r="H821" s="429">
        <f>SUM(H816:H820)</f>
        <v>14411.75</v>
      </c>
      <c r="I821" s="429">
        <f>SUM(I816:I820)</f>
        <v>14411.75</v>
      </c>
      <c r="J821" s="429">
        <f>SUM(J816:J820)</f>
        <v>11369.14</v>
      </c>
      <c r="K821" s="429">
        <f>SUM(K816:K820)</f>
        <v>698</v>
      </c>
      <c r="L821" s="429">
        <f>SUM(L816:L820)</f>
        <v>16330818.740000004</v>
      </c>
      <c r="M821" s="450">
        <v>0</v>
      </c>
      <c r="N821" s="450">
        <v>0</v>
      </c>
      <c r="O821" s="450">
        <v>0</v>
      </c>
      <c r="P821" s="460">
        <f t="shared" si="213"/>
        <v>16330818.740000004</v>
      </c>
      <c r="Q821" s="455">
        <f t="shared" si="214"/>
        <v>1133.1600076326611</v>
      </c>
      <c r="R821" s="450" t="s">
        <v>177</v>
      </c>
      <c r="S821" s="450" t="s">
        <v>177</v>
      </c>
      <c r="T821" s="450" t="s">
        <v>177</v>
      </c>
      <c r="U821" s="54">
        <f>'раздел 2'!C819-'раздел 1'!L821</f>
        <v>0</v>
      </c>
      <c r="V821" s="203">
        <f t="shared" si="202"/>
        <v>0</v>
      </c>
      <c r="W821" s="203" t="e">
        <f t="shared" si="205"/>
        <v>#VALUE!</v>
      </c>
    </row>
    <row r="822" spans="1:23" ht="15.6" customHeight="1" x14ac:dyDescent="0.2">
      <c r="A822" s="572" t="s">
        <v>57</v>
      </c>
      <c r="B822" s="562"/>
      <c r="C822" s="331"/>
      <c r="D822" s="450"/>
      <c r="E822" s="450"/>
      <c r="F822" s="327"/>
      <c r="G822" s="327"/>
      <c r="H822" s="450"/>
      <c r="I822" s="450"/>
      <c r="J822" s="450"/>
      <c r="K822" s="331"/>
      <c r="L822" s="429"/>
      <c r="M822" s="450"/>
      <c r="N822" s="450"/>
      <c r="O822" s="450"/>
      <c r="P822" s="450"/>
      <c r="Q822" s="427"/>
      <c r="R822" s="450"/>
      <c r="S822" s="450"/>
      <c r="T822" s="450"/>
      <c r="U822" s="54">
        <f>'раздел 2'!C820-'раздел 1'!L822</f>
        <v>0</v>
      </c>
      <c r="V822" s="203">
        <f t="shared" si="202"/>
        <v>0</v>
      </c>
      <c r="W822" s="203">
        <f t="shared" si="205"/>
        <v>0</v>
      </c>
    </row>
    <row r="823" spans="1:23" ht="15.6" customHeight="1" x14ac:dyDescent="0.2">
      <c r="A823" s="447">
        <f>A820+1</f>
        <v>642</v>
      </c>
      <c r="B823" s="330" t="s">
        <v>255</v>
      </c>
      <c r="C823" s="331">
        <v>1989</v>
      </c>
      <c r="D823" s="450"/>
      <c r="E823" s="450" t="s">
        <v>178</v>
      </c>
      <c r="F823" s="327">
        <v>5</v>
      </c>
      <c r="G823" s="327">
        <v>3</v>
      </c>
      <c r="H823" s="450">
        <v>3620</v>
      </c>
      <c r="I823" s="450">
        <v>1982.5</v>
      </c>
      <c r="J823" s="450">
        <v>1620.3</v>
      </c>
      <c r="K823" s="331">
        <v>169</v>
      </c>
      <c r="L823" s="429">
        <f>'раздел 2'!C821</f>
        <v>17938259.699999999</v>
      </c>
      <c r="M823" s="450">
        <v>0</v>
      </c>
      <c r="N823" s="450">
        <v>0</v>
      </c>
      <c r="O823" s="450">
        <v>0</v>
      </c>
      <c r="P823" s="460">
        <f>L823</f>
        <v>17938259.699999999</v>
      </c>
      <c r="Q823" s="455">
        <f>L823/H823</f>
        <v>4955.3203591160218</v>
      </c>
      <c r="R823" s="450">
        <v>24445</v>
      </c>
      <c r="S823" s="450" t="s">
        <v>358</v>
      </c>
      <c r="T823" s="450" t="s">
        <v>181</v>
      </c>
      <c r="U823" s="54">
        <f>'раздел 2'!C821-'раздел 1'!L823</f>
        <v>0</v>
      </c>
      <c r="V823" s="203">
        <f t="shared" si="202"/>
        <v>0</v>
      </c>
      <c r="W823" s="203">
        <f t="shared" si="205"/>
        <v>19489.67964088398</v>
      </c>
    </row>
    <row r="824" spans="1:23" ht="15.6" customHeight="1" x14ac:dyDescent="0.2">
      <c r="A824" s="328">
        <f>A823+1</f>
        <v>643</v>
      </c>
      <c r="B824" s="330" t="s">
        <v>256</v>
      </c>
      <c r="C824" s="331">
        <v>1971</v>
      </c>
      <c r="D824" s="450"/>
      <c r="E824" s="450" t="s">
        <v>174</v>
      </c>
      <c r="F824" s="327">
        <v>4</v>
      </c>
      <c r="G824" s="327">
        <v>4</v>
      </c>
      <c r="H824" s="450">
        <v>2657.6</v>
      </c>
      <c r="I824" s="450">
        <v>1710</v>
      </c>
      <c r="J824" s="450">
        <v>1555.95</v>
      </c>
      <c r="K824" s="331">
        <v>119</v>
      </c>
      <c r="L824" s="429">
        <f>'раздел 2'!C822</f>
        <v>2673736.04</v>
      </c>
      <c r="M824" s="450">
        <v>0</v>
      </c>
      <c r="N824" s="450">
        <v>0</v>
      </c>
      <c r="O824" s="450">
        <v>0</v>
      </c>
      <c r="P824" s="460">
        <f>L824</f>
        <v>2673736.04</v>
      </c>
      <c r="Q824" s="455">
        <f>L824/H824</f>
        <v>1006.0716586393739</v>
      </c>
      <c r="R824" s="450">
        <v>24445</v>
      </c>
      <c r="S824" s="450" t="s">
        <v>358</v>
      </c>
      <c r="T824" s="450" t="s">
        <v>181</v>
      </c>
      <c r="U824" s="54">
        <f>'раздел 2'!C822-'раздел 1'!L824</f>
        <v>0</v>
      </c>
      <c r="V824" s="203">
        <f t="shared" si="202"/>
        <v>0</v>
      </c>
      <c r="W824" s="203">
        <f t="shared" si="205"/>
        <v>23438.928341360624</v>
      </c>
    </row>
    <row r="825" spans="1:23" ht="15.6" customHeight="1" x14ac:dyDescent="0.2">
      <c r="A825" s="328">
        <f>A824+1</f>
        <v>644</v>
      </c>
      <c r="B825" s="132" t="s">
        <v>1752</v>
      </c>
      <c r="C825" s="331">
        <v>1997</v>
      </c>
      <c r="D825" s="450"/>
      <c r="E825" s="450" t="s">
        <v>174</v>
      </c>
      <c r="F825" s="327">
        <v>2</v>
      </c>
      <c r="G825" s="327"/>
      <c r="H825" s="445">
        <v>530.6</v>
      </c>
      <c r="I825" s="445">
        <v>286</v>
      </c>
      <c r="J825" s="445">
        <v>286</v>
      </c>
      <c r="K825" s="446">
        <v>26</v>
      </c>
      <c r="L825" s="429">
        <f>'раздел 2'!C823</f>
        <v>819598.96</v>
      </c>
      <c r="M825" s="450">
        <v>0</v>
      </c>
      <c r="N825" s="450">
        <v>0</v>
      </c>
      <c r="O825" s="450">
        <v>0</v>
      </c>
      <c r="P825" s="460">
        <f>L825</f>
        <v>819598.96</v>
      </c>
      <c r="Q825" s="455">
        <f>L825/H825</f>
        <v>1544.6644553335846</v>
      </c>
      <c r="R825" s="450">
        <v>24445</v>
      </c>
      <c r="S825" s="450" t="s">
        <v>358</v>
      </c>
      <c r="T825" s="450" t="s">
        <v>181</v>
      </c>
      <c r="U825" s="54">
        <f>'[3]раздел 2'!C826-'[3]раздел 1'!L828</f>
        <v>0</v>
      </c>
      <c r="V825" s="203">
        <f t="shared" si="202"/>
        <v>0</v>
      </c>
      <c r="W825" s="203">
        <f t="shared" si="205"/>
        <v>22900.335544666414</v>
      </c>
    </row>
    <row r="826" spans="1:23" ht="15.6" customHeight="1" x14ac:dyDescent="0.2">
      <c r="A826" s="491" t="s">
        <v>17</v>
      </c>
      <c r="B826" s="489"/>
      <c r="C826" s="331"/>
      <c r="D826" s="450"/>
      <c r="E826" s="450"/>
      <c r="F826" s="327"/>
      <c r="G826" s="327"/>
      <c r="H826" s="429">
        <f t="shared" ref="H826:K826" si="215">SUM(H823:H824)</f>
        <v>6277.6</v>
      </c>
      <c r="I826" s="429">
        <f t="shared" si="215"/>
        <v>3692.5</v>
      </c>
      <c r="J826" s="429">
        <f t="shared" si="215"/>
        <v>3176.25</v>
      </c>
      <c r="K826" s="331">
        <f t="shared" si="215"/>
        <v>288</v>
      </c>
      <c r="L826" s="429">
        <f>SUM(L823:L825)</f>
        <v>21431594.699999999</v>
      </c>
      <c r="M826" s="429">
        <f t="shared" ref="M826:P826" si="216">SUM(M823:M825)</f>
        <v>0</v>
      </c>
      <c r="N826" s="429">
        <f t="shared" si="216"/>
        <v>0</v>
      </c>
      <c r="O826" s="429">
        <f t="shared" si="216"/>
        <v>0</v>
      </c>
      <c r="P826" s="429">
        <f t="shared" si="216"/>
        <v>21431594.699999999</v>
      </c>
      <c r="Q826" s="455">
        <f>L826/H826</f>
        <v>3413.979020644832</v>
      </c>
      <c r="R826" s="450" t="s">
        <v>177</v>
      </c>
      <c r="S826" s="450" t="s">
        <v>177</v>
      </c>
      <c r="T826" s="450" t="s">
        <v>177</v>
      </c>
      <c r="U826" s="54">
        <f>'[3]раздел 2'!C827-'[3]раздел 1'!L829</f>
        <v>0</v>
      </c>
      <c r="V826" s="203">
        <f t="shared" si="202"/>
        <v>0</v>
      </c>
      <c r="W826" s="203" t="e">
        <f t="shared" si="205"/>
        <v>#VALUE!</v>
      </c>
    </row>
    <row r="827" spans="1:23" s="127" customFormat="1" ht="12.75" x14ac:dyDescent="0.2">
      <c r="A827" s="573" t="s">
        <v>146</v>
      </c>
      <c r="B827" s="573"/>
      <c r="C827" s="573"/>
      <c r="D827" s="573"/>
      <c r="E827" s="573"/>
      <c r="F827" s="490"/>
      <c r="G827" s="490"/>
      <c r="H827" s="490"/>
      <c r="I827" s="490"/>
      <c r="J827" s="490"/>
      <c r="K827" s="490"/>
      <c r="L827" s="490"/>
      <c r="M827" s="490"/>
      <c r="N827" s="490"/>
      <c r="O827" s="490"/>
      <c r="P827" s="490"/>
      <c r="Q827" s="490"/>
      <c r="R827" s="490"/>
      <c r="S827" s="490"/>
      <c r="T827" s="490"/>
      <c r="U827" s="54">
        <f>'раздел 2'!C825-'раздел 1'!L827</f>
        <v>0</v>
      </c>
      <c r="V827" s="203">
        <f t="shared" si="202"/>
        <v>0</v>
      </c>
    </row>
    <row r="828" spans="1:23" s="127" customFormat="1" ht="12.75" x14ac:dyDescent="0.2">
      <c r="A828" s="83">
        <f>A825+1</f>
        <v>645</v>
      </c>
      <c r="B828" s="330" t="s">
        <v>257</v>
      </c>
      <c r="C828" s="83">
        <v>1977</v>
      </c>
      <c r="D828" s="455"/>
      <c r="E828" s="458" t="s">
        <v>174</v>
      </c>
      <c r="F828" s="83">
        <v>5</v>
      </c>
      <c r="G828" s="83">
        <v>5</v>
      </c>
      <c r="H828" s="429">
        <v>3465</v>
      </c>
      <c r="I828" s="429">
        <v>3465</v>
      </c>
      <c r="J828" s="429">
        <v>2064.1</v>
      </c>
      <c r="K828" s="428">
        <v>182</v>
      </c>
      <c r="L828" s="429">
        <f>'раздел 2'!C826</f>
        <v>13687638.92</v>
      </c>
      <c r="M828" s="460">
        <v>0</v>
      </c>
      <c r="N828" s="460">
        <v>0</v>
      </c>
      <c r="O828" s="460">
        <v>0</v>
      </c>
      <c r="P828" s="460">
        <f>L828</f>
        <v>13687638.92</v>
      </c>
      <c r="Q828" s="455">
        <f>L828/H828</f>
        <v>3950.2565425685425</v>
      </c>
      <c r="R828" s="450">
        <v>24445</v>
      </c>
      <c r="S828" s="81" t="s">
        <v>358</v>
      </c>
      <c r="T828" s="458" t="s">
        <v>181</v>
      </c>
      <c r="U828" s="54">
        <f>'раздел 2'!C826-'раздел 1'!L828</f>
        <v>0</v>
      </c>
      <c r="V828" s="203">
        <f t="shared" si="202"/>
        <v>0</v>
      </c>
    </row>
    <row r="829" spans="1:23" s="127" customFormat="1" ht="12.75" x14ac:dyDescent="0.2">
      <c r="A829" s="83">
        <f>A828+1</f>
        <v>646</v>
      </c>
      <c r="B829" s="330" t="s">
        <v>258</v>
      </c>
      <c r="C829" s="83">
        <v>1981</v>
      </c>
      <c r="D829" s="455"/>
      <c r="E829" s="458" t="s">
        <v>174</v>
      </c>
      <c r="F829" s="83">
        <v>5</v>
      </c>
      <c r="G829" s="83">
        <v>8</v>
      </c>
      <c r="H829" s="429">
        <v>5599.5</v>
      </c>
      <c r="I829" s="429">
        <v>5599.5</v>
      </c>
      <c r="J829" s="429">
        <v>3314.9</v>
      </c>
      <c r="K829" s="428">
        <v>302</v>
      </c>
      <c r="L829" s="429">
        <f>'раздел 2'!C827</f>
        <v>22391356.680000003</v>
      </c>
      <c r="M829" s="460">
        <v>0</v>
      </c>
      <c r="N829" s="460">
        <v>0</v>
      </c>
      <c r="O829" s="460">
        <v>0</v>
      </c>
      <c r="P829" s="460">
        <f>L829</f>
        <v>22391356.680000003</v>
      </c>
      <c r="Q829" s="455">
        <f>L829/H829</f>
        <v>3998.8135869274047</v>
      </c>
      <c r="R829" s="450">
        <v>24446</v>
      </c>
      <c r="S829" s="81" t="s">
        <v>358</v>
      </c>
      <c r="T829" s="458" t="s">
        <v>181</v>
      </c>
      <c r="U829" s="54">
        <f>'раздел 2'!C827-'раздел 1'!L829</f>
        <v>0</v>
      </c>
      <c r="V829" s="203">
        <f t="shared" si="202"/>
        <v>0</v>
      </c>
    </row>
    <row r="830" spans="1:23" s="127" customFormat="1" ht="12.75" x14ac:dyDescent="0.2">
      <c r="A830" s="574" t="s">
        <v>17</v>
      </c>
      <c r="B830" s="574"/>
      <c r="C830" s="455" t="s">
        <v>177</v>
      </c>
      <c r="D830" s="455" t="s">
        <v>177</v>
      </c>
      <c r="E830" s="455" t="s">
        <v>177</v>
      </c>
      <c r="F830" s="455" t="s">
        <v>177</v>
      </c>
      <c r="G830" s="455" t="s">
        <v>177</v>
      </c>
      <c r="H830" s="429">
        <f t="shared" ref="H830:P830" si="217">SUM(H828:H829)</f>
        <v>9064.5</v>
      </c>
      <c r="I830" s="429">
        <f t="shared" si="217"/>
        <v>9064.5</v>
      </c>
      <c r="J830" s="429">
        <f t="shared" si="217"/>
        <v>5379</v>
      </c>
      <c r="K830" s="429">
        <f t="shared" si="217"/>
        <v>484</v>
      </c>
      <c r="L830" s="429">
        <f t="shared" si="217"/>
        <v>36078995.600000001</v>
      </c>
      <c r="M830" s="429">
        <f t="shared" si="217"/>
        <v>0</v>
      </c>
      <c r="N830" s="429">
        <f t="shared" si="217"/>
        <v>0</v>
      </c>
      <c r="O830" s="429">
        <f t="shared" si="217"/>
        <v>0</v>
      </c>
      <c r="P830" s="429">
        <f t="shared" si="217"/>
        <v>36078995.600000001</v>
      </c>
      <c r="Q830" s="460">
        <f>L830/H830</f>
        <v>3980.2521484913677</v>
      </c>
      <c r="R830" s="92" t="s">
        <v>177</v>
      </c>
      <c r="S830" s="81" t="s">
        <v>177</v>
      </c>
      <c r="T830" s="81" t="s">
        <v>177</v>
      </c>
      <c r="U830" s="54">
        <f>'раздел 2'!C828-'раздел 1'!L830</f>
        <v>0</v>
      </c>
      <c r="V830" s="203">
        <f t="shared" si="202"/>
        <v>0</v>
      </c>
    </row>
    <row r="831" spans="1:23" ht="15.6" customHeight="1" x14ac:dyDescent="0.2">
      <c r="A831" s="572" t="s">
        <v>145</v>
      </c>
      <c r="B831" s="562"/>
      <c r="C831" s="331"/>
      <c r="D831" s="450"/>
      <c r="E831" s="450"/>
      <c r="F831" s="327"/>
      <c r="G831" s="327"/>
      <c r="H831" s="450"/>
      <c r="I831" s="450"/>
      <c r="J831" s="450"/>
      <c r="K831" s="331"/>
      <c r="L831" s="429"/>
      <c r="M831" s="450"/>
      <c r="N831" s="450"/>
      <c r="O831" s="450"/>
      <c r="P831" s="450"/>
      <c r="Q831" s="427"/>
      <c r="R831" s="450"/>
      <c r="S831" s="450"/>
      <c r="T831" s="450"/>
      <c r="U831" s="54">
        <f>'раздел 2'!C829-'раздел 1'!L831</f>
        <v>0</v>
      </c>
      <c r="V831" s="203">
        <f t="shared" si="202"/>
        <v>0</v>
      </c>
      <c r="W831" s="203">
        <f t="shared" si="205"/>
        <v>0</v>
      </c>
    </row>
    <row r="832" spans="1:23" ht="15.6" customHeight="1" x14ac:dyDescent="0.2">
      <c r="A832" s="169">
        <f>A829+1</f>
        <v>647</v>
      </c>
      <c r="B832" s="132" t="s">
        <v>1328</v>
      </c>
      <c r="C832" s="331">
        <v>1962</v>
      </c>
      <c r="D832" s="450"/>
      <c r="E832" s="450" t="s">
        <v>174</v>
      </c>
      <c r="F832" s="327">
        <v>3</v>
      </c>
      <c r="G832" s="327">
        <v>2</v>
      </c>
      <c r="H832" s="450">
        <v>964.2</v>
      </c>
      <c r="I832" s="450">
        <v>964.2</v>
      </c>
      <c r="J832" s="450">
        <v>738.7</v>
      </c>
      <c r="K832" s="331">
        <v>42</v>
      </c>
      <c r="L832" s="429">
        <f>'раздел 2'!C830</f>
        <v>1176142.1800000002</v>
      </c>
      <c r="M832" s="450">
        <v>0</v>
      </c>
      <c r="N832" s="450">
        <v>0</v>
      </c>
      <c r="O832" s="450">
        <v>0</v>
      </c>
      <c r="P832" s="460">
        <f t="shared" ref="P832:P839" si="218">L832</f>
        <v>1176142.1800000002</v>
      </c>
      <c r="Q832" s="455">
        <f t="shared" ref="Q832:Q840" si="219">L832/H832</f>
        <v>1219.8114291640741</v>
      </c>
      <c r="R832" s="450">
        <v>24445</v>
      </c>
      <c r="S832" s="450" t="s">
        <v>358</v>
      </c>
      <c r="T832" s="450" t="s">
        <v>181</v>
      </c>
      <c r="U832" s="54">
        <f>'раздел 2'!C830-'раздел 1'!L832</f>
        <v>0</v>
      </c>
      <c r="V832" s="203">
        <f t="shared" si="202"/>
        <v>0</v>
      </c>
      <c r="W832" s="203">
        <f t="shared" si="205"/>
        <v>23225.188570835926</v>
      </c>
    </row>
    <row r="833" spans="1:23" ht="15.6" customHeight="1" x14ac:dyDescent="0.2">
      <c r="A833" s="328">
        <f t="shared" ref="A833:A839" si="220">A832+1</f>
        <v>648</v>
      </c>
      <c r="B833" s="132" t="s">
        <v>1330</v>
      </c>
      <c r="C833" s="331">
        <v>1984</v>
      </c>
      <c r="D833" s="450"/>
      <c r="E833" s="450" t="s">
        <v>178</v>
      </c>
      <c r="F833" s="327">
        <v>5</v>
      </c>
      <c r="G833" s="327">
        <v>5</v>
      </c>
      <c r="H833" s="450">
        <v>3498.7</v>
      </c>
      <c r="I833" s="450">
        <v>3498.7</v>
      </c>
      <c r="J833" s="450">
        <v>3128.6</v>
      </c>
      <c r="K833" s="331">
        <v>193</v>
      </c>
      <c r="L833" s="429">
        <f>'раздел 2'!C831</f>
        <v>2015949.42</v>
      </c>
      <c r="M833" s="450">
        <v>0</v>
      </c>
      <c r="N833" s="450">
        <v>0</v>
      </c>
      <c r="O833" s="450">
        <v>0</v>
      </c>
      <c r="P833" s="460">
        <f t="shared" si="218"/>
        <v>2015949.42</v>
      </c>
      <c r="Q833" s="455">
        <f t="shared" si="219"/>
        <v>576.19956555291969</v>
      </c>
      <c r="R833" s="450">
        <v>24445</v>
      </c>
      <c r="S833" s="450" t="s">
        <v>358</v>
      </c>
      <c r="T833" s="450" t="s">
        <v>181</v>
      </c>
      <c r="U833" s="54">
        <f>'раздел 2'!C831-'раздел 1'!L833</f>
        <v>0</v>
      </c>
      <c r="V833" s="203">
        <f t="shared" si="202"/>
        <v>0</v>
      </c>
      <c r="W833" s="203">
        <f t="shared" si="205"/>
        <v>23868.800434447079</v>
      </c>
    </row>
    <row r="834" spans="1:23" ht="15.6" customHeight="1" x14ac:dyDescent="0.2">
      <c r="A834" s="328">
        <f t="shared" si="220"/>
        <v>649</v>
      </c>
      <c r="B834" s="132" t="s">
        <v>1331</v>
      </c>
      <c r="C834" s="331">
        <v>1988</v>
      </c>
      <c r="D834" s="450"/>
      <c r="E834" s="450" t="s">
        <v>178</v>
      </c>
      <c r="F834" s="327">
        <v>5</v>
      </c>
      <c r="G834" s="327">
        <v>5</v>
      </c>
      <c r="H834" s="450">
        <v>3502.6</v>
      </c>
      <c r="I834" s="450">
        <v>3502.6</v>
      </c>
      <c r="J834" s="450">
        <v>2913.7</v>
      </c>
      <c r="K834" s="331">
        <v>182</v>
      </c>
      <c r="L834" s="429">
        <f>'раздел 2'!C832</f>
        <v>2002756.2299999997</v>
      </c>
      <c r="M834" s="450">
        <v>0</v>
      </c>
      <c r="N834" s="450">
        <v>0</v>
      </c>
      <c r="O834" s="450">
        <v>0</v>
      </c>
      <c r="P834" s="460">
        <f t="shared" si="218"/>
        <v>2002756.2299999997</v>
      </c>
      <c r="Q834" s="455">
        <f t="shared" si="219"/>
        <v>571.79130645805969</v>
      </c>
      <c r="R834" s="450">
        <v>24445</v>
      </c>
      <c r="S834" s="450" t="s">
        <v>358</v>
      </c>
      <c r="T834" s="450" t="s">
        <v>181</v>
      </c>
      <c r="U834" s="54">
        <f>'раздел 2'!C832-'раздел 1'!L834</f>
        <v>0</v>
      </c>
      <c r="V834" s="203">
        <f t="shared" si="202"/>
        <v>0</v>
      </c>
      <c r="W834" s="203">
        <f t="shared" si="205"/>
        <v>23873.208693541939</v>
      </c>
    </row>
    <row r="835" spans="1:23" ht="15.6" customHeight="1" x14ac:dyDescent="0.2">
      <c r="A835" s="328">
        <f t="shared" si="220"/>
        <v>650</v>
      </c>
      <c r="B835" s="132" t="s">
        <v>1332</v>
      </c>
      <c r="C835" s="331">
        <v>1982</v>
      </c>
      <c r="D835" s="450"/>
      <c r="E835" s="450" t="s">
        <v>178</v>
      </c>
      <c r="F835" s="327">
        <v>5</v>
      </c>
      <c r="G835" s="327">
        <v>5</v>
      </c>
      <c r="H835" s="450">
        <v>3417.3</v>
      </c>
      <c r="I835" s="450">
        <v>3417.3</v>
      </c>
      <c r="J835" s="450">
        <v>2999.1</v>
      </c>
      <c r="K835" s="331">
        <v>164</v>
      </c>
      <c r="L835" s="429">
        <f>'раздел 2'!C833</f>
        <v>1992304.3900000001</v>
      </c>
      <c r="M835" s="450">
        <v>0</v>
      </c>
      <c r="N835" s="450">
        <v>0</v>
      </c>
      <c r="O835" s="450">
        <v>0</v>
      </c>
      <c r="P835" s="460">
        <f t="shared" si="218"/>
        <v>1992304.3900000001</v>
      </c>
      <c r="Q835" s="455">
        <f t="shared" si="219"/>
        <v>583.00541070435725</v>
      </c>
      <c r="R835" s="450">
        <v>24445</v>
      </c>
      <c r="S835" s="450" t="s">
        <v>358</v>
      </c>
      <c r="T835" s="450" t="s">
        <v>181</v>
      </c>
      <c r="U835" s="54">
        <f>'раздел 2'!C833-'раздел 1'!L835</f>
        <v>0</v>
      </c>
      <c r="V835" s="203">
        <f t="shared" si="202"/>
        <v>0</v>
      </c>
      <c r="W835" s="203">
        <f t="shared" si="205"/>
        <v>23861.994589295642</v>
      </c>
    </row>
    <row r="836" spans="1:23" ht="15.6" customHeight="1" x14ac:dyDescent="0.2">
      <c r="A836" s="328">
        <f t="shared" si="220"/>
        <v>651</v>
      </c>
      <c r="B836" s="330" t="s">
        <v>259</v>
      </c>
      <c r="C836" s="331">
        <v>1967</v>
      </c>
      <c r="D836" s="450"/>
      <c r="E836" s="450" t="s">
        <v>174</v>
      </c>
      <c r="F836" s="327">
        <v>4</v>
      </c>
      <c r="G836" s="327">
        <v>3</v>
      </c>
      <c r="H836" s="450">
        <v>2032.5</v>
      </c>
      <c r="I836" s="450">
        <v>2028.2</v>
      </c>
      <c r="J836" s="450">
        <v>1760.4</v>
      </c>
      <c r="K836" s="331">
        <v>83</v>
      </c>
      <c r="L836" s="429">
        <f>'раздел 2'!C834</f>
        <v>19351883.110000003</v>
      </c>
      <c r="M836" s="450">
        <v>0</v>
      </c>
      <c r="N836" s="450">
        <v>0</v>
      </c>
      <c r="O836" s="450">
        <v>0</v>
      </c>
      <c r="P836" s="460">
        <f t="shared" si="218"/>
        <v>19351883.110000003</v>
      </c>
      <c r="Q836" s="455">
        <f t="shared" si="219"/>
        <v>9521.2217023370249</v>
      </c>
      <c r="R836" s="450">
        <v>24445</v>
      </c>
      <c r="S836" s="450" t="s">
        <v>358</v>
      </c>
      <c r="T836" s="450" t="s">
        <v>181</v>
      </c>
      <c r="U836" s="54">
        <f>'раздел 2'!C834-'раздел 1'!L836</f>
        <v>0</v>
      </c>
      <c r="V836" s="203">
        <f t="shared" si="202"/>
        <v>0</v>
      </c>
      <c r="W836" s="203">
        <f t="shared" si="205"/>
        <v>14923.778297662975</v>
      </c>
    </row>
    <row r="837" spans="1:23" ht="15.6" customHeight="1" x14ac:dyDescent="0.2">
      <c r="A837" s="328">
        <f t="shared" si="220"/>
        <v>652</v>
      </c>
      <c r="B837" s="330" t="s">
        <v>260</v>
      </c>
      <c r="C837" s="331">
        <v>1964</v>
      </c>
      <c r="D837" s="450"/>
      <c r="E837" s="450" t="s">
        <v>174</v>
      </c>
      <c r="F837" s="327">
        <v>3</v>
      </c>
      <c r="G837" s="327">
        <v>2</v>
      </c>
      <c r="H837" s="450">
        <v>953.6</v>
      </c>
      <c r="I837" s="450">
        <v>953.4</v>
      </c>
      <c r="J837" s="450">
        <v>855.7</v>
      </c>
      <c r="K837" s="331">
        <v>33</v>
      </c>
      <c r="L837" s="429">
        <f>'раздел 2'!C835</f>
        <v>12271505.809999999</v>
      </c>
      <c r="M837" s="450">
        <v>0</v>
      </c>
      <c r="N837" s="450">
        <v>0</v>
      </c>
      <c r="O837" s="450">
        <v>0</v>
      </c>
      <c r="P837" s="460">
        <f t="shared" si="218"/>
        <v>12271505.809999999</v>
      </c>
      <c r="Q837" s="455">
        <f t="shared" si="219"/>
        <v>12868.609280620803</v>
      </c>
      <c r="R837" s="450">
        <v>24445</v>
      </c>
      <c r="S837" s="450" t="s">
        <v>358</v>
      </c>
      <c r="T837" s="450" t="s">
        <v>181</v>
      </c>
      <c r="U837" s="54">
        <f>'раздел 2'!C835-'раздел 1'!L837</f>
        <v>0</v>
      </c>
      <c r="V837" s="203">
        <f t="shared" si="202"/>
        <v>0</v>
      </c>
      <c r="W837" s="203">
        <f t="shared" si="205"/>
        <v>11576.390719379197</v>
      </c>
    </row>
    <row r="838" spans="1:23" ht="15.6" customHeight="1" x14ac:dyDescent="0.2">
      <c r="A838" s="328">
        <f t="shared" si="220"/>
        <v>653</v>
      </c>
      <c r="B838" s="330" t="s">
        <v>261</v>
      </c>
      <c r="C838" s="331">
        <v>1970</v>
      </c>
      <c r="D838" s="450"/>
      <c r="E838" s="450" t="s">
        <v>174</v>
      </c>
      <c r="F838" s="327">
        <v>5</v>
      </c>
      <c r="G838" s="327">
        <v>5</v>
      </c>
      <c r="H838" s="450">
        <v>4857.2</v>
      </c>
      <c r="I838" s="450">
        <v>3582</v>
      </c>
      <c r="J838" s="450">
        <v>3376.4</v>
      </c>
      <c r="K838" s="331">
        <v>143</v>
      </c>
      <c r="L838" s="429">
        <f>'раздел 2'!C836</f>
        <v>45618302.340000004</v>
      </c>
      <c r="M838" s="450">
        <v>0</v>
      </c>
      <c r="N838" s="450">
        <v>0</v>
      </c>
      <c r="O838" s="450">
        <v>0</v>
      </c>
      <c r="P838" s="460">
        <f t="shared" si="218"/>
        <v>45618302.340000004</v>
      </c>
      <c r="Q838" s="455">
        <f t="shared" si="219"/>
        <v>9391.8929300831769</v>
      </c>
      <c r="R838" s="450">
        <v>24445</v>
      </c>
      <c r="S838" s="450" t="s">
        <v>358</v>
      </c>
      <c r="T838" s="450" t="s">
        <v>181</v>
      </c>
      <c r="U838" s="54">
        <f>'раздел 2'!C836-'раздел 1'!L838</f>
        <v>0</v>
      </c>
      <c r="V838" s="203">
        <f t="shared" si="202"/>
        <v>0</v>
      </c>
      <c r="W838" s="203">
        <f t="shared" si="205"/>
        <v>15053.107069916823</v>
      </c>
    </row>
    <row r="839" spans="1:23" ht="15.6" customHeight="1" x14ac:dyDescent="0.2">
      <c r="A839" s="328">
        <f t="shared" si="220"/>
        <v>654</v>
      </c>
      <c r="B839" s="330" t="s">
        <v>262</v>
      </c>
      <c r="C839" s="331">
        <v>1980</v>
      </c>
      <c r="D839" s="450"/>
      <c r="E839" s="450" t="s">
        <v>174</v>
      </c>
      <c r="F839" s="327">
        <v>5</v>
      </c>
      <c r="G839" s="327">
        <v>4</v>
      </c>
      <c r="H839" s="450">
        <v>3544.8</v>
      </c>
      <c r="I839" s="450">
        <v>3544.8</v>
      </c>
      <c r="J839" s="450">
        <v>2709</v>
      </c>
      <c r="K839" s="331">
        <v>101</v>
      </c>
      <c r="L839" s="429">
        <f>'раздел 2'!C837</f>
        <v>34077234.160000004</v>
      </c>
      <c r="M839" s="450">
        <v>0</v>
      </c>
      <c r="N839" s="450">
        <v>0</v>
      </c>
      <c r="O839" s="450">
        <v>0</v>
      </c>
      <c r="P839" s="460">
        <f t="shared" si="218"/>
        <v>34077234.160000004</v>
      </c>
      <c r="Q839" s="455">
        <f t="shared" si="219"/>
        <v>9613.3023470999779</v>
      </c>
      <c r="R839" s="450">
        <v>24445</v>
      </c>
      <c r="S839" s="450" t="s">
        <v>358</v>
      </c>
      <c r="T839" s="450" t="s">
        <v>181</v>
      </c>
      <c r="U839" s="54">
        <f>'раздел 2'!C837-'раздел 1'!L839</f>
        <v>0</v>
      </c>
      <c r="V839" s="203">
        <f t="shared" si="202"/>
        <v>0</v>
      </c>
      <c r="W839" s="203">
        <f t="shared" si="205"/>
        <v>14831.697652900022</v>
      </c>
    </row>
    <row r="840" spans="1:23" ht="15.6" customHeight="1" x14ac:dyDescent="0.2">
      <c r="A840" s="491" t="s">
        <v>17</v>
      </c>
      <c r="B840" s="489"/>
      <c r="C840" s="331" t="s">
        <v>177</v>
      </c>
      <c r="D840" s="450" t="s">
        <v>177</v>
      </c>
      <c r="E840" s="450" t="s">
        <v>177</v>
      </c>
      <c r="F840" s="327" t="s">
        <v>177</v>
      </c>
      <c r="G840" s="327" t="s">
        <v>177</v>
      </c>
      <c r="H840" s="429">
        <f t="shared" ref="H840:P840" si="221">SUM(H832:H839)</f>
        <v>22770.899999999998</v>
      </c>
      <c r="I840" s="429">
        <f t="shared" si="221"/>
        <v>21491.200000000001</v>
      </c>
      <c r="J840" s="429">
        <f t="shared" si="221"/>
        <v>18481.599999999999</v>
      </c>
      <c r="K840" s="331">
        <f t="shared" si="221"/>
        <v>941</v>
      </c>
      <c r="L840" s="429">
        <f t="shared" si="221"/>
        <v>118506077.64000002</v>
      </c>
      <c r="M840" s="429">
        <f t="shared" si="221"/>
        <v>0</v>
      </c>
      <c r="N840" s="429">
        <f t="shared" si="221"/>
        <v>0</v>
      </c>
      <c r="O840" s="429">
        <f t="shared" si="221"/>
        <v>0</v>
      </c>
      <c r="P840" s="429">
        <f t="shared" si="221"/>
        <v>118506077.64000002</v>
      </c>
      <c r="Q840" s="455">
        <f t="shared" si="219"/>
        <v>5204.2772854827881</v>
      </c>
      <c r="R840" s="450" t="s">
        <v>177</v>
      </c>
      <c r="S840" s="450" t="s">
        <v>177</v>
      </c>
      <c r="T840" s="450" t="s">
        <v>177</v>
      </c>
      <c r="U840" s="54">
        <f>'раздел 2'!C838-'раздел 1'!L840</f>
        <v>0</v>
      </c>
      <c r="V840" s="203">
        <f t="shared" si="202"/>
        <v>0</v>
      </c>
      <c r="W840" s="203" t="e">
        <f t="shared" si="205"/>
        <v>#VALUE!</v>
      </c>
    </row>
    <row r="841" spans="1:23" ht="15.6" customHeight="1" x14ac:dyDescent="0.2">
      <c r="A841" s="572" t="s">
        <v>1333</v>
      </c>
      <c r="B841" s="562"/>
      <c r="C841" s="331"/>
      <c r="D841" s="450"/>
      <c r="E841" s="450"/>
      <c r="F841" s="327"/>
      <c r="G841" s="327"/>
      <c r="H841" s="450"/>
      <c r="I841" s="450"/>
      <c r="J841" s="450"/>
      <c r="K841" s="331"/>
      <c r="L841" s="429"/>
      <c r="M841" s="450"/>
      <c r="N841" s="450"/>
      <c r="O841" s="450"/>
      <c r="P841" s="450"/>
      <c r="Q841" s="427"/>
      <c r="R841" s="450"/>
      <c r="S841" s="450"/>
      <c r="T841" s="450"/>
      <c r="U841" s="54">
        <f>'раздел 2'!C839-'раздел 1'!L841</f>
        <v>0</v>
      </c>
      <c r="V841" s="203">
        <f t="shared" si="202"/>
        <v>0</v>
      </c>
      <c r="W841" s="203">
        <f t="shared" si="205"/>
        <v>0</v>
      </c>
    </row>
    <row r="842" spans="1:23" ht="15.6" customHeight="1" x14ac:dyDescent="0.2">
      <c r="A842" s="447">
        <f>A839+1</f>
        <v>655</v>
      </c>
      <c r="B842" s="452" t="s">
        <v>1334</v>
      </c>
      <c r="C842" s="331">
        <v>1974</v>
      </c>
      <c r="D842" s="450"/>
      <c r="E842" s="450" t="s">
        <v>178</v>
      </c>
      <c r="F842" s="327">
        <v>5</v>
      </c>
      <c r="G842" s="327">
        <v>8</v>
      </c>
      <c r="H842" s="450">
        <v>5805.1</v>
      </c>
      <c r="I842" s="450">
        <v>5805.1</v>
      </c>
      <c r="J842" s="450">
        <v>4571.3999999999996</v>
      </c>
      <c r="K842" s="331">
        <v>350</v>
      </c>
      <c r="L842" s="429">
        <f>'раздел 2'!C840</f>
        <v>2494837.4900000002</v>
      </c>
      <c r="M842" s="450">
        <v>0</v>
      </c>
      <c r="N842" s="450">
        <v>0</v>
      </c>
      <c r="O842" s="450">
        <v>0</v>
      </c>
      <c r="P842" s="460">
        <f>L842</f>
        <v>2494837.4900000002</v>
      </c>
      <c r="Q842" s="455">
        <f>L842/H842</f>
        <v>429.76649670117655</v>
      </c>
      <c r="R842" s="450">
        <v>24445</v>
      </c>
      <c r="S842" s="450" t="s">
        <v>358</v>
      </c>
      <c r="T842" s="450" t="s">
        <v>181</v>
      </c>
      <c r="U842" s="54">
        <f>'раздел 2'!C840-'раздел 1'!L842</f>
        <v>0</v>
      </c>
      <c r="V842" s="203">
        <f t="shared" si="202"/>
        <v>0</v>
      </c>
      <c r="W842" s="203">
        <f t="shared" si="205"/>
        <v>24015.233503298823</v>
      </c>
    </row>
    <row r="843" spans="1:23" ht="15.6" customHeight="1" x14ac:dyDescent="0.2">
      <c r="A843" s="530" t="s">
        <v>17</v>
      </c>
      <c r="B843" s="531"/>
      <c r="C843" s="331" t="s">
        <v>177</v>
      </c>
      <c r="D843" s="450" t="s">
        <v>177</v>
      </c>
      <c r="E843" s="450" t="s">
        <v>177</v>
      </c>
      <c r="F843" s="327" t="s">
        <v>177</v>
      </c>
      <c r="G843" s="327" t="s">
        <v>177</v>
      </c>
      <c r="H843" s="450">
        <v>5805.1</v>
      </c>
      <c r="I843" s="450">
        <v>5805.1</v>
      </c>
      <c r="J843" s="450">
        <v>4571.3999999999996</v>
      </c>
      <c r="K843" s="331">
        <v>350</v>
      </c>
      <c r="L843" s="429">
        <f>L842</f>
        <v>2494837.4900000002</v>
      </c>
      <c r="M843" s="429">
        <f>M842</f>
        <v>0</v>
      </c>
      <c r="N843" s="429">
        <f>N842</f>
        <v>0</v>
      </c>
      <c r="O843" s="429">
        <f>O842</f>
        <v>0</v>
      </c>
      <c r="P843" s="429">
        <f>P842</f>
        <v>2494837.4900000002</v>
      </c>
      <c r="Q843" s="427">
        <v>0</v>
      </c>
      <c r="R843" s="450" t="s">
        <v>177</v>
      </c>
      <c r="S843" s="450" t="s">
        <v>177</v>
      </c>
      <c r="T843" s="450" t="s">
        <v>177</v>
      </c>
      <c r="U843" s="54">
        <f>'раздел 2'!C841-'раздел 1'!L843</f>
        <v>0</v>
      </c>
      <c r="V843" s="203">
        <f t="shared" si="202"/>
        <v>0</v>
      </c>
      <c r="W843" s="203" t="e">
        <f t="shared" si="205"/>
        <v>#VALUE!</v>
      </c>
    </row>
    <row r="844" spans="1:23" ht="15.6" customHeight="1" x14ac:dyDescent="0.2">
      <c r="A844" s="495" t="s">
        <v>1336</v>
      </c>
      <c r="B844" s="495"/>
      <c r="C844" s="331"/>
      <c r="D844" s="450"/>
      <c r="E844" s="450"/>
      <c r="F844" s="327"/>
      <c r="G844" s="327"/>
      <c r="H844" s="450"/>
      <c r="I844" s="450"/>
      <c r="J844" s="450"/>
      <c r="K844" s="331"/>
      <c r="L844" s="429"/>
      <c r="M844" s="450"/>
      <c r="N844" s="450"/>
      <c r="O844" s="450"/>
      <c r="P844" s="450"/>
      <c r="Q844" s="427"/>
      <c r="R844" s="450"/>
      <c r="S844" s="450"/>
      <c r="T844" s="450"/>
      <c r="U844" s="54">
        <f>'раздел 2'!C842-'раздел 1'!L844</f>
        <v>0</v>
      </c>
      <c r="V844" s="203">
        <f t="shared" si="202"/>
        <v>0</v>
      </c>
      <c r="W844" s="203">
        <f t="shared" si="205"/>
        <v>0</v>
      </c>
    </row>
    <row r="845" spans="1:23" ht="15.6" customHeight="1" x14ac:dyDescent="0.2">
      <c r="A845" s="447">
        <f>A842+1</f>
        <v>656</v>
      </c>
      <c r="B845" s="330" t="s">
        <v>1337</v>
      </c>
      <c r="C845" s="331">
        <v>1969</v>
      </c>
      <c r="D845" s="450"/>
      <c r="E845" s="450" t="s">
        <v>174</v>
      </c>
      <c r="F845" s="327">
        <v>2</v>
      </c>
      <c r="G845" s="327">
        <v>2</v>
      </c>
      <c r="H845" s="450">
        <v>563.6</v>
      </c>
      <c r="I845" s="450">
        <v>563.29999999999995</v>
      </c>
      <c r="J845" s="450">
        <v>146</v>
      </c>
      <c r="K845" s="331">
        <v>18</v>
      </c>
      <c r="L845" s="429">
        <f>'раздел 2'!C843</f>
        <v>146270.1</v>
      </c>
      <c r="M845" s="450">
        <v>0</v>
      </c>
      <c r="N845" s="450">
        <v>0</v>
      </c>
      <c r="O845" s="450">
        <v>0</v>
      </c>
      <c r="P845" s="460">
        <f>L845</f>
        <v>146270.1</v>
      </c>
      <c r="Q845" s="455">
        <f>L845/H845</f>
        <v>259.52821149751594</v>
      </c>
      <c r="R845" s="450">
        <v>24445</v>
      </c>
      <c r="S845" s="450" t="s">
        <v>358</v>
      </c>
      <c r="T845" s="450" t="s">
        <v>181</v>
      </c>
      <c r="U845" s="54">
        <f>'раздел 2'!C843-'раздел 1'!L845</f>
        <v>0</v>
      </c>
      <c r="V845" s="203">
        <f t="shared" si="202"/>
        <v>0</v>
      </c>
      <c r="W845" s="203">
        <f t="shared" si="205"/>
        <v>24185.471788502484</v>
      </c>
    </row>
    <row r="846" spans="1:23" ht="15.6" customHeight="1" x14ac:dyDescent="0.2">
      <c r="A846" s="328">
        <f>A845+1</f>
        <v>657</v>
      </c>
      <c r="B846" s="330" t="s">
        <v>1339</v>
      </c>
      <c r="C846" s="331">
        <v>1970</v>
      </c>
      <c r="D846" s="450"/>
      <c r="E846" s="450" t="s">
        <v>174</v>
      </c>
      <c r="F846" s="327">
        <v>2</v>
      </c>
      <c r="G846" s="327">
        <v>2</v>
      </c>
      <c r="H846" s="450">
        <v>563.6</v>
      </c>
      <c r="I846" s="450">
        <v>563.29999999999995</v>
      </c>
      <c r="J846" s="450">
        <v>0</v>
      </c>
      <c r="K846" s="331">
        <v>30</v>
      </c>
      <c r="L846" s="429">
        <f>'раздел 2'!C844</f>
        <v>146270.1</v>
      </c>
      <c r="M846" s="450">
        <v>0</v>
      </c>
      <c r="N846" s="450">
        <v>0</v>
      </c>
      <c r="O846" s="450">
        <v>0</v>
      </c>
      <c r="P846" s="460">
        <f>L846</f>
        <v>146270.1</v>
      </c>
      <c r="Q846" s="455">
        <f>L846/H846</f>
        <v>259.52821149751594</v>
      </c>
      <c r="R846" s="450">
        <v>24445</v>
      </c>
      <c r="S846" s="450" t="s">
        <v>358</v>
      </c>
      <c r="T846" s="450" t="s">
        <v>181</v>
      </c>
      <c r="U846" s="54">
        <f>'раздел 2'!C844-'раздел 1'!L846</f>
        <v>0</v>
      </c>
      <c r="V846" s="203">
        <f t="shared" si="202"/>
        <v>0</v>
      </c>
      <c r="W846" s="203">
        <f t="shared" si="205"/>
        <v>24185.471788502484</v>
      </c>
    </row>
    <row r="847" spans="1:23" ht="15.6" customHeight="1" x14ac:dyDescent="0.2">
      <c r="A847" s="328">
        <f>A846+1</f>
        <v>658</v>
      </c>
      <c r="B847" s="330" t="s">
        <v>1340</v>
      </c>
      <c r="C847" s="331">
        <v>1974</v>
      </c>
      <c r="D847" s="450"/>
      <c r="E847" s="450" t="s">
        <v>174</v>
      </c>
      <c r="F847" s="327">
        <v>2</v>
      </c>
      <c r="G847" s="327">
        <v>1</v>
      </c>
      <c r="H847" s="450">
        <v>347.9</v>
      </c>
      <c r="I847" s="450">
        <v>347.9</v>
      </c>
      <c r="J847" s="450">
        <v>39.4</v>
      </c>
      <c r="K847" s="331">
        <v>23</v>
      </c>
      <c r="L847" s="429">
        <f>'раздел 2'!C845</f>
        <v>186891.82</v>
      </c>
      <c r="M847" s="450">
        <v>0</v>
      </c>
      <c r="N847" s="450">
        <v>0</v>
      </c>
      <c r="O847" s="450">
        <v>0</v>
      </c>
      <c r="P847" s="460">
        <f>L847</f>
        <v>186891.82</v>
      </c>
      <c r="Q847" s="455">
        <f>L847/H847</f>
        <v>537.19982753664851</v>
      </c>
      <c r="R847" s="450">
        <v>24445</v>
      </c>
      <c r="S847" s="450" t="s">
        <v>358</v>
      </c>
      <c r="T847" s="450" t="s">
        <v>181</v>
      </c>
      <c r="U847" s="54">
        <f>'раздел 2'!C845-'раздел 1'!L847</f>
        <v>0</v>
      </c>
      <c r="V847" s="203">
        <f t="shared" si="202"/>
        <v>0</v>
      </c>
      <c r="W847" s="203">
        <f t="shared" si="205"/>
        <v>23907.80017246335</v>
      </c>
    </row>
    <row r="848" spans="1:23" ht="15.6" customHeight="1" x14ac:dyDescent="0.2">
      <c r="A848" s="328">
        <f>A847+1</f>
        <v>659</v>
      </c>
      <c r="B848" s="330" t="s">
        <v>1341</v>
      </c>
      <c r="C848" s="331">
        <v>1992</v>
      </c>
      <c r="D848" s="450"/>
      <c r="E848" s="450" t="s">
        <v>178</v>
      </c>
      <c r="F848" s="327">
        <v>5</v>
      </c>
      <c r="G848" s="327">
        <v>3</v>
      </c>
      <c r="H848" s="450">
        <v>3592.2</v>
      </c>
      <c r="I848" s="450">
        <v>3592.2</v>
      </c>
      <c r="J848" s="450">
        <v>184.7</v>
      </c>
      <c r="K848" s="331">
        <v>157</v>
      </c>
      <c r="L848" s="429">
        <f>'раздел 2'!C846</f>
        <v>1065347.1600000001</v>
      </c>
      <c r="M848" s="450">
        <v>0</v>
      </c>
      <c r="N848" s="450">
        <v>0</v>
      </c>
      <c r="O848" s="450">
        <v>0</v>
      </c>
      <c r="P848" s="460">
        <f>L848</f>
        <v>1065347.1600000001</v>
      </c>
      <c r="Q848" s="455">
        <f>L848/H848</f>
        <v>296.57234007015205</v>
      </c>
      <c r="R848" s="450">
        <v>24445</v>
      </c>
      <c r="S848" s="450" t="s">
        <v>358</v>
      </c>
      <c r="T848" s="450" t="s">
        <v>181</v>
      </c>
      <c r="U848" s="54">
        <f>'раздел 2'!C846-'раздел 1'!L848</f>
        <v>0</v>
      </c>
      <c r="V848" s="203">
        <f t="shared" si="202"/>
        <v>0</v>
      </c>
      <c r="W848" s="203">
        <f t="shared" si="205"/>
        <v>24148.427659929846</v>
      </c>
    </row>
    <row r="849" spans="1:23" ht="15.6" customHeight="1" x14ac:dyDescent="0.2">
      <c r="A849" s="491" t="s">
        <v>17</v>
      </c>
      <c r="B849" s="489"/>
      <c r="C849" s="331" t="s">
        <v>177</v>
      </c>
      <c r="D849" s="450" t="s">
        <v>177</v>
      </c>
      <c r="E849" s="450" t="s">
        <v>177</v>
      </c>
      <c r="F849" s="327" t="s">
        <v>177</v>
      </c>
      <c r="G849" s="327" t="s">
        <v>177</v>
      </c>
      <c r="H849" s="429">
        <f t="shared" ref="H849:P849" si="222">SUM(H845:H848)</f>
        <v>5067.2999999999993</v>
      </c>
      <c r="I849" s="429">
        <f t="shared" si="222"/>
        <v>5066.7</v>
      </c>
      <c r="J849" s="429">
        <f t="shared" si="222"/>
        <v>370.1</v>
      </c>
      <c r="K849" s="331">
        <f t="shared" si="222"/>
        <v>228</v>
      </c>
      <c r="L849" s="429">
        <f t="shared" si="222"/>
        <v>1544779.1800000002</v>
      </c>
      <c r="M849" s="429">
        <f t="shared" si="222"/>
        <v>0</v>
      </c>
      <c r="N849" s="429">
        <f t="shared" si="222"/>
        <v>0</v>
      </c>
      <c r="O849" s="429">
        <f t="shared" si="222"/>
        <v>0</v>
      </c>
      <c r="P849" s="429">
        <f t="shared" si="222"/>
        <v>1544779.1800000002</v>
      </c>
      <c r="Q849" s="427">
        <v>0</v>
      </c>
      <c r="R849" s="450" t="s">
        <v>177</v>
      </c>
      <c r="S849" s="450" t="s">
        <v>177</v>
      </c>
      <c r="T849" s="450" t="s">
        <v>177</v>
      </c>
      <c r="U849" s="54">
        <f>'раздел 2'!C847-'раздел 1'!L849</f>
        <v>0</v>
      </c>
      <c r="V849" s="203">
        <f t="shared" si="202"/>
        <v>0</v>
      </c>
      <c r="W849" s="203" t="e">
        <f t="shared" si="205"/>
        <v>#VALUE!</v>
      </c>
    </row>
    <row r="850" spans="1:23" ht="15.6" customHeight="1" x14ac:dyDescent="0.2">
      <c r="A850" s="572" t="s">
        <v>784</v>
      </c>
      <c r="B850" s="562"/>
      <c r="C850" s="331"/>
      <c r="D850" s="450"/>
      <c r="E850" s="450"/>
      <c r="F850" s="327"/>
      <c r="G850" s="327"/>
      <c r="H850" s="450"/>
      <c r="I850" s="450"/>
      <c r="J850" s="450"/>
      <c r="K850" s="331"/>
      <c r="L850" s="429"/>
      <c r="M850" s="450"/>
      <c r="N850" s="450"/>
      <c r="O850" s="450"/>
      <c r="P850" s="450"/>
      <c r="Q850" s="427"/>
      <c r="R850" s="450"/>
      <c r="S850" s="450"/>
      <c r="T850" s="450"/>
      <c r="U850" s="54">
        <f>'раздел 2'!C848-'раздел 1'!L850</f>
        <v>0</v>
      </c>
      <c r="V850" s="203">
        <f t="shared" si="202"/>
        <v>0</v>
      </c>
      <c r="W850" s="203">
        <f t="shared" si="205"/>
        <v>0</v>
      </c>
    </row>
    <row r="851" spans="1:23" ht="15.6" customHeight="1" x14ac:dyDescent="0.2">
      <c r="A851" s="447">
        <f>A848+1</f>
        <v>660</v>
      </c>
      <c r="B851" s="330" t="s">
        <v>1559</v>
      </c>
      <c r="C851" s="331">
        <v>1968</v>
      </c>
      <c r="D851" s="450">
        <v>2015</v>
      </c>
      <c r="E851" s="450" t="s">
        <v>174</v>
      </c>
      <c r="F851" s="327">
        <v>5</v>
      </c>
      <c r="G851" s="327">
        <v>4</v>
      </c>
      <c r="H851" s="450">
        <v>3478.4</v>
      </c>
      <c r="I851" s="450" t="s">
        <v>1560</v>
      </c>
      <c r="J851" s="450">
        <v>2664.3</v>
      </c>
      <c r="K851" s="331">
        <v>168</v>
      </c>
      <c r="L851" s="429">
        <v>564151.35</v>
      </c>
      <c r="M851" s="450">
        <v>0</v>
      </c>
      <c r="N851" s="450">
        <v>0</v>
      </c>
      <c r="O851" s="450">
        <v>0</v>
      </c>
      <c r="P851" s="460">
        <f>L851</f>
        <v>564151.35</v>
      </c>
      <c r="Q851" s="455">
        <f>L851/H851</f>
        <v>162.18702564397424</v>
      </c>
      <c r="R851" s="450">
        <v>24445</v>
      </c>
      <c r="S851" s="450" t="s">
        <v>358</v>
      </c>
      <c r="T851" s="450" t="s">
        <v>181</v>
      </c>
      <c r="U851" s="54">
        <f>'раздел 2'!C849-'раздел 1'!L851</f>
        <v>0</v>
      </c>
      <c r="V851" s="203">
        <f t="shared" si="202"/>
        <v>0</v>
      </c>
      <c r="W851" s="203">
        <f t="shared" si="205"/>
        <v>24282.812974356028</v>
      </c>
    </row>
    <row r="852" spans="1:23" ht="15.6" customHeight="1" x14ac:dyDescent="0.2">
      <c r="A852" s="491" t="s">
        <v>17</v>
      </c>
      <c r="B852" s="489"/>
      <c r="C852" s="331" t="s">
        <v>177</v>
      </c>
      <c r="D852" s="450" t="s">
        <v>177</v>
      </c>
      <c r="E852" s="450" t="s">
        <v>177</v>
      </c>
      <c r="F852" s="327" t="s">
        <v>177</v>
      </c>
      <c r="G852" s="327" t="s">
        <v>177</v>
      </c>
      <c r="H852" s="450">
        <v>3478.4</v>
      </c>
      <c r="I852" s="450" t="s">
        <v>1560</v>
      </c>
      <c r="J852" s="450">
        <v>2664.3</v>
      </c>
      <c r="K852" s="331">
        <v>168</v>
      </c>
      <c r="L852" s="429">
        <v>564151.35</v>
      </c>
      <c r="M852" s="450">
        <v>0</v>
      </c>
      <c r="N852" s="450">
        <v>0</v>
      </c>
      <c r="O852" s="450">
        <v>0</v>
      </c>
      <c r="P852" s="450">
        <v>564151.35</v>
      </c>
      <c r="Q852" s="427">
        <v>162.18702564397424</v>
      </c>
      <c r="R852" s="450" t="s">
        <v>177</v>
      </c>
      <c r="S852" s="450" t="s">
        <v>177</v>
      </c>
      <c r="T852" s="450" t="s">
        <v>177</v>
      </c>
      <c r="U852" s="54">
        <f>'раздел 2'!C850-'раздел 1'!L852</f>
        <v>0</v>
      </c>
      <c r="V852" s="203">
        <f t="shared" ref="V852:V916" si="223">L852-P852</f>
        <v>0</v>
      </c>
      <c r="W852" s="203" t="e">
        <f t="shared" si="205"/>
        <v>#VALUE!</v>
      </c>
    </row>
    <row r="853" spans="1:23" ht="15.6" customHeight="1" x14ac:dyDescent="0.2">
      <c r="A853" s="575" t="s">
        <v>58</v>
      </c>
      <c r="B853" s="498"/>
      <c r="C853" s="331" t="s">
        <v>177</v>
      </c>
      <c r="D853" s="450" t="s">
        <v>177</v>
      </c>
      <c r="E853" s="450" t="s">
        <v>177</v>
      </c>
      <c r="F853" s="327" t="s">
        <v>177</v>
      </c>
      <c r="G853" s="327" t="s">
        <v>177</v>
      </c>
      <c r="H853" s="429">
        <f>H807+H810+H821+H826+H840+H843+H849+H852</f>
        <v>82863.25</v>
      </c>
      <c r="I853" s="429">
        <v>62653.5</v>
      </c>
      <c r="J853" s="429">
        <f>J807+J810+J821+J826+J840+J843+J849+J852</f>
        <v>61521.99</v>
      </c>
      <c r="K853" s="331">
        <f>K807+K810+K821+K826+K840+K843+K849+K852</f>
        <v>3821</v>
      </c>
      <c r="L853" s="429">
        <f t="shared" ref="L853:R853" si="224">L807+L810+L821+L826+L840+L843+L849+L852+L830+L814</f>
        <v>267700440.18000001</v>
      </c>
      <c r="M853" s="429">
        <f t="shared" si="224"/>
        <v>0</v>
      </c>
      <c r="N853" s="429">
        <f t="shared" si="224"/>
        <v>0</v>
      </c>
      <c r="O853" s="429">
        <f t="shared" si="224"/>
        <v>0</v>
      </c>
      <c r="P853" s="429">
        <f t="shared" si="224"/>
        <v>267700440.18000001</v>
      </c>
      <c r="Q853" s="429">
        <f t="shared" si="224"/>
        <v>36244.123863827605</v>
      </c>
      <c r="R853" s="429" t="e">
        <f t="shared" si="224"/>
        <v>#VALUE!</v>
      </c>
      <c r="S853" s="450" t="s">
        <v>177</v>
      </c>
      <c r="T853" s="450" t="s">
        <v>177</v>
      </c>
      <c r="U853" s="54">
        <f>'раздел 2'!C851-'раздел 1'!L853</f>
        <v>0</v>
      </c>
      <c r="V853" s="203">
        <f>L853-P853</f>
        <v>0</v>
      </c>
      <c r="W853" s="203" t="e">
        <f t="shared" si="205"/>
        <v>#VALUE!</v>
      </c>
    </row>
    <row r="854" spans="1:23" ht="15.6" customHeight="1" x14ac:dyDescent="0.2">
      <c r="A854" s="576" t="s">
        <v>59</v>
      </c>
      <c r="B854" s="576"/>
      <c r="C854" s="576"/>
      <c r="D854" s="576"/>
      <c r="E854" s="576"/>
      <c r="F854" s="576"/>
      <c r="G854" s="576"/>
      <c r="H854" s="576"/>
      <c r="I854" s="576"/>
      <c r="J854" s="576"/>
      <c r="K854" s="576"/>
      <c r="L854" s="576"/>
      <c r="M854" s="576"/>
      <c r="N854" s="576"/>
      <c r="O854" s="576"/>
      <c r="P854" s="576"/>
      <c r="Q854" s="576"/>
      <c r="R854" s="576"/>
      <c r="S854" s="576"/>
      <c r="T854" s="577"/>
      <c r="U854" s="54">
        <f>'раздел 2'!C852-'раздел 1'!L854</f>
        <v>0</v>
      </c>
      <c r="V854" s="203">
        <f t="shared" si="223"/>
        <v>0</v>
      </c>
      <c r="W854" s="203">
        <f t="shared" si="205"/>
        <v>0</v>
      </c>
    </row>
    <row r="855" spans="1:23" ht="15.6" customHeight="1" x14ac:dyDescent="0.2">
      <c r="A855" s="495" t="s">
        <v>60</v>
      </c>
      <c r="B855" s="495"/>
      <c r="C855" s="331"/>
      <c r="D855" s="450"/>
      <c r="E855" s="450"/>
      <c r="F855" s="327"/>
      <c r="G855" s="327"/>
      <c r="H855" s="450"/>
      <c r="I855" s="450"/>
      <c r="J855" s="450"/>
      <c r="K855" s="331"/>
      <c r="L855" s="429"/>
      <c r="M855" s="450"/>
      <c r="N855" s="450"/>
      <c r="O855" s="450"/>
      <c r="P855" s="450"/>
      <c r="Q855" s="427"/>
      <c r="R855" s="450"/>
      <c r="S855" s="450"/>
      <c r="T855" s="450"/>
      <c r="U855" s="54">
        <f>'раздел 2'!C853-'раздел 1'!L855</f>
        <v>0</v>
      </c>
      <c r="V855" s="203">
        <f t="shared" si="223"/>
        <v>0</v>
      </c>
      <c r="W855" s="203">
        <f t="shared" si="205"/>
        <v>0</v>
      </c>
    </row>
    <row r="856" spans="1:23" ht="15.6" customHeight="1" x14ac:dyDescent="0.2">
      <c r="A856" s="447">
        <f>A851+1</f>
        <v>661</v>
      </c>
      <c r="B856" s="330" t="s">
        <v>263</v>
      </c>
      <c r="C856" s="331">
        <v>1961</v>
      </c>
      <c r="D856" s="450"/>
      <c r="E856" s="450" t="s">
        <v>238</v>
      </c>
      <c r="F856" s="327">
        <v>2</v>
      </c>
      <c r="G856" s="327">
        <v>2</v>
      </c>
      <c r="H856" s="450">
        <v>711.9</v>
      </c>
      <c r="I856" s="450">
        <v>711.9</v>
      </c>
      <c r="J856" s="450">
        <v>464.9</v>
      </c>
      <c r="K856" s="331">
        <v>21</v>
      </c>
      <c r="L856" s="429">
        <f>'раздел 2'!C854</f>
        <v>13062858.42</v>
      </c>
      <c r="M856" s="450">
        <v>0</v>
      </c>
      <c r="N856" s="450">
        <v>0</v>
      </c>
      <c r="O856" s="450">
        <v>0</v>
      </c>
      <c r="P856" s="460">
        <f t="shared" ref="P856:P862" si="225">L856</f>
        <v>13062858.42</v>
      </c>
      <c r="Q856" s="455">
        <f t="shared" ref="Q856:Q863" si="226">L856/H856</f>
        <v>18349.288411293721</v>
      </c>
      <c r="R856" s="450">
        <v>24445</v>
      </c>
      <c r="S856" s="450" t="s">
        <v>358</v>
      </c>
      <c r="T856" s="450" t="s">
        <v>181</v>
      </c>
      <c r="U856" s="54">
        <f>'раздел 2'!C854-'раздел 1'!L856</f>
        <v>0</v>
      </c>
      <c r="V856" s="203">
        <f t="shared" si="223"/>
        <v>0</v>
      </c>
      <c r="W856" s="203">
        <f t="shared" si="205"/>
        <v>6095.7115887062791</v>
      </c>
    </row>
    <row r="857" spans="1:23" ht="15.6" customHeight="1" x14ac:dyDescent="0.2">
      <c r="A857" s="328">
        <f t="shared" ref="A857:A862" si="227">A856+1</f>
        <v>662</v>
      </c>
      <c r="B857" s="330" t="s">
        <v>264</v>
      </c>
      <c r="C857" s="331">
        <v>1961</v>
      </c>
      <c r="D857" s="450"/>
      <c r="E857" s="450" t="s">
        <v>238</v>
      </c>
      <c r="F857" s="327">
        <v>2</v>
      </c>
      <c r="G857" s="327">
        <v>2</v>
      </c>
      <c r="H857" s="450">
        <v>711.9</v>
      </c>
      <c r="I857" s="450">
        <v>711.9</v>
      </c>
      <c r="J857" s="450">
        <v>464.9</v>
      </c>
      <c r="K857" s="331">
        <v>22</v>
      </c>
      <c r="L857" s="429">
        <f>'раздел 2'!C855</f>
        <v>13062858.42</v>
      </c>
      <c r="M857" s="450">
        <v>0</v>
      </c>
      <c r="N857" s="450">
        <v>0</v>
      </c>
      <c r="O857" s="450">
        <v>0</v>
      </c>
      <c r="P857" s="460">
        <f t="shared" si="225"/>
        <v>13062858.42</v>
      </c>
      <c r="Q857" s="455">
        <f t="shared" si="226"/>
        <v>18349.288411293721</v>
      </c>
      <c r="R857" s="450">
        <v>24445</v>
      </c>
      <c r="S857" s="450" t="s">
        <v>358</v>
      </c>
      <c r="T857" s="450" t="s">
        <v>181</v>
      </c>
      <c r="U857" s="54">
        <f>'раздел 2'!C855-'раздел 1'!L857</f>
        <v>0</v>
      </c>
      <c r="V857" s="203">
        <f t="shared" si="223"/>
        <v>0</v>
      </c>
      <c r="W857" s="203">
        <f t="shared" si="205"/>
        <v>6095.7115887062791</v>
      </c>
    </row>
    <row r="858" spans="1:23" ht="15.6" customHeight="1" x14ac:dyDescent="0.2">
      <c r="A858" s="328">
        <f t="shared" si="227"/>
        <v>663</v>
      </c>
      <c r="B858" s="330" t="s">
        <v>265</v>
      </c>
      <c r="C858" s="331">
        <v>1960</v>
      </c>
      <c r="D858" s="450"/>
      <c r="E858" s="450" t="s">
        <v>238</v>
      </c>
      <c r="F858" s="327">
        <v>2</v>
      </c>
      <c r="G858" s="327">
        <v>2</v>
      </c>
      <c r="H858" s="450">
        <v>711.9</v>
      </c>
      <c r="I858" s="450">
        <v>711.9</v>
      </c>
      <c r="J858" s="450">
        <v>464.9</v>
      </c>
      <c r="K858" s="331">
        <v>23</v>
      </c>
      <c r="L858" s="429">
        <f>'раздел 2'!C856</f>
        <v>13062858.42</v>
      </c>
      <c r="M858" s="450">
        <v>0</v>
      </c>
      <c r="N858" s="450">
        <v>0</v>
      </c>
      <c r="O858" s="450">
        <v>0</v>
      </c>
      <c r="P858" s="460">
        <f t="shared" si="225"/>
        <v>13062858.42</v>
      </c>
      <c r="Q858" s="455">
        <f t="shared" si="226"/>
        <v>18349.288411293721</v>
      </c>
      <c r="R858" s="450">
        <v>24445</v>
      </c>
      <c r="S858" s="450" t="s">
        <v>358</v>
      </c>
      <c r="T858" s="450" t="s">
        <v>181</v>
      </c>
      <c r="U858" s="54">
        <f>'раздел 2'!C856-'раздел 1'!L858</f>
        <v>0</v>
      </c>
      <c r="V858" s="203">
        <f t="shared" si="223"/>
        <v>0</v>
      </c>
      <c r="W858" s="203">
        <f t="shared" si="205"/>
        <v>6095.7115887062791</v>
      </c>
    </row>
    <row r="859" spans="1:23" ht="15.6" customHeight="1" x14ac:dyDescent="0.2">
      <c r="A859" s="328">
        <f t="shared" si="227"/>
        <v>664</v>
      </c>
      <c r="B859" s="330" t="s">
        <v>266</v>
      </c>
      <c r="C859" s="331">
        <v>1960</v>
      </c>
      <c r="D859" s="450"/>
      <c r="E859" s="450" t="s">
        <v>238</v>
      </c>
      <c r="F859" s="327">
        <v>2</v>
      </c>
      <c r="G859" s="327">
        <v>2</v>
      </c>
      <c r="H859" s="450">
        <v>711.9</v>
      </c>
      <c r="I859" s="450">
        <v>711.9</v>
      </c>
      <c r="J859" s="450">
        <v>464.9</v>
      </c>
      <c r="K859" s="331">
        <v>19</v>
      </c>
      <c r="L859" s="429">
        <f>'раздел 2'!C857</f>
        <v>15212849.09</v>
      </c>
      <c r="M859" s="450">
        <v>0</v>
      </c>
      <c r="N859" s="450">
        <v>0</v>
      </c>
      <c r="O859" s="450">
        <v>0</v>
      </c>
      <c r="P859" s="460">
        <f t="shared" si="225"/>
        <v>15212849.09</v>
      </c>
      <c r="Q859" s="455">
        <f t="shared" si="226"/>
        <v>21369.362396403991</v>
      </c>
      <c r="R859" s="450">
        <v>24445</v>
      </c>
      <c r="S859" s="450" t="s">
        <v>358</v>
      </c>
      <c r="T859" s="450" t="s">
        <v>181</v>
      </c>
      <c r="U859" s="54">
        <f>'раздел 2'!C857-'раздел 1'!L859</f>
        <v>0</v>
      </c>
      <c r="V859" s="203">
        <f t="shared" si="223"/>
        <v>0</v>
      </c>
      <c r="W859" s="203">
        <f t="shared" si="205"/>
        <v>3075.6376035960093</v>
      </c>
    </row>
    <row r="860" spans="1:23" ht="15.6" customHeight="1" x14ac:dyDescent="0.2">
      <c r="A860" s="328">
        <f t="shared" si="227"/>
        <v>665</v>
      </c>
      <c r="B860" s="330" t="s">
        <v>267</v>
      </c>
      <c r="C860" s="331">
        <v>1960</v>
      </c>
      <c r="D860" s="450"/>
      <c r="E860" s="450" t="s">
        <v>238</v>
      </c>
      <c r="F860" s="327">
        <v>2</v>
      </c>
      <c r="G860" s="327">
        <v>2</v>
      </c>
      <c r="H860" s="450">
        <v>711.9</v>
      </c>
      <c r="I860" s="450">
        <v>711.9</v>
      </c>
      <c r="J860" s="450">
        <v>464.9</v>
      </c>
      <c r="K860" s="331">
        <v>25</v>
      </c>
      <c r="L860" s="429">
        <f>'раздел 2'!C858</f>
        <v>15275007.48</v>
      </c>
      <c r="M860" s="450">
        <v>0</v>
      </c>
      <c r="N860" s="450">
        <v>0</v>
      </c>
      <c r="O860" s="450">
        <v>0</v>
      </c>
      <c r="P860" s="460">
        <f t="shared" si="225"/>
        <v>15275007.48</v>
      </c>
      <c r="Q860" s="455">
        <f t="shared" si="226"/>
        <v>21456.67576906869</v>
      </c>
      <c r="R860" s="450">
        <v>24445</v>
      </c>
      <c r="S860" s="450" t="s">
        <v>358</v>
      </c>
      <c r="T860" s="450" t="s">
        <v>181</v>
      </c>
      <c r="U860" s="54">
        <f>'раздел 2'!C858-'раздел 1'!L860</f>
        <v>0</v>
      </c>
      <c r="V860" s="203">
        <f t="shared" si="223"/>
        <v>0</v>
      </c>
      <c r="W860" s="203">
        <f t="shared" si="205"/>
        <v>2988.32423093131</v>
      </c>
    </row>
    <row r="861" spans="1:23" ht="15.6" customHeight="1" x14ac:dyDescent="0.2">
      <c r="A861" s="328">
        <f t="shared" si="227"/>
        <v>666</v>
      </c>
      <c r="B861" s="330" t="s">
        <v>268</v>
      </c>
      <c r="C861" s="331">
        <v>1960</v>
      </c>
      <c r="D861" s="450"/>
      <c r="E861" s="450" t="s">
        <v>238</v>
      </c>
      <c r="F861" s="327">
        <v>2</v>
      </c>
      <c r="G861" s="327">
        <v>2</v>
      </c>
      <c r="H861" s="450">
        <v>711.9</v>
      </c>
      <c r="I861" s="450">
        <v>711.9</v>
      </c>
      <c r="J861" s="450">
        <v>464.9</v>
      </c>
      <c r="K861" s="331">
        <v>24</v>
      </c>
      <c r="L861" s="429">
        <f>'раздел 2'!C859</f>
        <v>13062858.42</v>
      </c>
      <c r="M861" s="450">
        <v>0</v>
      </c>
      <c r="N861" s="450">
        <v>0</v>
      </c>
      <c r="O861" s="450">
        <v>0</v>
      </c>
      <c r="P861" s="460">
        <f t="shared" si="225"/>
        <v>13062858.42</v>
      </c>
      <c r="Q861" s="455">
        <f t="shared" si="226"/>
        <v>18349.288411293721</v>
      </c>
      <c r="R861" s="450">
        <v>24445</v>
      </c>
      <c r="S861" s="450" t="s">
        <v>358</v>
      </c>
      <c r="T861" s="450" t="s">
        <v>181</v>
      </c>
      <c r="U861" s="54">
        <f>'раздел 2'!C859-'раздел 1'!L861</f>
        <v>0</v>
      </c>
      <c r="V861" s="203">
        <f t="shared" si="223"/>
        <v>0</v>
      </c>
      <c r="W861" s="203">
        <f t="shared" si="205"/>
        <v>6095.7115887062791</v>
      </c>
    </row>
    <row r="862" spans="1:23" ht="15.6" customHeight="1" x14ac:dyDescent="0.2">
      <c r="A862" s="328">
        <f t="shared" si="227"/>
        <v>667</v>
      </c>
      <c r="B862" s="330" t="s">
        <v>269</v>
      </c>
      <c r="C862" s="331">
        <v>1960</v>
      </c>
      <c r="D862" s="450"/>
      <c r="E862" s="450" t="s">
        <v>238</v>
      </c>
      <c r="F862" s="327">
        <v>2</v>
      </c>
      <c r="G862" s="327">
        <v>2</v>
      </c>
      <c r="H862" s="450">
        <v>711.9</v>
      </c>
      <c r="I862" s="450">
        <v>711.9</v>
      </c>
      <c r="J862" s="450">
        <v>464.9</v>
      </c>
      <c r="K862" s="331">
        <v>23</v>
      </c>
      <c r="L862" s="429">
        <f>'раздел 2'!C860</f>
        <v>15970208.5</v>
      </c>
      <c r="M862" s="450">
        <v>0</v>
      </c>
      <c r="N862" s="450">
        <v>0</v>
      </c>
      <c r="O862" s="450">
        <v>0</v>
      </c>
      <c r="P862" s="460">
        <f t="shared" si="225"/>
        <v>15970208.5</v>
      </c>
      <c r="Q862" s="455">
        <f t="shared" si="226"/>
        <v>22433.218850962214</v>
      </c>
      <c r="R862" s="450">
        <v>24445</v>
      </c>
      <c r="S862" s="450" t="s">
        <v>358</v>
      </c>
      <c r="T862" s="450" t="s">
        <v>181</v>
      </c>
      <c r="U862" s="54">
        <f>'раздел 2'!C860-'раздел 1'!L862</f>
        <v>0</v>
      </c>
      <c r="V862" s="203">
        <f t="shared" si="223"/>
        <v>0</v>
      </c>
      <c r="W862" s="203">
        <f t="shared" si="205"/>
        <v>2011.7811490377862</v>
      </c>
    </row>
    <row r="863" spans="1:23" ht="15.6" customHeight="1" x14ac:dyDescent="0.2">
      <c r="A863" s="530" t="s">
        <v>17</v>
      </c>
      <c r="B863" s="531"/>
      <c r="C863" s="331" t="s">
        <v>177</v>
      </c>
      <c r="D863" s="450" t="s">
        <v>177</v>
      </c>
      <c r="E863" s="450" t="s">
        <v>177</v>
      </c>
      <c r="F863" s="327" t="s">
        <v>177</v>
      </c>
      <c r="G863" s="327" t="s">
        <v>177</v>
      </c>
      <c r="H863" s="450">
        <v>4983.2999999999993</v>
      </c>
      <c r="I863" s="450">
        <v>4983.2999999999993</v>
      </c>
      <c r="J863" s="450">
        <v>3254.3</v>
      </c>
      <c r="K863" s="331">
        <v>157</v>
      </c>
      <c r="L863" s="429">
        <f>SUM(L856:L862)</f>
        <v>98709498.75</v>
      </c>
      <c r="M863" s="429">
        <f>SUM(M856:M862)</f>
        <v>0</v>
      </c>
      <c r="N863" s="429">
        <f>SUM(N856:N862)</f>
        <v>0</v>
      </c>
      <c r="O863" s="429">
        <f>SUM(O856:O862)</f>
        <v>0</v>
      </c>
      <c r="P863" s="429">
        <f>SUM(P856:P862)</f>
        <v>98709498.75</v>
      </c>
      <c r="Q863" s="455">
        <f t="shared" si="226"/>
        <v>19808.058665944256</v>
      </c>
      <c r="R863" s="450" t="s">
        <v>177</v>
      </c>
      <c r="S863" s="450" t="s">
        <v>177</v>
      </c>
      <c r="T863" s="450" t="s">
        <v>177</v>
      </c>
      <c r="U863" s="54">
        <f>'раздел 2'!C861-'раздел 1'!L863</f>
        <v>0</v>
      </c>
      <c r="V863" s="203">
        <f t="shared" si="223"/>
        <v>0</v>
      </c>
      <c r="W863" s="203" t="e">
        <f t="shared" si="205"/>
        <v>#VALUE!</v>
      </c>
    </row>
    <row r="864" spans="1:23" ht="15.6" customHeight="1" x14ac:dyDescent="0.2">
      <c r="A864" s="495" t="s">
        <v>61</v>
      </c>
      <c r="B864" s="495"/>
      <c r="C864" s="331"/>
      <c r="D864" s="450"/>
      <c r="E864" s="450"/>
      <c r="F864" s="327"/>
      <c r="G864" s="327"/>
      <c r="H864" s="450"/>
      <c r="I864" s="450"/>
      <c r="J864" s="450"/>
      <c r="K864" s="331"/>
      <c r="L864" s="429"/>
      <c r="M864" s="450"/>
      <c r="N864" s="450"/>
      <c r="O864" s="450"/>
      <c r="P864" s="450"/>
      <c r="Q864" s="427"/>
      <c r="R864" s="450"/>
      <c r="S864" s="450"/>
      <c r="T864" s="450"/>
      <c r="U864" s="54">
        <f>'раздел 2'!C862-'раздел 1'!L864</f>
        <v>0</v>
      </c>
      <c r="V864" s="203">
        <f t="shared" si="223"/>
        <v>0</v>
      </c>
      <c r="W864" s="203">
        <f t="shared" si="205"/>
        <v>0</v>
      </c>
    </row>
    <row r="865" spans="1:23" ht="15.6" customHeight="1" x14ac:dyDescent="0.2">
      <c r="A865" s="447">
        <f>A862+1</f>
        <v>668</v>
      </c>
      <c r="B865" s="330" t="s">
        <v>270</v>
      </c>
      <c r="C865" s="331">
        <v>1965</v>
      </c>
      <c r="D865" s="450"/>
      <c r="E865" s="450" t="s">
        <v>174</v>
      </c>
      <c r="F865" s="327">
        <v>2</v>
      </c>
      <c r="G865" s="327">
        <v>2</v>
      </c>
      <c r="H865" s="450">
        <v>664.6</v>
      </c>
      <c r="I865" s="450">
        <v>634.70000000000005</v>
      </c>
      <c r="J865" s="450">
        <v>327.9</v>
      </c>
      <c r="K865" s="331">
        <v>31</v>
      </c>
      <c r="L865" s="429">
        <f>'раздел 2'!C863</f>
        <v>636567.52</v>
      </c>
      <c r="M865" s="450">
        <v>0</v>
      </c>
      <c r="N865" s="450">
        <v>0</v>
      </c>
      <c r="O865" s="450">
        <v>0</v>
      </c>
      <c r="P865" s="460">
        <f t="shared" ref="P865:P874" si="228">L865</f>
        <v>636567.52</v>
      </c>
      <c r="Q865" s="455">
        <f t="shared" ref="Q865:Q875" si="229">L865/H865</f>
        <v>957.82052362323202</v>
      </c>
      <c r="R865" s="450">
        <v>24445</v>
      </c>
      <c r="S865" s="62">
        <v>43829</v>
      </c>
      <c r="T865" s="450" t="s">
        <v>181</v>
      </c>
      <c r="U865" s="54">
        <f>'раздел 2'!C863-'раздел 1'!L865</f>
        <v>0</v>
      </c>
      <c r="V865" s="203">
        <f t="shared" si="223"/>
        <v>0</v>
      </c>
      <c r="W865" s="203">
        <f t="shared" si="205"/>
        <v>23487.179476376768</v>
      </c>
    </row>
    <row r="866" spans="1:23" ht="15.6" customHeight="1" x14ac:dyDescent="0.2">
      <c r="A866" s="328">
        <f t="shared" ref="A866:A874" si="230">A865+1</f>
        <v>669</v>
      </c>
      <c r="B866" s="330" t="s">
        <v>271</v>
      </c>
      <c r="C866" s="331">
        <v>1969</v>
      </c>
      <c r="D866" s="450"/>
      <c r="E866" s="450" t="s">
        <v>174</v>
      </c>
      <c r="F866" s="327">
        <v>2</v>
      </c>
      <c r="G866" s="327">
        <v>2</v>
      </c>
      <c r="H866" s="450">
        <v>570.29999999999995</v>
      </c>
      <c r="I866" s="450" t="s">
        <v>182</v>
      </c>
      <c r="J866" s="450">
        <v>268.7</v>
      </c>
      <c r="K866" s="331">
        <v>33</v>
      </c>
      <c r="L866" s="429">
        <f>'раздел 2'!C864</f>
        <v>636567.52</v>
      </c>
      <c r="M866" s="450">
        <v>0</v>
      </c>
      <c r="N866" s="450">
        <v>0</v>
      </c>
      <c r="O866" s="450">
        <v>0</v>
      </c>
      <c r="P866" s="460">
        <f t="shared" si="228"/>
        <v>636567.52</v>
      </c>
      <c r="Q866" s="455">
        <f t="shared" si="229"/>
        <v>1116.1976503594601</v>
      </c>
      <c r="R866" s="450">
        <v>24445</v>
      </c>
      <c r="S866" s="62">
        <v>43829</v>
      </c>
      <c r="T866" s="450" t="s">
        <v>181</v>
      </c>
      <c r="U866" s="54">
        <f>'раздел 2'!C864-'раздел 1'!L866</f>
        <v>0</v>
      </c>
      <c r="V866" s="203">
        <f t="shared" si="223"/>
        <v>0</v>
      </c>
      <c r="W866" s="203">
        <f t="shared" si="205"/>
        <v>23328.80234964054</v>
      </c>
    </row>
    <row r="867" spans="1:23" ht="15.6" customHeight="1" x14ac:dyDescent="0.2">
      <c r="A867" s="328">
        <f t="shared" si="230"/>
        <v>670</v>
      </c>
      <c r="B867" s="330" t="s">
        <v>272</v>
      </c>
      <c r="C867" s="331">
        <v>1966</v>
      </c>
      <c r="D867" s="450"/>
      <c r="E867" s="450" t="s">
        <v>174</v>
      </c>
      <c r="F867" s="327">
        <v>2</v>
      </c>
      <c r="G867" s="327">
        <v>2</v>
      </c>
      <c r="H867" s="450">
        <v>549.6</v>
      </c>
      <c r="I867" s="450">
        <v>525.20000000000005</v>
      </c>
      <c r="J867" s="450">
        <v>340.9</v>
      </c>
      <c r="K867" s="331">
        <v>24</v>
      </c>
      <c r="L867" s="429">
        <f>'раздел 2'!C865</f>
        <v>671784.62</v>
      </c>
      <c r="M867" s="450">
        <v>0</v>
      </c>
      <c r="N867" s="450">
        <v>0</v>
      </c>
      <c r="O867" s="450">
        <v>0</v>
      </c>
      <c r="P867" s="460">
        <f t="shared" si="228"/>
        <v>671784.62</v>
      </c>
      <c r="Q867" s="455">
        <f t="shared" si="229"/>
        <v>1222.3155385735079</v>
      </c>
      <c r="R867" s="450">
        <v>24445</v>
      </c>
      <c r="S867" s="62">
        <v>43829</v>
      </c>
      <c r="T867" s="450" t="s">
        <v>181</v>
      </c>
      <c r="U867" s="54">
        <f>'раздел 2'!C865-'раздел 1'!L867</f>
        <v>0</v>
      </c>
      <c r="V867" s="203">
        <f t="shared" si="223"/>
        <v>0</v>
      </c>
      <c r="W867" s="203">
        <f t="shared" si="205"/>
        <v>23222.684461426492</v>
      </c>
    </row>
    <row r="868" spans="1:23" ht="15.6" customHeight="1" x14ac:dyDescent="0.2">
      <c r="A868" s="328">
        <f t="shared" si="230"/>
        <v>671</v>
      </c>
      <c r="B868" s="330" t="s">
        <v>273</v>
      </c>
      <c r="C868" s="331">
        <v>1967</v>
      </c>
      <c r="D868" s="450"/>
      <c r="E868" s="450" t="s">
        <v>174</v>
      </c>
      <c r="F868" s="327">
        <v>2</v>
      </c>
      <c r="G868" s="327">
        <v>2</v>
      </c>
      <c r="H868" s="450">
        <v>530</v>
      </c>
      <c r="I868" s="450">
        <v>505.4</v>
      </c>
      <c r="J868" s="450">
        <v>349.5</v>
      </c>
      <c r="K868" s="331">
        <v>22</v>
      </c>
      <c r="L868" s="429">
        <f>'раздел 2'!C866</f>
        <v>675987.78</v>
      </c>
      <c r="M868" s="450">
        <v>0</v>
      </c>
      <c r="N868" s="450">
        <v>0</v>
      </c>
      <c r="O868" s="450">
        <v>0</v>
      </c>
      <c r="P868" s="460">
        <f t="shared" si="228"/>
        <v>675987.78</v>
      </c>
      <c r="Q868" s="455">
        <f t="shared" si="229"/>
        <v>1275.4486415094341</v>
      </c>
      <c r="R868" s="450">
        <v>24445</v>
      </c>
      <c r="S868" s="62">
        <v>43829</v>
      </c>
      <c r="T868" s="450" t="s">
        <v>181</v>
      </c>
      <c r="U868" s="54">
        <f>'раздел 2'!C866-'раздел 1'!L868</f>
        <v>0</v>
      </c>
      <c r="V868" s="203">
        <f t="shared" si="223"/>
        <v>0</v>
      </c>
      <c r="W868" s="203">
        <f t="shared" si="205"/>
        <v>23169.551358490568</v>
      </c>
    </row>
    <row r="869" spans="1:23" ht="15.6" customHeight="1" x14ac:dyDescent="0.2">
      <c r="A869" s="328">
        <f t="shared" si="230"/>
        <v>672</v>
      </c>
      <c r="B869" s="330" t="s">
        <v>62</v>
      </c>
      <c r="C869" s="331">
        <v>1965</v>
      </c>
      <c r="D869" s="450"/>
      <c r="E869" s="450" t="s">
        <v>174</v>
      </c>
      <c r="F869" s="327">
        <v>2</v>
      </c>
      <c r="G869" s="327">
        <v>2</v>
      </c>
      <c r="H869" s="450">
        <v>649.79999999999995</v>
      </c>
      <c r="I869" s="450">
        <v>625</v>
      </c>
      <c r="J869" s="450">
        <v>542.6</v>
      </c>
      <c r="K869" s="331">
        <v>31</v>
      </c>
      <c r="L869" s="429">
        <f>'раздел 2'!C867</f>
        <v>3662083.9800000004</v>
      </c>
      <c r="M869" s="450">
        <v>0</v>
      </c>
      <c r="N869" s="450">
        <v>0</v>
      </c>
      <c r="O869" s="450">
        <v>0</v>
      </c>
      <c r="P869" s="460">
        <f t="shared" si="228"/>
        <v>3662083.9800000004</v>
      </c>
      <c r="Q869" s="455">
        <f t="shared" si="229"/>
        <v>5635.7094182825494</v>
      </c>
      <c r="R869" s="450">
        <v>24445</v>
      </c>
      <c r="S869" s="62">
        <v>43829</v>
      </c>
      <c r="T869" s="450" t="s">
        <v>181</v>
      </c>
      <c r="U869" s="54">
        <f>'раздел 2'!C867-'раздел 1'!L869</f>
        <v>0</v>
      </c>
      <c r="V869" s="203">
        <f t="shared" si="223"/>
        <v>0</v>
      </c>
      <c r="W869" s="203">
        <f t="shared" si="205"/>
        <v>18809.290581717451</v>
      </c>
    </row>
    <row r="870" spans="1:23" ht="15.6" customHeight="1" x14ac:dyDescent="0.2">
      <c r="A870" s="328">
        <f t="shared" si="230"/>
        <v>673</v>
      </c>
      <c r="B870" s="330" t="s">
        <v>274</v>
      </c>
      <c r="C870" s="331">
        <v>1945</v>
      </c>
      <c r="D870" s="450"/>
      <c r="E870" s="450" t="s">
        <v>174</v>
      </c>
      <c r="F870" s="327">
        <v>2</v>
      </c>
      <c r="G870" s="327">
        <v>1</v>
      </c>
      <c r="H870" s="450">
        <v>399.5</v>
      </c>
      <c r="I870" s="450">
        <v>339.1</v>
      </c>
      <c r="J870" s="450">
        <v>201.8</v>
      </c>
      <c r="K870" s="331">
        <v>15</v>
      </c>
      <c r="L870" s="429">
        <f>'раздел 2'!C868</f>
        <v>3956909.34</v>
      </c>
      <c r="M870" s="450">
        <v>0</v>
      </c>
      <c r="N870" s="450">
        <v>0</v>
      </c>
      <c r="O870" s="450">
        <v>0</v>
      </c>
      <c r="P870" s="460">
        <f t="shared" si="228"/>
        <v>3956909.34</v>
      </c>
      <c r="Q870" s="455">
        <f t="shared" si="229"/>
        <v>9904.6541677096375</v>
      </c>
      <c r="R870" s="450">
        <v>24445</v>
      </c>
      <c r="S870" s="62">
        <v>43829</v>
      </c>
      <c r="T870" s="450" t="s">
        <v>181</v>
      </c>
      <c r="U870" s="54">
        <f>'раздел 2'!C868-'раздел 1'!L870</f>
        <v>0</v>
      </c>
      <c r="V870" s="203">
        <f t="shared" si="223"/>
        <v>0</v>
      </c>
      <c r="W870" s="203">
        <f t="shared" si="205"/>
        <v>14540.345832290363</v>
      </c>
    </row>
    <row r="871" spans="1:23" ht="15.6" customHeight="1" x14ac:dyDescent="0.2">
      <c r="A871" s="328">
        <f t="shared" si="230"/>
        <v>674</v>
      </c>
      <c r="B871" s="330" t="s">
        <v>63</v>
      </c>
      <c r="C871" s="331">
        <v>1963</v>
      </c>
      <c r="D871" s="450"/>
      <c r="E871" s="450" t="s">
        <v>174</v>
      </c>
      <c r="F871" s="327">
        <v>2</v>
      </c>
      <c r="G871" s="327">
        <v>2</v>
      </c>
      <c r="H871" s="450">
        <v>428.1</v>
      </c>
      <c r="I871" s="450">
        <v>387.7</v>
      </c>
      <c r="J871" s="450">
        <v>284</v>
      </c>
      <c r="K871" s="331">
        <v>21</v>
      </c>
      <c r="L871" s="429">
        <f>'раздел 2'!C869</f>
        <v>3305086.7800000003</v>
      </c>
      <c r="M871" s="450">
        <v>0</v>
      </c>
      <c r="N871" s="450">
        <v>0</v>
      </c>
      <c r="O871" s="450">
        <v>0</v>
      </c>
      <c r="P871" s="460">
        <f t="shared" si="228"/>
        <v>3305086.7800000003</v>
      </c>
      <c r="Q871" s="455">
        <f t="shared" si="229"/>
        <v>7720.3615510394766</v>
      </c>
      <c r="R871" s="450">
        <v>24445</v>
      </c>
      <c r="S871" s="62">
        <v>43829</v>
      </c>
      <c r="T871" s="450" t="s">
        <v>181</v>
      </c>
      <c r="U871" s="54">
        <f>'раздел 2'!C869-'раздел 1'!L871</f>
        <v>0</v>
      </c>
      <c r="V871" s="203">
        <f t="shared" si="223"/>
        <v>0</v>
      </c>
      <c r="W871" s="203">
        <f t="shared" si="205"/>
        <v>16724.638448960523</v>
      </c>
    </row>
    <row r="872" spans="1:23" ht="15.6" customHeight="1" x14ac:dyDescent="0.2">
      <c r="A872" s="328">
        <f t="shared" si="230"/>
        <v>675</v>
      </c>
      <c r="B872" s="330" t="s">
        <v>64</v>
      </c>
      <c r="C872" s="331">
        <v>1930</v>
      </c>
      <c r="D872" s="450"/>
      <c r="E872" s="450" t="s">
        <v>174</v>
      </c>
      <c r="F872" s="327">
        <v>2</v>
      </c>
      <c r="G872" s="327">
        <v>2</v>
      </c>
      <c r="H872" s="450">
        <v>366.9</v>
      </c>
      <c r="I872" s="450">
        <v>328.3</v>
      </c>
      <c r="J872" s="450">
        <v>202.3</v>
      </c>
      <c r="K872" s="331">
        <v>17</v>
      </c>
      <c r="L872" s="429">
        <f>'раздел 2'!C870</f>
        <v>1393059.6199999999</v>
      </c>
      <c r="M872" s="450">
        <v>0</v>
      </c>
      <c r="N872" s="450">
        <v>0</v>
      </c>
      <c r="O872" s="450">
        <v>0</v>
      </c>
      <c r="P872" s="460">
        <f t="shared" si="228"/>
        <v>1393059.6199999999</v>
      </c>
      <c r="Q872" s="455">
        <f t="shared" si="229"/>
        <v>3796.8373398746253</v>
      </c>
      <c r="R872" s="450">
        <v>24445</v>
      </c>
      <c r="S872" s="62">
        <v>43829</v>
      </c>
      <c r="T872" s="450" t="s">
        <v>181</v>
      </c>
      <c r="U872" s="54">
        <f>'раздел 2'!C870-'раздел 1'!L872</f>
        <v>0</v>
      </c>
      <c r="V872" s="203">
        <f t="shared" si="223"/>
        <v>0</v>
      </c>
      <c r="W872" s="203">
        <f t="shared" si="205"/>
        <v>20648.162660125374</v>
      </c>
    </row>
    <row r="873" spans="1:23" ht="15.6" customHeight="1" x14ac:dyDescent="0.2">
      <c r="A873" s="328">
        <f t="shared" si="230"/>
        <v>676</v>
      </c>
      <c r="B873" s="330" t="s">
        <v>275</v>
      </c>
      <c r="C873" s="331">
        <v>1963</v>
      </c>
      <c r="D873" s="450"/>
      <c r="E873" s="450" t="s">
        <v>174</v>
      </c>
      <c r="F873" s="327">
        <v>2</v>
      </c>
      <c r="G873" s="327">
        <v>2</v>
      </c>
      <c r="H873" s="450">
        <v>440.5</v>
      </c>
      <c r="I873" s="450">
        <v>401.5</v>
      </c>
      <c r="J873" s="450">
        <v>302.60000000000002</v>
      </c>
      <c r="K873" s="331">
        <v>18</v>
      </c>
      <c r="L873" s="429">
        <f>'раздел 2'!C871</f>
        <v>3992892.83</v>
      </c>
      <c r="M873" s="450">
        <v>0</v>
      </c>
      <c r="N873" s="450">
        <v>0</v>
      </c>
      <c r="O873" s="450">
        <v>0</v>
      </c>
      <c r="P873" s="460">
        <f t="shared" si="228"/>
        <v>3992892.83</v>
      </c>
      <c r="Q873" s="455">
        <f t="shared" si="229"/>
        <v>9064.4559137343931</v>
      </c>
      <c r="R873" s="450">
        <v>24445</v>
      </c>
      <c r="S873" s="62">
        <v>43829</v>
      </c>
      <c r="T873" s="450" t="s">
        <v>181</v>
      </c>
      <c r="U873" s="54">
        <f>'раздел 2'!C871-'раздел 1'!L873</f>
        <v>0</v>
      </c>
      <c r="V873" s="203">
        <f t="shared" si="223"/>
        <v>0</v>
      </c>
      <c r="W873" s="203">
        <f t="shared" ref="W873:W941" si="231">R873-Q873</f>
        <v>15380.544086265607</v>
      </c>
    </row>
    <row r="874" spans="1:23" ht="15.6" customHeight="1" x14ac:dyDescent="0.2">
      <c r="A874" s="328">
        <f t="shared" si="230"/>
        <v>677</v>
      </c>
      <c r="B874" s="330" t="s">
        <v>276</v>
      </c>
      <c r="C874" s="331">
        <v>1962</v>
      </c>
      <c r="D874" s="450"/>
      <c r="E874" s="450" t="s">
        <v>174</v>
      </c>
      <c r="F874" s="327">
        <v>2</v>
      </c>
      <c r="G874" s="327">
        <v>2</v>
      </c>
      <c r="H874" s="450">
        <v>419.4</v>
      </c>
      <c r="I874" s="450">
        <v>379.8</v>
      </c>
      <c r="J874" s="450">
        <v>337.7</v>
      </c>
      <c r="K874" s="331">
        <v>31</v>
      </c>
      <c r="L874" s="429">
        <f>'раздел 2'!C872</f>
        <v>3820910.8</v>
      </c>
      <c r="M874" s="450">
        <v>0</v>
      </c>
      <c r="N874" s="450">
        <v>0</v>
      </c>
      <c r="O874" s="450">
        <v>0</v>
      </c>
      <c r="P874" s="460">
        <f t="shared" si="228"/>
        <v>3820910.8</v>
      </c>
      <c r="Q874" s="455">
        <f t="shared" si="229"/>
        <v>9110.4215546018113</v>
      </c>
      <c r="R874" s="450">
        <v>24445</v>
      </c>
      <c r="S874" s="62">
        <v>43829</v>
      </c>
      <c r="T874" s="450" t="s">
        <v>181</v>
      </c>
      <c r="U874" s="54">
        <f>'раздел 2'!C872-'раздел 1'!L874</f>
        <v>0</v>
      </c>
      <c r="V874" s="203">
        <f t="shared" si="223"/>
        <v>0</v>
      </c>
      <c r="W874" s="203">
        <f t="shared" si="231"/>
        <v>15334.578445398189</v>
      </c>
    </row>
    <row r="875" spans="1:23" ht="15.6" customHeight="1" x14ac:dyDescent="0.2">
      <c r="A875" s="530" t="s">
        <v>17</v>
      </c>
      <c r="B875" s="531"/>
      <c r="C875" s="331" t="s">
        <v>177</v>
      </c>
      <c r="D875" s="450" t="s">
        <v>177</v>
      </c>
      <c r="E875" s="450" t="s">
        <v>177</v>
      </c>
      <c r="F875" s="327" t="s">
        <v>177</v>
      </c>
      <c r="G875" s="327" t="s">
        <v>177</v>
      </c>
      <c r="H875" s="450">
        <v>5018.7</v>
      </c>
      <c r="I875" s="450">
        <v>3492</v>
      </c>
      <c r="J875" s="450">
        <v>3157.9999999999995</v>
      </c>
      <c r="K875" s="331">
        <v>243</v>
      </c>
      <c r="L875" s="429">
        <f>SUM(L865:L874)</f>
        <v>22751850.790000003</v>
      </c>
      <c r="M875" s="429">
        <f>SUM(M865:M874)</f>
        <v>0</v>
      </c>
      <c r="N875" s="429">
        <f>SUM(N865:N874)</f>
        <v>0</v>
      </c>
      <c r="O875" s="429">
        <f>SUM(O865:O874)</f>
        <v>0</v>
      </c>
      <c r="P875" s="429">
        <f>SUM(P865:P874)</f>
        <v>22751850.790000003</v>
      </c>
      <c r="Q875" s="455">
        <f t="shared" si="229"/>
        <v>4533.4151852073255</v>
      </c>
      <c r="R875" s="450" t="s">
        <v>177</v>
      </c>
      <c r="S875" s="450" t="s">
        <v>177</v>
      </c>
      <c r="T875" s="450" t="s">
        <v>177</v>
      </c>
      <c r="U875" s="54">
        <f>'раздел 2'!C873-'раздел 1'!L875</f>
        <v>0</v>
      </c>
      <c r="V875" s="203">
        <f t="shared" si="223"/>
        <v>0</v>
      </c>
      <c r="W875" s="203" t="e">
        <f t="shared" si="231"/>
        <v>#VALUE!</v>
      </c>
    </row>
    <row r="876" spans="1:23" ht="15.6" customHeight="1" x14ac:dyDescent="0.2">
      <c r="A876" s="495" t="s">
        <v>65</v>
      </c>
      <c r="B876" s="495"/>
      <c r="C876" s="331"/>
      <c r="D876" s="450"/>
      <c r="E876" s="450"/>
      <c r="F876" s="327"/>
      <c r="G876" s="327"/>
      <c r="H876" s="450"/>
      <c r="I876" s="450"/>
      <c r="J876" s="450"/>
      <c r="K876" s="331"/>
      <c r="L876" s="429"/>
      <c r="M876" s="450"/>
      <c r="N876" s="450"/>
      <c r="O876" s="450"/>
      <c r="P876" s="450"/>
      <c r="Q876" s="427"/>
      <c r="R876" s="450"/>
      <c r="S876" s="450"/>
      <c r="T876" s="450"/>
      <c r="U876" s="54">
        <f>'раздел 2'!C874-'раздел 1'!L876</f>
        <v>0</v>
      </c>
      <c r="V876" s="203">
        <f t="shared" si="223"/>
        <v>0</v>
      </c>
      <c r="W876" s="203">
        <f t="shared" si="231"/>
        <v>0</v>
      </c>
    </row>
    <row r="877" spans="1:23" ht="15.6" customHeight="1" x14ac:dyDescent="0.2">
      <c r="A877" s="70">
        <f>A874+1</f>
        <v>678</v>
      </c>
      <c r="B877" s="330" t="s">
        <v>277</v>
      </c>
      <c r="C877" s="149">
        <v>1936</v>
      </c>
      <c r="D877" s="90"/>
      <c r="E877" s="90" t="s">
        <v>174</v>
      </c>
      <c r="F877" s="27">
        <v>4</v>
      </c>
      <c r="G877" s="27">
        <v>3</v>
      </c>
      <c r="H877" s="90">
        <v>2260.5</v>
      </c>
      <c r="I877" s="90">
        <v>2048.6999999999998</v>
      </c>
      <c r="J877" s="90">
        <v>1127.2</v>
      </c>
      <c r="K877" s="149">
        <v>100</v>
      </c>
      <c r="L877" s="124">
        <f>'раздел 2'!C875</f>
        <v>9125789.5999999996</v>
      </c>
      <c r="M877" s="90">
        <v>0</v>
      </c>
      <c r="N877" s="90">
        <v>0</v>
      </c>
      <c r="O877" s="450">
        <v>0</v>
      </c>
      <c r="P877" s="460">
        <f t="shared" ref="P877:P890" si="232">L877</f>
        <v>9125789.5999999996</v>
      </c>
      <c r="Q877" s="455">
        <f t="shared" ref="Q877:Q891" si="233">L877/H877</f>
        <v>4037.0668436186684</v>
      </c>
      <c r="R877" s="450">
        <v>24445</v>
      </c>
      <c r="S877" s="62">
        <v>43829</v>
      </c>
      <c r="T877" s="450" t="s">
        <v>181</v>
      </c>
      <c r="U877" s="54">
        <f>'раздел 2'!C875-'раздел 1'!L877</f>
        <v>0</v>
      </c>
      <c r="V877" s="203">
        <f t="shared" si="223"/>
        <v>0</v>
      </c>
      <c r="W877" s="203">
        <f t="shared" si="231"/>
        <v>20407.933156381332</v>
      </c>
    </row>
    <row r="878" spans="1:23" ht="15.6" customHeight="1" x14ac:dyDescent="0.2">
      <c r="A878" s="100">
        <f t="shared" ref="A878:A890" si="234">A877+1</f>
        <v>679</v>
      </c>
      <c r="B878" s="330" t="s">
        <v>278</v>
      </c>
      <c r="C878" s="450">
        <v>1967</v>
      </c>
      <c r="D878" s="450"/>
      <c r="E878" s="450" t="s">
        <v>178</v>
      </c>
      <c r="F878" s="327">
        <v>5</v>
      </c>
      <c r="G878" s="327">
        <v>3</v>
      </c>
      <c r="H878" s="450">
        <v>3115.1</v>
      </c>
      <c r="I878" s="450">
        <v>2548</v>
      </c>
      <c r="J878" s="450">
        <v>2451.4</v>
      </c>
      <c r="K878" s="450">
        <v>114</v>
      </c>
      <c r="L878" s="124">
        <f>'раздел 2'!C876</f>
        <v>3020994.38</v>
      </c>
      <c r="M878" s="450">
        <v>0</v>
      </c>
      <c r="N878" s="450">
        <v>0</v>
      </c>
      <c r="O878" s="450">
        <v>0</v>
      </c>
      <c r="P878" s="460">
        <f t="shared" si="232"/>
        <v>3020994.38</v>
      </c>
      <c r="Q878" s="455">
        <f t="shared" si="233"/>
        <v>969.79049789733881</v>
      </c>
      <c r="R878" s="450">
        <v>24445</v>
      </c>
      <c r="S878" s="62">
        <v>43829</v>
      </c>
      <c r="T878" s="450" t="s">
        <v>181</v>
      </c>
      <c r="U878" s="54">
        <f>'раздел 2'!C876-'раздел 1'!L878</f>
        <v>0</v>
      </c>
      <c r="V878" s="203">
        <f t="shared" si="223"/>
        <v>0</v>
      </c>
      <c r="W878" s="203">
        <f t="shared" si="231"/>
        <v>23475.209502102662</v>
      </c>
    </row>
    <row r="879" spans="1:23" ht="15.6" customHeight="1" x14ac:dyDescent="0.2">
      <c r="A879" s="59">
        <f t="shared" si="234"/>
        <v>680</v>
      </c>
      <c r="B879" s="330" t="s">
        <v>279</v>
      </c>
      <c r="C879" s="450">
        <v>1965</v>
      </c>
      <c r="D879" s="450"/>
      <c r="E879" s="450" t="s">
        <v>178</v>
      </c>
      <c r="F879" s="327">
        <v>5</v>
      </c>
      <c r="G879" s="327">
        <v>4</v>
      </c>
      <c r="H879" s="450">
        <v>4270</v>
      </c>
      <c r="I879" s="450">
        <v>3546</v>
      </c>
      <c r="J879" s="450">
        <v>3135.8</v>
      </c>
      <c r="K879" s="450">
        <v>158</v>
      </c>
      <c r="L879" s="124">
        <f>'раздел 2'!C877</f>
        <v>22106510.659999996</v>
      </c>
      <c r="M879" s="94">
        <v>0</v>
      </c>
      <c r="N879" s="94">
        <v>0</v>
      </c>
      <c r="O879" s="450">
        <v>0</v>
      </c>
      <c r="P879" s="460">
        <f t="shared" si="232"/>
        <v>22106510.659999996</v>
      </c>
      <c r="Q879" s="455">
        <f t="shared" si="233"/>
        <v>5177.1687728337229</v>
      </c>
      <c r="R879" s="450">
        <v>24445</v>
      </c>
      <c r="S879" s="62">
        <v>43829</v>
      </c>
      <c r="T879" s="450" t="s">
        <v>181</v>
      </c>
      <c r="U879" s="54">
        <f>'раздел 2'!C877-'раздел 1'!L879</f>
        <v>0</v>
      </c>
      <c r="V879" s="203">
        <f t="shared" si="223"/>
        <v>0</v>
      </c>
      <c r="W879" s="203">
        <f t="shared" si="231"/>
        <v>19267.831227166276</v>
      </c>
    </row>
    <row r="880" spans="1:23" ht="15.6" customHeight="1" x14ac:dyDescent="0.2">
      <c r="A880" s="328">
        <f t="shared" si="234"/>
        <v>681</v>
      </c>
      <c r="B880" s="98" t="s">
        <v>1666</v>
      </c>
      <c r="C880" s="331">
        <v>1978</v>
      </c>
      <c r="D880" s="450"/>
      <c r="E880" s="450" t="s">
        <v>178</v>
      </c>
      <c r="F880" s="327">
        <v>5</v>
      </c>
      <c r="G880" s="327">
        <v>6</v>
      </c>
      <c r="H880" s="450">
        <v>6421.6</v>
      </c>
      <c r="I880" s="450">
        <v>6421.6</v>
      </c>
      <c r="J880" s="450">
        <v>4863.5</v>
      </c>
      <c r="K880" s="331">
        <v>185</v>
      </c>
      <c r="L880" s="124">
        <f>'раздел 2'!C878</f>
        <v>1297483.17</v>
      </c>
      <c r="M880" s="450">
        <v>0</v>
      </c>
      <c r="N880" s="450">
        <v>0</v>
      </c>
      <c r="O880" s="450">
        <v>0</v>
      </c>
      <c r="P880" s="460">
        <f t="shared" si="232"/>
        <v>1297483.17</v>
      </c>
      <c r="Q880" s="455">
        <f t="shared" si="233"/>
        <v>202.04982714588263</v>
      </c>
      <c r="R880" s="450">
        <v>24445</v>
      </c>
      <c r="S880" s="62">
        <v>43829</v>
      </c>
      <c r="T880" s="450" t="s">
        <v>181</v>
      </c>
      <c r="U880" s="54">
        <f>'раздел 2'!C878-'раздел 1'!L880</f>
        <v>0</v>
      </c>
      <c r="V880" s="203">
        <f t="shared" si="223"/>
        <v>0</v>
      </c>
      <c r="W880" s="203">
        <f t="shared" si="231"/>
        <v>24242.950172854118</v>
      </c>
    </row>
    <row r="881" spans="1:23" ht="15.6" customHeight="1" x14ac:dyDescent="0.2">
      <c r="A881" s="328">
        <f t="shared" si="234"/>
        <v>682</v>
      </c>
      <c r="B881" s="467" t="s">
        <v>344</v>
      </c>
      <c r="C881" s="450">
        <v>1968</v>
      </c>
      <c r="D881" s="450"/>
      <c r="E881" s="450" t="s">
        <v>174</v>
      </c>
      <c r="F881" s="327">
        <v>5</v>
      </c>
      <c r="G881" s="327">
        <v>4</v>
      </c>
      <c r="H881" s="450">
        <v>4370.8999999999996</v>
      </c>
      <c r="I881" s="450">
        <v>2745.1</v>
      </c>
      <c r="J881" s="450">
        <v>1822.2</v>
      </c>
      <c r="K881" s="450">
        <v>119</v>
      </c>
      <c r="L881" s="124">
        <f>'раздел 2'!C879</f>
        <v>1443483.38</v>
      </c>
      <c r="M881" s="450">
        <v>0</v>
      </c>
      <c r="N881" s="450">
        <v>0</v>
      </c>
      <c r="O881" s="450">
        <v>0</v>
      </c>
      <c r="P881" s="460">
        <f t="shared" si="232"/>
        <v>1443483.38</v>
      </c>
      <c r="Q881" s="455">
        <f t="shared" si="233"/>
        <v>330.24854835388595</v>
      </c>
      <c r="R881" s="450">
        <v>24445</v>
      </c>
      <c r="S881" s="62">
        <v>43829</v>
      </c>
      <c r="T881" s="450" t="s">
        <v>181</v>
      </c>
      <c r="U881" s="54">
        <f>'раздел 2'!C879-'раздел 1'!L881</f>
        <v>0</v>
      </c>
      <c r="V881" s="203">
        <f t="shared" si="223"/>
        <v>0</v>
      </c>
      <c r="W881" s="203">
        <f t="shared" si="231"/>
        <v>24114.751451646112</v>
      </c>
    </row>
    <row r="882" spans="1:23" ht="15.6" customHeight="1" x14ac:dyDescent="0.2">
      <c r="A882" s="328">
        <f t="shared" si="234"/>
        <v>683</v>
      </c>
      <c r="B882" s="72" t="s">
        <v>1344</v>
      </c>
      <c r="C882" s="450">
        <v>1913</v>
      </c>
      <c r="D882" s="450" t="s">
        <v>424</v>
      </c>
      <c r="E882" s="450" t="s">
        <v>416</v>
      </c>
      <c r="F882" s="327">
        <v>3</v>
      </c>
      <c r="G882" s="327">
        <v>2</v>
      </c>
      <c r="H882" s="450">
        <v>1600.2</v>
      </c>
      <c r="I882" s="450">
        <v>1383.2</v>
      </c>
      <c r="J882" s="450">
        <v>111.42</v>
      </c>
      <c r="K882" s="450">
        <v>68</v>
      </c>
      <c r="L882" s="124">
        <f>'раздел 2'!C880</f>
        <v>709860.85</v>
      </c>
      <c r="M882" s="450">
        <v>0</v>
      </c>
      <c r="N882" s="450">
        <v>0</v>
      </c>
      <c r="O882" s="450">
        <v>0</v>
      </c>
      <c r="P882" s="460">
        <f t="shared" si="232"/>
        <v>709860.85</v>
      </c>
      <c r="Q882" s="455">
        <f t="shared" si="233"/>
        <v>443.60758030246217</v>
      </c>
      <c r="R882" s="450">
        <v>24445</v>
      </c>
      <c r="S882" s="62">
        <v>43829</v>
      </c>
      <c r="T882" s="450" t="s">
        <v>181</v>
      </c>
      <c r="U882" s="54">
        <f>'раздел 2'!C880-'раздел 1'!L882</f>
        <v>0</v>
      </c>
      <c r="V882" s="203">
        <f t="shared" si="223"/>
        <v>0</v>
      </c>
      <c r="W882" s="203">
        <f t="shared" si="231"/>
        <v>24001.392419697539</v>
      </c>
    </row>
    <row r="883" spans="1:23" ht="15.6" customHeight="1" x14ac:dyDescent="0.2">
      <c r="A883" s="328">
        <f t="shared" si="234"/>
        <v>684</v>
      </c>
      <c r="B883" s="72" t="s">
        <v>1656</v>
      </c>
      <c r="C883" s="331">
        <v>1913</v>
      </c>
      <c r="D883" s="450" t="s">
        <v>424</v>
      </c>
      <c r="E883" s="450" t="s">
        <v>416</v>
      </c>
      <c r="F883" s="327">
        <v>2</v>
      </c>
      <c r="G883" s="327">
        <v>3</v>
      </c>
      <c r="H883" s="450">
        <v>863.8</v>
      </c>
      <c r="I883" s="450">
        <v>765.1</v>
      </c>
      <c r="J883" s="450">
        <v>288.56</v>
      </c>
      <c r="K883" s="331">
        <v>36</v>
      </c>
      <c r="L883" s="124">
        <f>'раздел 2'!C881</f>
        <v>559671.11</v>
      </c>
      <c r="M883" s="450">
        <v>0</v>
      </c>
      <c r="N883" s="450">
        <v>0</v>
      </c>
      <c r="O883" s="450">
        <v>0</v>
      </c>
      <c r="P883" s="460">
        <f t="shared" si="232"/>
        <v>559671.11</v>
      </c>
      <c r="Q883" s="455">
        <f t="shared" si="233"/>
        <v>647.9174693216022</v>
      </c>
      <c r="R883" s="450">
        <v>24445</v>
      </c>
      <c r="S883" s="62">
        <v>43829</v>
      </c>
      <c r="T883" s="450" t="s">
        <v>181</v>
      </c>
      <c r="U883" s="54">
        <f>'раздел 2'!C881-'раздел 1'!L883</f>
        <v>0</v>
      </c>
      <c r="V883" s="203">
        <f t="shared" si="223"/>
        <v>0</v>
      </c>
      <c r="W883" s="203">
        <f t="shared" si="231"/>
        <v>23797.082530678399</v>
      </c>
    </row>
    <row r="884" spans="1:23" ht="15.6" customHeight="1" x14ac:dyDescent="0.25">
      <c r="A884" s="328">
        <f t="shared" si="234"/>
        <v>685</v>
      </c>
      <c r="B884" s="330" t="s">
        <v>1734</v>
      </c>
      <c r="C884" s="437" t="s">
        <v>1735</v>
      </c>
      <c r="D884" s="438">
        <v>2015</v>
      </c>
      <c r="E884" s="439" t="s">
        <v>416</v>
      </c>
      <c r="F884" s="440" t="s">
        <v>1736</v>
      </c>
      <c r="G884" s="437">
        <v>17</v>
      </c>
      <c r="H884" s="441">
        <v>13292.8</v>
      </c>
      <c r="I884" s="441">
        <v>11888.9</v>
      </c>
      <c r="J884" s="441">
        <v>10627.5</v>
      </c>
      <c r="K884" s="442">
        <v>552</v>
      </c>
      <c r="L884" s="124">
        <f>'раздел 2'!C882</f>
        <v>87731000</v>
      </c>
      <c r="M884" s="450">
        <v>0</v>
      </c>
      <c r="N884" s="450">
        <v>0</v>
      </c>
      <c r="O884" s="450">
        <v>0</v>
      </c>
      <c r="P884" s="460">
        <f t="shared" ref="P884" si="235">L884</f>
        <v>87731000</v>
      </c>
      <c r="Q884" s="455">
        <f t="shared" ref="Q884" si="236">L884/H884</f>
        <v>6599.8886615310548</v>
      </c>
      <c r="R884" s="450">
        <v>24445</v>
      </c>
      <c r="S884" s="62">
        <v>43829</v>
      </c>
      <c r="T884" s="450" t="s">
        <v>181</v>
      </c>
      <c r="U884" s="54">
        <f>'раздел 2'!C882-'раздел 1'!L884</f>
        <v>0</v>
      </c>
      <c r="V884" s="203"/>
      <c r="W884" s="203"/>
    </row>
    <row r="885" spans="1:23" ht="15.6" customHeight="1" x14ac:dyDescent="0.2">
      <c r="A885" s="328">
        <f t="shared" si="234"/>
        <v>686</v>
      </c>
      <c r="B885" s="99" t="s">
        <v>1347</v>
      </c>
      <c r="C885" s="450" t="s">
        <v>180</v>
      </c>
      <c r="D885" s="450" t="s">
        <v>424</v>
      </c>
      <c r="E885" s="450" t="s">
        <v>416</v>
      </c>
      <c r="F885" s="327">
        <v>3</v>
      </c>
      <c r="G885" s="327">
        <v>1</v>
      </c>
      <c r="H885" s="450">
        <v>2655.5</v>
      </c>
      <c r="I885" s="450">
        <v>2302.6999999999998</v>
      </c>
      <c r="J885" s="450">
        <v>288.56</v>
      </c>
      <c r="K885" s="450">
        <v>91</v>
      </c>
      <c r="L885" s="124">
        <f>'раздел 2'!C883</f>
        <v>1151442.1400000001</v>
      </c>
      <c r="M885" s="450">
        <v>0</v>
      </c>
      <c r="N885" s="450">
        <v>0</v>
      </c>
      <c r="O885" s="450">
        <v>0</v>
      </c>
      <c r="P885" s="460">
        <f t="shared" si="232"/>
        <v>1151442.1400000001</v>
      </c>
      <c r="Q885" s="455">
        <f t="shared" si="233"/>
        <v>433.60652984372064</v>
      </c>
      <c r="R885" s="450">
        <v>24445</v>
      </c>
      <c r="S885" s="62">
        <v>43829</v>
      </c>
      <c r="T885" s="450" t="s">
        <v>181</v>
      </c>
      <c r="U885" s="54">
        <f>'раздел 2'!C883-'раздел 1'!L885</f>
        <v>0</v>
      </c>
      <c r="V885" s="203">
        <f t="shared" si="223"/>
        <v>0</v>
      </c>
      <c r="W885" s="203">
        <f t="shared" si="231"/>
        <v>24011.393470156279</v>
      </c>
    </row>
    <row r="886" spans="1:23" ht="15.6" customHeight="1" x14ac:dyDescent="0.2">
      <c r="A886" s="328">
        <f t="shared" si="234"/>
        <v>687</v>
      </c>
      <c r="B886" s="99" t="s">
        <v>1348</v>
      </c>
      <c r="C886" s="450">
        <v>1975</v>
      </c>
      <c r="D886" s="450" t="s">
        <v>424</v>
      </c>
      <c r="E886" s="450" t="s">
        <v>416</v>
      </c>
      <c r="F886" s="327">
        <v>5</v>
      </c>
      <c r="G886" s="327">
        <v>1</v>
      </c>
      <c r="H886" s="450">
        <v>2949.3</v>
      </c>
      <c r="I886" s="450">
        <v>2327.4</v>
      </c>
      <c r="J886" s="450">
        <v>87.24</v>
      </c>
      <c r="K886" s="450">
        <v>100</v>
      </c>
      <c r="L886" s="124">
        <f>'раздел 2'!C884</f>
        <v>524836.81000000006</v>
      </c>
      <c r="M886" s="450">
        <v>0</v>
      </c>
      <c r="N886" s="450">
        <v>0</v>
      </c>
      <c r="O886" s="450">
        <v>0</v>
      </c>
      <c r="P886" s="460">
        <f t="shared" si="232"/>
        <v>524836.81000000006</v>
      </c>
      <c r="Q886" s="455">
        <f t="shared" si="233"/>
        <v>177.95300918862102</v>
      </c>
      <c r="R886" s="450">
        <v>24445</v>
      </c>
      <c r="S886" s="62">
        <v>43829</v>
      </c>
      <c r="T886" s="450" t="s">
        <v>181</v>
      </c>
      <c r="U886" s="54">
        <f>'раздел 2'!C884-'раздел 1'!L886</f>
        <v>0</v>
      </c>
      <c r="V886" s="203">
        <f t="shared" si="223"/>
        <v>0</v>
      </c>
      <c r="W886" s="203">
        <f t="shared" si="231"/>
        <v>24267.046990811377</v>
      </c>
    </row>
    <row r="887" spans="1:23" ht="15.6" customHeight="1" x14ac:dyDescent="0.2">
      <c r="A887" s="328">
        <f t="shared" si="234"/>
        <v>688</v>
      </c>
      <c r="B887" s="99" t="s">
        <v>1657</v>
      </c>
      <c r="C887" s="450">
        <v>1994</v>
      </c>
      <c r="D887" s="450" t="s">
        <v>424</v>
      </c>
      <c r="E887" s="450" t="s">
        <v>1561</v>
      </c>
      <c r="F887" s="327">
        <v>5</v>
      </c>
      <c r="G887" s="327">
        <v>4</v>
      </c>
      <c r="H887" s="450">
        <v>7571.2</v>
      </c>
      <c r="I887" s="450">
        <v>5555.2</v>
      </c>
      <c r="J887" s="450">
        <v>198</v>
      </c>
      <c r="K887" s="450">
        <v>198</v>
      </c>
      <c r="L887" s="124">
        <f>'раздел 2'!C885</f>
        <v>398499.88</v>
      </c>
      <c r="M887" s="450">
        <v>0</v>
      </c>
      <c r="N887" s="450">
        <v>0</v>
      </c>
      <c r="O887" s="450">
        <v>0</v>
      </c>
      <c r="P887" s="460">
        <f t="shared" si="232"/>
        <v>398499.88</v>
      </c>
      <c r="Q887" s="455">
        <f t="shared" si="233"/>
        <v>52.633648562975488</v>
      </c>
      <c r="R887" s="450">
        <v>24445</v>
      </c>
      <c r="S887" s="62">
        <v>43829</v>
      </c>
      <c r="T887" s="450" t="s">
        <v>181</v>
      </c>
      <c r="U887" s="54">
        <f>'раздел 2'!C885-'раздел 1'!L887</f>
        <v>0</v>
      </c>
      <c r="V887" s="203">
        <f t="shared" si="223"/>
        <v>0</v>
      </c>
      <c r="W887" s="203">
        <f t="shared" si="231"/>
        <v>24392.366351437024</v>
      </c>
    </row>
    <row r="888" spans="1:23" ht="15.6" customHeight="1" x14ac:dyDescent="0.2">
      <c r="A888" s="328">
        <f t="shared" si="234"/>
        <v>689</v>
      </c>
      <c r="B888" s="99" t="s">
        <v>1658</v>
      </c>
      <c r="C888" s="450">
        <v>1968</v>
      </c>
      <c r="D888" s="450" t="s">
        <v>424</v>
      </c>
      <c r="E888" s="450" t="s">
        <v>1512</v>
      </c>
      <c r="F888" s="327">
        <v>5</v>
      </c>
      <c r="G888" s="327">
        <v>4</v>
      </c>
      <c r="H888" s="450">
        <v>4154.8</v>
      </c>
      <c r="I888" s="450">
        <v>4154.8</v>
      </c>
      <c r="J888" s="450">
        <v>2542.9</v>
      </c>
      <c r="K888" s="450">
        <v>92</v>
      </c>
      <c r="L888" s="124">
        <f>'раздел 2'!C886</f>
        <v>954241.69</v>
      </c>
      <c r="M888" s="450">
        <v>0</v>
      </c>
      <c r="N888" s="450">
        <v>0</v>
      </c>
      <c r="O888" s="450">
        <v>0</v>
      </c>
      <c r="P888" s="460">
        <f t="shared" si="232"/>
        <v>954241.69</v>
      </c>
      <c r="Q888" s="455">
        <f t="shared" si="233"/>
        <v>229.67211177433327</v>
      </c>
      <c r="R888" s="450">
        <v>24445</v>
      </c>
      <c r="S888" s="62">
        <v>43829</v>
      </c>
      <c r="T888" s="450" t="s">
        <v>181</v>
      </c>
      <c r="U888" s="54">
        <f>'раздел 2'!C886-'раздел 1'!L888</f>
        <v>0</v>
      </c>
      <c r="V888" s="203">
        <f t="shared" si="223"/>
        <v>0</v>
      </c>
      <c r="W888" s="203">
        <f t="shared" si="231"/>
        <v>24215.327888225667</v>
      </c>
    </row>
    <row r="889" spans="1:23" ht="15.6" customHeight="1" x14ac:dyDescent="0.2">
      <c r="A889" s="328">
        <f t="shared" si="234"/>
        <v>690</v>
      </c>
      <c r="B889" s="99" t="s">
        <v>1659</v>
      </c>
      <c r="C889" s="450">
        <v>1967</v>
      </c>
      <c r="D889" s="450" t="s">
        <v>424</v>
      </c>
      <c r="E889" s="450" t="s">
        <v>1512</v>
      </c>
      <c r="F889" s="327">
        <v>5</v>
      </c>
      <c r="G889" s="327">
        <v>4</v>
      </c>
      <c r="H889" s="450">
        <v>4319.2</v>
      </c>
      <c r="I889" s="450">
        <v>4319.2</v>
      </c>
      <c r="J889" s="450">
        <v>3125.4</v>
      </c>
      <c r="K889" s="450">
        <v>119</v>
      </c>
      <c r="L889" s="124">
        <f>'раздел 2'!C887</f>
        <v>1054011.3700000001</v>
      </c>
      <c r="M889" s="450">
        <v>0</v>
      </c>
      <c r="N889" s="450">
        <v>0</v>
      </c>
      <c r="O889" s="450">
        <v>0</v>
      </c>
      <c r="P889" s="460">
        <f t="shared" si="232"/>
        <v>1054011.3700000001</v>
      </c>
      <c r="Q889" s="455">
        <f t="shared" si="233"/>
        <v>244.02930403778481</v>
      </c>
      <c r="R889" s="450">
        <v>24445</v>
      </c>
      <c r="S889" s="62">
        <v>43829</v>
      </c>
      <c r="T889" s="450" t="s">
        <v>181</v>
      </c>
      <c r="U889" s="54">
        <f>'раздел 2'!C887-'раздел 1'!L889</f>
        <v>0</v>
      </c>
      <c r="V889" s="203">
        <f t="shared" si="223"/>
        <v>0</v>
      </c>
      <c r="W889" s="203">
        <f t="shared" si="231"/>
        <v>24200.970695962216</v>
      </c>
    </row>
    <row r="890" spans="1:23" ht="15.6" customHeight="1" x14ac:dyDescent="0.2">
      <c r="A890" s="328">
        <f t="shared" si="234"/>
        <v>691</v>
      </c>
      <c r="B890" s="99" t="s">
        <v>1660</v>
      </c>
      <c r="C890" s="450">
        <v>1976</v>
      </c>
      <c r="D890" s="450" t="s">
        <v>424</v>
      </c>
      <c r="E890" s="450" t="s">
        <v>1562</v>
      </c>
      <c r="F890" s="327">
        <v>5</v>
      </c>
      <c r="G890" s="327">
        <v>6</v>
      </c>
      <c r="H890" s="450">
        <v>5085.6000000000004</v>
      </c>
      <c r="I890" s="450">
        <v>5085.6000000000004</v>
      </c>
      <c r="J890" s="450">
        <v>4662.3</v>
      </c>
      <c r="K890" s="450">
        <v>182</v>
      </c>
      <c r="L890" s="124">
        <f>'раздел 2'!C888</f>
        <v>1265554.93</v>
      </c>
      <c r="M890" s="450">
        <v>0</v>
      </c>
      <c r="N890" s="450">
        <v>0</v>
      </c>
      <c r="O890" s="450">
        <v>0</v>
      </c>
      <c r="P890" s="460">
        <f t="shared" si="232"/>
        <v>1265554.93</v>
      </c>
      <c r="Q890" s="455">
        <f t="shared" si="233"/>
        <v>248.85066265534053</v>
      </c>
      <c r="R890" s="450">
        <v>24445</v>
      </c>
      <c r="S890" s="62">
        <v>43829</v>
      </c>
      <c r="T890" s="450" t="s">
        <v>181</v>
      </c>
      <c r="U890" s="54">
        <f>'раздел 2'!C888-'раздел 1'!L890</f>
        <v>0</v>
      </c>
      <c r="V890" s="203">
        <f t="shared" si="223"/>
        <v>0</v>
      </c>
      <c r="W890" s="203">
        <f t="shared" si="231"/>
        <v>24196.149337344661</v>
      </c>
    </row>
    <row r="891" spans="1:23" ht="15.6" customHeight="1" x14ac:dyDescent="0.2">
      <c r="A891" s="491" t="s">
        <v>17</v>
      </c>
      <c r="B891" s="489"/>
      <c r="C891" s="331" t="s">
        <v>177</v>
      </c>
      <c r="D891" s="450" t="s">
        <v>177</v>
      </c>
      <c r="E891" s="450" t="s">
        <v>177</v>
      </c>
      <c r="F891" s="327" t="s">
        <v>177</v>
      </c>
      <c r="G891" s="327" t="s">
        <v>177</v>
      </c>
      <c r="H891" s="429">
        <f t="shared" ref="H891:P891" si="237">SUM(H877:H890)</f>
        <v>62930.499999999993</v>
      </c>
      <c r="I891" s="429">
        <f t="shared" si="237"/>
        <v>55091.499999999993</v>
      </c>
      <c r="J891" s="429">
        <f t="shared" si="237"/>
        <v>35331.98000000001</v>
      </c>
      <c r="K891" s="331">
        <f t="shared" si="237"/>
        <v>2114</v>
      </c>
      <c r="L891" s="429">
        <f>SUM(L877:L890)</f>
        <v>131343379.97000001</v>
      </c>
      <c r="M891" s="429">
        <f t="shared" si="237"/>
        <v>0</v>
      </c>
      <c r="N891" s="429">
        <f t="shared" si="237"/>
        <v>0</v>
      </c>
      <c r="O891" s="429">
        <f t="shared" si="237"/>
        <v>0</v>
      </c>
      <c r="P891" s="429">
        <f t="shared" si="237"/>
        <v>131343379.97000001</v>
      </c>
      <c r="Q891" s="455">
        <f t="shared" si="233"/>
        <v>2087.1180106625566</v>
      </c>
      <c r="R891" s="450" t="s">
        <v>177</v>
      </c>
      <c r="S891" s="450" t="s">
        <v>177</v>
      </c>
      <c r="T891" s="450" t="s">
        <v>177</v>
      </c>
      <c r="U891" s="54">
        <f>'раздел 2'!C889-'раздел 1'!L891</f>
        <v>0</v>
      </c>
      <c r="V891" s="203">
        <f t="shared" si="223"/>
        <v>0</v>
      </c>
      <c r="W891" s="203" t="e">
        <f t="shared" si="231"/>
        <v>#VALUE!</v>
      </c>
    </row>
    <row r="892" spans="1:23" ht="15.6" customHeight="1" x14ac:dyDescent="0.2">
      <c r="A892" s="572" t="s">
        <v>66</v>
      </c>
      <c r="B892" s="562"/>
      <c r="C892" s="331"/>
      <c r="D892" s="450"/>
      <c r="E892" s="450"/>
      <c r="F892" s="327"/>
      <c r="G892" s="327"/>
      <c r="H892" s="450"/>
      <c r="I892" s="450"/>
      <c r="J892" s="450"/>
      <c r="K892" s="331"/>
      <c r="L892" s="429"/>
      <c r="M892" s="450"/>
      <c r="N892" s="450"/>
      <c r="O892" s="450"/>
      <c r="P892" s="450"/>
      <c r="Q892" s="427"/>
      <c r="R892" s="450"/>
      <c r="S892" s="450"/>
      <c r="T892" s="450"/>
      <c r="U892" s="54">
        <f>'раздел 2'!C890-'раздел 1'!L892</f>
        <v>0</v>
      </c>
      <c r="V892" s="203">
        <f t="shared" si="223"/>
        <v>0</v>
      </c>
      <c r="W892" s="203">
        <f t="shared" si="231"/>
        <v>0</v>
      </c>
    </row>
    <row r="893" spans="1:23" ht="15.6" customHeight="1" x14ac:dyDescent="0.2">
      <c r="A893" s="447">
        <f>A890+1</f>
        <v>692</v>
      </c>
      <c r="B893" s="330" t="s">
        <v>280</v>
      </c>
      <c r="C893" s="331">
        <v>1969</v>
      </c>
      <c r="D893" s="450"/>
      <c r="E893" s="450" t="s">
        <v>174</v>
      </c>
      <c r="F893" s="327">
        <v>2</v>
      </c>
      <c r="G893" s="327">
        <v>2</v>
      </c>
      <c r="H893" s="450">
        <v>579.1</v>
      </c>
      <c r="I893" s="450">
        <v>531.1</v>
      </c>
      <c r="J893" s="450">
        <v>427.2</v>
      </c>
      <c r="K893" s="331">
        <v>19</v>
      </c>
      <c r="L893" s="429">
        <f>'раздел 2'!C891</f>
        <v>2120395.21</v>
      </c>
      <c r="M893" s="450">
        <v>0</v>
      </c>
      <c r="N893" s="450">
        <v>0</v>
      </c>
      <c r="O893" s="450">
        <v>0</v>
      </c>
      <c r="P893" s="460">
        <f>L893</f>
        <v>2120395.21</v>
      </c>
      <c r="Q893" s="455">
        <f>L893/H893</f>
        <v>3661.535503367294</v>
      </c>
      <c r="R893" s="450">
        <v>24445</v>
      </c>
      <c r="S893" s="62">
        <v>43829</v>
      </c>
      <c r="T893" s="450" t="s">
        <v>181</v>
      </c>
      <c r="U893" s="54">
        <f>'раздел 2'!C891-'раздел 1'!L893</f>
        <v>0</v>
      </c>
      <c r="V893" s="203">
        <f t="shared" si="223"/>
        <v>0</v>
      </c>
      <c r="W893" s="203">
        <f t="shared" si="231"/>
        <v>20783.464496632707</v>
      </c>
    </row>
    <row r="894" spans="1:23" ht="15.6" customHeight="1" x14ac:dyDescent="0.2">
      <c r="A894" s="328">
        <f>A893+1</f>
        <v>693</v>
      </c>
      <c r="B894" s="330" t="s">
        <v>281</v>
      </c>
      <c r="C894" s="331">
        <v>1969</v>
      </c>
      <c r="D894" s="450"/>
      <c r="E894" s="450" t="s">
        <v>174</v>
      </c>
      <c r="F894" s="327">
        <v>2</v>
      </c>
      <c r="G894" s="327">
        <v>2</v>
      </c>
      <c r="H894" s="450">
        <v>575.79999999999995</v>
      </c>
      <c r="I894" s="450">
        <v>531.79999999999995</v>
      </c>
      <c r="J894" s="450">
        <v>394.42</v>
      </c>
      <c r="K894" s="331">
        <v>23</v>
      </c>
      <c r="L894" s="429">
        <f>'раздел 2'!C892</f>
        <v>1867860.94</v>
      </c>
      <c r="M894" s="450">
        <v>0</v>
      </c>
      <c r="N894" s="450">
        <v>0</v>
      </c>
      <c r="O894" s="450">
        <v>0</v>
      </c>
      <c r="P894" s="460">
        <f>L894</f>
        <v>1867860.94</v>
      </c>
      <c r="Q894" s="455">
        <f>L894/H894</f>
        <v>3243.9405001736714</v>
      </c>
      <c r="R894" s="450">
        <v>24445</v>
      </c>
      <c r="S894" s="62">
        <v>43829</v>
      </c>
      <c r="T894" s="450" t="s">
        <v>181</v>
      </c>
      <c r="U894" s="54">
        <f>'раздел 2'!C892-'раздел 1'!L894</f>
        <v>0</v>
      </c>
      <c r="V894" s="203">
        <f t="shared" si="223"/>
        <v>0</v>
      </c>
      <c r="W894" s="203">
        <f t="shared" si="231"/>
        <v>21201.05949982633</v>
      </c>
    </row>
    <row r="895" spans="1:23" ht="15.6" customHeight="1" x14ac:dyDescent="0.2">
      <c r="A895" s="328">
        <f>A894+1</f>
        <v>694</v>
      </c>
      <c r="B895" s="464" t="s">
        <v>800</v>
      </c>
      <c r="C895" s="331">
        <v>1969</v>
      </c>
      <c r="D895" s="450"/>
      <c r="E895" s="450" t="s">
        <v>1563</v>
      </c>
      <c r="F895" s="327">
        <v>2</v>
      </c>
      <c r="G895" s="327">
        <v>2</v>
      </c>
      <c r="H895" s="450">
        <v>798.4</v>
      </c>
      <c r="I895" s="450">
        <v>734.8</v>
      </c>
      <c r="J895" s="450">
        <v>573.5</v>
      </c>
      <c r="K895" s="331">
        <v>58</v>
      </c>
      <c r="L895" s="429">
        <f>'раздел 2'!C893</f>
        <v>668694.73</v>
      </c>
      <c r="M895" s="450">
        <v>0</v>
      </c>
      <c r="N895" s="450">
        <v>0</v>
      </c>
      <c r="O895" s="450">
        <v>0</v>
      </c>
      <c r="P895" s="460">
        <f>L895</f>
        <v>668694.73</v>
      </c>
      <c r="Q895" s="455">
        <f>L895/H895</f>
        <v>837.54349949899802</v>
      </c>
      <c r="R895" s="450">
        <v>24445</v>
      </c>
      <c r="S895" s="62">
        <v>43829</v>
      </c>
      <c r="T895" s="450" t="s">
        <v>181</v>
      </c>
      <c r="U895" s="54">
        <f>'раздел 2'!C893-'раздел 1'!L895</f>
        <v>0</v>
      </c>
      <c r="V895" s="203">
        <f t="shared" si="223"/>
        <v>0</v>
      </c>
      <c r="W895" s="203">
        <f t="shared" si="231"/>
        <v>23607.456500501001</v>
      </c>
    </row>
    <row r="896" spans="1:23" ht="15.6" customHeight="1" x14ac:dyDescent="0.2">
      <c r="A896" s="328">
        <f>A895+1</f>
        <v>695</v>
      </c>
      <c r="B896" s="464" t="s">
        <v>801</v>
      </c>
      <c r="C896" s="331">
        <v>1965</v>
      </c>
      <c r="D896" s="450"/>
      <c r="E896" s="450" t="s">
        <v>1563</v>
      </c>
      <c r="F896" s="327">
        <v>2</v>
      </c>
      <c r="G896" s="327">
        <v>2</v>
      </c>
      <c r="H896" s="450">
        <v>791.1</v>
      </c>
      <c r="I896" s="450">
        <v>733.1</v>
      </c>
      <c r="J896" s="450">
        <v>531.6</v>
      </c>
      <c r="K896" s="331">
        <v>41</v>
      </c>
      <c r="L896" s="429">
        <f>'раздел 2'!C894</f>
        <v>300018.13</v>
      </c>
      <c r="M896" s="450">
        <v>0</v>
      </c>
      <c r="N896" s="450">
        <v>0</v>
      </c>
      <c r="O896" s="450">
        <v>0</v>
      </c>
      <c r="P896" s="460">
        <f>L896</f>
        <v>300018.13</v>
      </c>
      <c r="Q896" s="455">
        <f>L896/H896</f>
        <v>379.24172670964481</v>
      </c>
      <c r="R896" s="450">
        <v>24445</v>
      </c>
      <c r="S896" s="62">
        <v>43829</v>
      </c>
      <c r="T896" s="450" t="s">
        <v>181</v>
      </c>
      <c r="U896" s="54">
        <f>'раздел 2'!C894-'раздел 1'!L896</f>
        <v>0</v>
      </c>
      <c r="V896" s="203">
        <f t="shared" si="223"/>
        <v>0</v>
      </c>
      <c r="W896" s="203">
        <f t="shared" si="231"/>
        <v>24065.758273290354</v>
      </c>
    </row>
    <row r="897" spans="1:23" ht="15.6" customHeight="1" x14ac:dyDescent="0.2">
      <c r="A897" s="491" t="s">
        <v>17</v>
      </c>
      <c r="B897" s="489"/>
      <c r="C897" s="331" t="s">
        <v>177</v>
      </c>
      <c r="D897" s="450" t="s">
        <v>177</v>
      </c>
      <c r="E897" s="450" t="s">
        <v>177</v>
      </c>
      <c r="F897" s="327" t="s">
        <v>177</v>
      </c>
      <c r="G897" s="327" t="s">
        <v>177</v>
      </c>
      <c r="H897" s="450">
        <v>2744.4</v>
      </c>
      <c r="I897" s="450">
        <v>2530.8000000000002</v>
      </c>
      <c r="J897" s="450">
        <v>1926.7199999999998</v>
      </c>
      <c r="K897" s="331">
        <v>141</v>
      </c>
      <c r="L897" s="429">
        <f>SUM(L893:L896)</f>
        <v>4956969.01</v>
      </c>
      <c r="M897" s="429">
        <f>SUM(M893:M896)</f>
        <v>0</v>
      </c>
      <c r="N897" s="429">
        <f>SUM(N893:N896)</f>
        <v>0</v>
      </c>
      <c r="O897" s="429">
        <f>SUM(O893:O896)</f>
        <v>0</v>
      </c>
      <c r="P897" s="429">
        <f>SUM(P893:P896)</f>
        <v>4956969.01</v>
      </c>
      <c r="Q897" s="455">
        <f>L897/H897</f>
        <v>1806.2122904824369</v>
      </c>
      <c r="R897" s="450" t="s">
        <v>177</v>
      </c>
      <c r="S897" s="450" t="s">
        <v>177</v>
      </c>
      <c r="T897" s="450" t="s">
        <v>177</v>
      </c>
      <c r="U897" s="54">
        <f>'раздел 2'!C895-'раздел 1'!L897</f>
        <v>0</v>
      </c>
      <c r="V897" s="203">
        <f t="shared" si="223"/>
        <v>0</v>
      </c>
      <c r="W897" s="203" t="e">
        <f t="shared" si="231"/>
        <v>#VALUE!</v>
      </c>
    </row>
    <row r="898" spans="1:23" ht="15.6" customHeight="1" x14ac:dyDescent="0.2">
      <c r="A898" s="572" t="s">
        <v>1349</v>
      </c>
      <c r="B898" s="562"/>
      <c r="C898" s="331"/>
      <c r="D898" s="450"/>
      <c r="E898" s="450"/>
      <c r="F898" s="327"/>
      <c r="G898" s="327"/>
      <c r="H898" s="450"/>
      <c r="I898" s="450"/>
      <c r="J898" s="450"/>
      <c r="K898" s="331"/>
      <c r="L898" s="429"/>
      <c r="M898" s="450"/>
      <c r="N898" s="450"/>
      <c r="O898" s="450"/>
      <c r="P898" s="450"/>
      <c r="Q898" s="427"/>
      <c r="R898" s="450"/>
      <c r="S898" s="450"/>
      <c r="T898" s="450"/>
      <c r="U898" s="54">
        <f>'раздел 2'!C896-'раздел 1'!L898</f>
        <v>0</v>
      </c>
      <c r="V898" s="203">
        <f t="shared" si="223"/>
        <v>0</v>
      </c>
      <c r="W898" s="203">
        <f t="shared" si="231"/>
        <v>0</v>
      </c>
    </row>
    <row r="899" spans="1:23" ht="15.6" customHeight="1" x14ac:dyDescent="0.2">
      <c r="A899" s="447">
        <f>A896+1</f>
        <v>696</v>
      </c>
      <c r="B899" s="452" t="s">
        <v>1350</v>
      </c>
      <c r="C899" s="331">
        <v>1970</v>
      </c>
      <c r="D899" s="450"/>
      <c r="E899" s="450" t="s">
        <v>174</v>
      </c>
      <c r="F899" s="327">
        <v>2</v>
      </c>
      <c r="G899" s="327">
        <v>2</v>
      </c>
      <c r="H899" s="450">
        <v>782.7</v>
      </c>
      <c r="I899" s="450">
        <v>724.7</v>
      </c>
      <c r="J899" s="450">
        <v>294.8</v>
      </c>
      <c r="K899" s="331">
        <v>35</v>
      </c>
      <c r="L899" s="429">
        <f>'раздел 2'!C897</f>
        <v>189974.65</v>
      </c>
      <c r="M899" s="450">
        <v>0</v>
      </c>
      <c r="N899" s="450">
        <v>0</v>
      </c>
      <c r="O899" s="450">
        <v>0</v>
      </c>
      <c r="P899" s="460">
        <f>L899</f>
        <v>189974.65</v>
      </c>
      <c r="Q899" s="455">
        <f>L899/H899</f>
        <v>242.71706911971378</v>
      </c>
      <c r="R899" s="450">
        <v>24445</v>
      </c>
      <c r="S899" s="62">
        <v>43829</v>
      </c>
      <c r="T899" s="450" t="s">
        <v>181</v>
      </c>
      <c r="U899" s="54">
        <f>'раздел 2'!C897-'раздел 1'!L899</f>
        <v>0</v>
      </c>
      <c r="V899" s="203">
        <f t="shared" si="223"/>
        <v>0</v>
      </c>
      <c r="W899" s="203">
        <f t="shared" si="231"/>
        <v>24202.282930880287</v>
      </c>
    </row>
    <row r="900" spans="1:23" ht="15.6" customHeight="1" x14ac:dyDescent="0.2">
      <c r="A900" s="491" t="s">
        <v>17</v>
      </c>
      <c r="B900" s="489"/>
      <c r="C900" s="331" t="s">
        <v>177</v>
      </c>
      <c r="D900" s="450" t="s">
        <v>177</v>
      </c>
      <c r="E900" s="450" t="s">
        <v>177</v>
      </c>
      <c r="F900" s="327" t="s">
        <v>177</v>
      </c>
      <c r="G900" s="327" t="s">
        <v>177</v>
      </c>
      <c r="H900" s="429">
        <f t="shared" ref="H900:P900" si="238">H899</f>
        <v>782.7</v>
      </c>
      <c r="I900" s="429">
        <f t="shared" si="238"/>
        <v>724.7</v>
      </c>
      <c r="J900" s="429">
        <f t="shared" si="238"/>
        <v>294.8</v>
      </c>
      <c r="K900" s="331">
        <f t="shared" si="238"/>
        <v>35</v>
      </c>
      <c r="L900" s="429">
        <f t="shared" si="238"/>
        <v>189974.65</v>
      </c>
      <c r="M900" s="429">
        <f t="shared" si="238"/>
        <v>0</v>
      </c>
      <c r="N900" s="429">
        <f t="shared" si="238"/>
        <v>0</v>
      </c>
      <c r="O900" s="429">
        <f t="shared" si="238"/>
        <v>0</v>
      </c>
      <c r="P900" s="429">
        <f t="shared" si="238"/>
        <v>189974.65</v>
      </c>
      <c r="Q900" s="455">
        <f>L900/H900</f>
        <v>242.71706911971378</v>
      </c>
      <c r="R900" s="450" t="s">
        <v>177</v>
      </c>
      <c r="S900" s="450" t="s">
        <v>177</v>
      </c>
      <c r="T900" s="450" t="s">
        <v>177</v>
      </c>
      <c r="U900" s="54">
        <f>'раздел 2'!C898-'раздел 1'!L900</f>
        <v>0</v>
      </c>
      <c r="V900" s="203">
        <f t="shared" si="223"/>
        <v>0</v>
      </c>
      <c r="W900" s="203" t="e">
        <f t="shared" si="231"/>
        <v>#VALUE!</v>
      </c>
    </row>
    <row r="901" spans="1:23" ht="15.6" customHeight="1" x14ac:dyDescent="0.2">
      <c r="A901" s="572" t="s">
        <v>67</v>
      </c>
      <c r="B901" s="562"/>
      <c r="C901" s="331"/>
      <c r="D901" s="450"/>
      <c r="E901" s="450"/>
      <c r="F901" s="327"/>
      <c r="G901" s="327"/>
      <c r="H901" s="450"/>
      <c r="I901" s="450"/>
      <c r="J901" s="450"/>
      <c r="K901" s="331"/>
      <c r="L901" s="429"/>
      <c r="M901" s="450"/>
      <c r="N901" s="450"/>
      <c r="O901" s="450"/>
      <c r="P901" s="450"/>
      <c r="Q901" s="427"/>
      <c r="R901" s="450"/>
      <c r="S901" s="450"/>
      <c r="T901" s="450"/>
      <c r="U901" s="54">
        <f>'раздел 2'!C899-'раздел 1'!L901</f>
        <v>0</v>
      </c>
      <c r="V901" s="203">
        <f t="shared" si="223"/>
        <v>0</v>
      </c>
      <c r="W901" s="203">
        <f t="shared" si="231"/>
        <v>0</v>
      </c>
    </row>
    <row r="902" spans="1:23" ht="15.6" customHeight="1" x14ac:dyDescent="0.2">
      <c r="A902" s="447">
        <f>A899+1</f>
        <v>697</v>
      </c>
      <c r="B902" s="330" t="s">
        <v>68</v>
      </c>
      <c r="C902" s="331">
        <v>1968</v>
      </c>
      <c r="D902" s="450"/>
      <c r="E902" s="450" t="s">
        <v>178</v>
      </c>
      <c r="F902" s="327">
        <v>5</v>
      </c>
      <c r="G902" s="327">
        <v>3</v>
      </c>
      <c r="H902" s="450">
        <v>2783.8</v>
      </c>
      <c r="I902" s="450">
        <v>2559.4</v>
      </c>
      <c r="J902" s="450">
        <v>2074</v>
      </c>
      <c r="K902" s="331">
        <v>110</v>
      </c>
      <c r="L902" s="429">
        <f>'раздел 2'!C900</f>
        <v>1274168.99</v>
      </c>
      <c r="M902" s="450">
        <v>0</v>
      </c>
      <c r="N902" s="450">
        <v>0</v>
      </c>
      <c r="O902" s="450">
        <v>0</v>
      </c>
      <c r="P902" s="460">
        <f t="shared" ref="P902:P916" si="239">L902</f>
        <v>1274168.99</v>
      </c>
      <c r="Q902" s="455">
        <f t="shared" ref="Q902:Q917" si="240">L902/H902</f>
        <v>457.7085243192758</v>
      </c>
      <c r="R902" s="450">
        <v>24445</v>
      </c>
      <c r="S902" s="62">
        <v>43829</v>
      </c>
      <c r="T902" s="450" t="s">
        <v>181</v>
      </c>
      <c r="U902" s="54">
        <f>'раздел 2'!C900-'раздел 1'!L902</f>
        <v>0</v>
      </c>
      <c r="V902" s="203">
        <f t="shared" si="223"/>
        <v>0</v>
      </c>
      <c r="W902" s="203">
        <f t="shared" si="231"/>
        <v>23987.291475680726</v>
      </c>
    </row>
    <row r="903" spans="1:23" ht="15.6" customHeight="1" x14ac:dyDescent="0.2">
      <c r="A903" s="328">
        <f t="shared" ref="A903:A916" si="241">A902+1</f>
        <v>698</v>
      </c>
      <c r="B903" s="330" t="s">
        <v>786</v>
      </c>
      <c r="C903" s="331">
        <v>1982</v>
      </c>
      <c r="D903" s="450"/>
      <c r="E903" s="450" t="s">
        <v>178</v>
      </c>
      <c r="F903" s="327">
        <v>5</v>
      </c>
      <c r="G903" s="327">
        <v>4</v>
      </c>
      <c r="H903" s="450">
        <v>4336</v>
      </c>
      <c r="I903" s="450">
        <v>3210.3</v>
      </c>
      <c r="J903" s="450">
        <v>2927.5</v>
      </c>
      <c r="K903" s="331">
        <v>142</v>
      </c>
      <c r="L903" s="429">
        <f>'раздел 2'!C901</f>
        <v>343203.71</v>
      </c>
      <c r="M903" s="450">
        <v>0</v>
      </c>
      <c r="N903" s="450">
        <v>0</v>
      </c>
      <c r="O903" s="450">
        <v>0</v>
      </c>
      <c r="P903" s="460">
        <f t="shared" si="239"/>
        <v>343203.71</v>
      </c>
      <c r="Q903" s="455">
        <f t="shared" si="240"/>
        <v>79.152147140221402</v>
      </c>
      <c r="R903" s="450">
        <v>24445</v>
      </c>
      <c r="S903" s="62">
        <v>43829</v>
      </c>
      <c r="T903" s="450" t="s">
        <v>181</v>
      </c>
      <c r="U903" s="54">
        <f>'раздел 2'!C901-'раздел 1'!L903</f>
        <v>0</v>
      </c>
      <c r="V903" s="203">
        <f t="shared" si="223"/>
        <v>0</v>
      </c>
      <c r="W903" s="203">
        <f t="shared" si="231"/>
        <v>24365.847852859777</v>
      </c>
    </row>
    <row r="904" spans="1:23" ht="15.6" customHeight="1" x14ac:dyDescent="0.2">
      <c r="A904" s="328">
        <f t="shared" si="241"/>
        <v>699</v>
      </c>
      <c r="B904" s="330" t="s">
        <v>787</v>
      </c>
      <c r="C904" s="331">
        <v>1973</v>
      </c>
      <c r="D904" s="450"/>
      <c r="E904" s="450" t="s">
        <v>178</v>
      </c>
      <c r="F904" s="327">
        <v>5</v>
      </c>
      <c r="G904" s="327">
        <v>4</v>
      </c>
      <c r="H904" s="450">
        <v>4256.2</v>
      </c>
      <c r="I904" s="450">
        <v>2738</v>
      </c>
      <c r="J904" s="450">
        <v>2423.6999999999998</v>
      </c>
      <c r="K904" s="331">
        <v>148</v>
      </c>
      <c r="L904" s="429">
        <f>'раздел 2'!C902</f>
        <v>548958.21</v>
      </c>
      <c r="M904" s="450">
        <v>0</v>
      </c>
      <c r="N904" s="450">
        <v>0</v>
      </c>
      <c r="O904" s="450">
        <v>0</v>
      </c>
      <c r="P904" s="460">
        <f t="shared" si="239"/>
        <v>548958.21</v>
      </c>
      <c r="Q904" s="455">
        <f t="shared" si="240"/>
        <v>128.97848080447346</v>
      </c>
      <c r="R904" s="450">
        <v>24445</v>
      </c>
      <c r="S904" s="62">
        <v>43829</v>
      </c>
      <c r="T904" s="450" t="s">
        <v>181</v>
      </c>
      <c r="U904" s="54">
        <f>'раздел 2'!C902-'раздел 1'!L904</f>
        <v>0</v>
      </c>
      <c r="V904" s="203">
        <f t="shared" si="223"/>
        <v>0</v>
      </c>
      <c r="W904" s="203">
        <f t="shared" si="231"/>
        <v>24316.021519195525</v>
      </c>
    </row>
    <row r="905" spans="1:23" ht="15.6" customHeight="1" x14ac:dyDescent="0.2">
      <c r="A905" s="328">
        <f t="shared" si="241"/>
        <v>700</v>
      </c>
      <c r="B905" s="330" t="s">
        <v>788</v>
      </c>
      <c r="C905" s="331">
        <v>1950</v>
      </c>
      <c r="D905" s="450"/>
      <c r="E905" s="450" t="s">
        <v>174</v>
      </c>
      <c r="F905" s="327">
        <v>2</v>
      </c>
      <c r="G905" s="327">
        <v>1</v>
      </c>
      <c r="H905" s="450">
        <v>234.5</v>
      </c>
      <c r="I905" s="450">
        <v>213.7</v>
      </c>
      <c r="J905" s="450">
        <v>67.400000000000006</v>
      </c>
      <c r="K905" s="331">
        <v>12</v>
      </c>
      <c r="L905" s="429">
        <f>'раздел 2'!C903</f>
        <v>222053.94999999998</v>
      </c>
      <c r="M905" s="450">
        <v>0</v>
      </c>
      <c r="N905" s="450">
        <v>0</v>
      </c>
      <c r="O905" s="450">
        <v>0</v>
      </c>
      <c r="P905" s="460">
        <f t="shared" si="239"/>
        <v>222053.94999999998</v>
      </c>
      <c r="Q905" s="455">
        <f t="shared" si="240"/>
        <v>946.92515991471203</v>
      </c>
      <c r="R905" s="450">
        <v>24445</v>
      </c>
      <c r="S905" s="62">
        <v>43829</v>
      </c>
      <c r="T905" s="450" t="s">
        <v>181</v>
      </c>
      <c r="U905" s="54">
        <f>'раздел 2'!C903-'раздел 1'!L905</f>
        <v>0</v>
      </c>
      <c r="V905" s="203">
        <f t="shared" si="223"/>
        <v>0</v>
      </c>
      <c r="W905" s="203">
        <f t="shared" si="231"/>
        <v>23498.074840085286</v>
      </c>
    </row>
    <row r="906" spans="1:23" ht="15.6" customHeight="1" x14ac:dyDescent="0.2">
      <c r="A906" s="328">
        <f t="shared" si="241"/>
        <v>701</v>
      </c>
      <c r="B906" s="330" t="s">
        <v>789</v>
      </c>
      <c r="C906" s="331">
        <v>1960</v>
      </c>
      <c r="D906" s="450"/>
      <c r="E906" s="450" t="s">
        <v>174</v>
      </c>
      <c r="F906" s="327">
        <v>2</v>
      </c>
      <c r="G906" s="327">
        <v>2</v>
      </c>
      <c r="H906" s="450">
        <v>509.9</v>
      </c>
      <c r="I906" s="450">
        <v>461.8</v>
      </c>
      <c r="J906" s="450">
        <v>179.5</v>
      </c>
      <c r="K906" s="331">
        <v>25</v>
      </c>
      <c r="L906" s="429">
        <f>'раздел 2'!C904</f>
        <v>241326.45</v>
      </c>
      <c r="M906" s="450">
        <v>0</v>
      </c>
      <c r="N906" s="450">
        <v>0</v>
      </c>
      <c r="O906" s="450">
        <v>0</v>
      </c>
      <c r="P906" s="460">
        <f t="shared" si="239"/>
        <v>241326.45</v>
      </c>
      <c r="Q906" s="455">
        <f t="shared" si="240"/>
        <v>473.28191802314183</v>
      </c>
      <c r="R906" s="450">
        <v>24445</v>
      </c>
      <c r="S906" s="62">
        <v>43829</v>
      </c>
      <c r="T906" s="450" t="s">
        <v>181</v>
      </c>
      <c r="U906" s="54">
        <f>'раздел 2'!C904-'раздел 1'!L906</f>
        <v>0</v>
      </c>
      <c r="V906" s="203">
        <f t="shared" si="223"/>
        <v>0</v>
      </c>
      <c r="W906" s="203">
        <f t="shared" si="231"/>
        <v>23971.718081976858</v>
      </c>
    </row>
    <row r="907" spans="1:23" ht="15.6" customHeight="1" x14ac:dyDescent="0.2">
      <c r="A907" s="328">
        <f t="shared" si="241"/>
        <v>702</v>
      </c>
      <c r="B907" s="330" t="s">
        <v>790</v>
      </c>
      <c r="C907" s="331">
        <v>1957</v>
      </c>
      <c r="D907" s="450"/>
      <c r="E907" s="450" t="s">
        <v>174</v>
      </c>
      <c r="F907" s="327">
        <v>2</v>
      </c>
      <c r="G907" s="327">
        <v>1</v>
      </c>
      <c r="H907" s="450">
        <v>378.56</v>
      </c>
      <c r="I907" s="450">
        <v>295.2</v>
      </c>
      <c r="J907" s="450">
        <v>378.56</v>
      </c>
      <c r="K907" s="331">
        <v>20</v>
      </c>
      <c r="L907" s="429">
        <f>'раздел 2'!C905</f>
        <v>103428.24</v>
      </c>
      <c r="M907" s="450">
        <v>0</v>
      </c>
      <c r="N907" s="450">
        <v>0</v>
      </c>
      <c r="O907" s="450">
        <v>0</v>
      </c>
      <c r="P907" s="460">
        <f t="shared" si="239"/>
        <v>103428.24</v>
      </c>
      <c r="Q907" s="455">
        <f t="shared" si="240"/>
        <v>273.21491969568893</v>
      </c>
      <c r="R907" s="450">
        <v>24445</v>
      </c>
      <c r="S907" s="62">
        <v>43829</v>
      </c>
      <c r="T907" s="450" t="s">
        <v>181</v>
      </c>
      <c r="U907" s="54">
        <f>'раздел 2'!C905-'раздел 1'!L907</f>
        <v>0</v>
      </c>
      <c r="V907" s="203">
        <f t="shared" si="223"/>
        <v>0</v>
      </c>
      <c r="W907" s="203">
        <f t="shared" si="231"/>
        <v>24171.785080304311</v>
      </c>
    </row>
    <row r="908" spans="1:23" ht="15.6" customHeight="1" x14ac:dyDescent="0.2">
      <c r="A908" s="328">
        <f t="shared" si="241"/>
        <v>703</v>
      </c>
      <c r="B908" s="330" t="s">
        <v>791</v>
      </c>
      <c r="C908" s="331">
        <v>1968</v>
      </c>
      <c r="D908" s="450"/>
      <c r="E908" s="450" t="s">
        <v>178</v>
      </c>
      <c r="F908" s="327">
        <v>5</v>
      </c>
      <c r="G908" s="327">
        <v>3</v>
      </c>
      <c r="H908" s="450">
        <v>2774.7</v>
      </c>
      <c r="I908" s="450">
        <v>2547.3000000000002</v>
      </c>
      <c r="J908" s="450">
        <v>2284.4899999999998</v>
      </c>
      <c r="K908" s="331">
        <v>106</v>
      </c>
      <c r="L908" s="429">
        <f>'раздел 2'!C906</f>
        <v>163648.28</v>
      </c>
      <c r="M908" s="450">
        <v>0</v>
      </c>
      <c r="N908" s="450">
        <v>0</v>
      </c>
      <c r="O908" s="450">
        <v>0</v>
      </c>
      <c r="P908" s="460">
        <f t="shared" si="239"/>
        <v>163648.28</v>
      </c>
      <c r="Q908" s="455">
        <f t="shared" si="240"/>
        <v>58.97872923198905</v>
      </c>
      <c r="R908" s="450">
        <v>24445</v>
      </c>
      <c r="S908" s="62">
        <v>43829</v>
      </c>
      <c r="T908" s="450" t="s">
        <v>181</v>
      </c>
      <c r="U908" s="54">
        <f>'раздел 2'!C906-'раздел 1'!L908</f>
        <v>0</v>
      </c>
      <c r="V908" s="203">
        <f t="shared" si="223"/>
        <v>0</v>
      </c>
      <c r="W908" s="203">
        <f t="shared" si="231"/>
        <v>24386.021270768011</v>
      </c>
    </row>
    <row r="909" spans="1:23" ht="15.6" customHeight="1" x14ac:dyDescent="0.2">
      <c r="A909" s="328">
        <f t="shared" si="241"/>
        <v>704</v>
      </c>
      <c r="B909" s="330" t="s">
        <v>792</v>
      </c>
      <c r="C909" s="331">
        <v>1983</v>
      </c>
      <c r="D909" s="450"/>
      <c r="E909" s="450" t="s">
        <v>187</v>
      </c>
      <c r="F909" s="327">
        <v>2</v>
      </c>
      <c r="G909" s="327">
        <v>1</v>
      </c>
      <c r="H909" s="450">
        <v>282.8</v>
      </c>
      <c r="I909" s="450">
        <v>235.4</v>
      </c>
      <c r="J909" s="450">
        <v>70.3</v>
      </c>
      <c r="K909" s="331">
        <v>11</v>
      </c>
      <c r="L909" s="429">
        <f>'раздел 2'!C907</f>
        <v>204735.25</v>
      </c>
      <c r="M909" s="450">
        <v>0</v>
      </c>
      <c r="N909" s="450">
        <v>0</v>
      </c>
      <c r="O909" s="450">
        <v>0</v>
      </c>
      <c r="P909" s="460">
        <f t="shared" si="239"/>
        <v>204735.25</v>
      </c>
      <c r="Q909" s="455">
        <f t="shared" si="240"/>
        <v>723.95774398868457</v>
      </c>
      <c r="R909" s="450">
        <v>24445</v>
      </c>
      <c r="S909" s="62">
        <v>43829</v>
      </c>
      <c r="T909" s="450" t="s">
        <v>181</v>
      </c>
      <c r="U909" s="54">
        <f>'раздел 2'!C907-'раздел 1'!L909</f>
        <v>0</v>
      </c>
      <c r="V909" s="203">
        <f t="shared" si="223"/>
        <v>0</v>
      </c>
      <c r="W909" s="203">
        <f t="shared" si="231"/>
        <v>23721.042256011315</v>
      </c>
    </row>
    <row r="910" spans="1:23" ht="15.6" customHeight="1" x14ac:dyDescent="0.2">
      <c r="A910" s="328">
        <f t="shared" si="241"/>
        <v>705</v>
      </c>
      <c r="B910" s="330" t="s">
        <v>793</v>
      </c>
      <c r="C910" s="331">
        <v>1982</v>
      </c>
      <c r="D910" s="450"/>
      <c r="E910" s="450" t="s">
        <v>187</v>
      </c>
      <c r="F910" s="327">
        <v>2</v>
      </c>
      <c r="G910" s="327">
        <v>1</v>
      </c>
      <c r="H910" s="450">
        <v>278</v>
      </c>
      <c r="I910" s="450">
        <v>233.8</v>
      </c>
      <c r="J910" s="450">
        <v>117.7</v>
      </c>
      <c r="K910" s="331">
        <v>13</v>
      </c>
      <c r="L910" s="429">
        <f>'раздел 2'!C908</f>
        <v>211926.93</v>
      </c>
      <c r="M910" s="450">
        <v>0</v>
      </c>
      <c r="N910" s="450">
        <v>0</v>
      </c>
      <c r="O910" s="450">
        <v>0</v>
      </c>
      <c r="P910" s="460">
        <f t="shared" si="239"/>
        <v>211926.93</v>
      </c>
      <c r="Q910" s="455">
        <f t="shared" si="240"/>
        <v>762.32708633093523</v>
      </c>
      <c r="R910" s="450">
        <v>24445</v>
      </c>
      <c r="S910" s="62">
        <v>43829</v>
      </c>
      <c r="T910" s="450" t="s">
        <v>181</v>
      </c>
      <c r="U910" s="54">
        <f>'раздел 2'!C908-'раздел 1'!L910</f>
        <v>0</v>
      </c>
      <c r="V910" s="203">
        <f t="shared" si="223"/>
        <v>0</v>
      </c>
      <c r="W910" s="203">
        <f t="shared" si="231"/>
        <v>23682.672913669066</v>
      </c>
    </row>
    <row r="911" spans="1:23" ht="15.6" customHeight="1" x14ac:dyDescent="0.2">
      <c r="A911" s="328">
        <f t="shared" si="241"/>
        <v>706</v>
      </c>
      <c r="B911" s="330" t="s">
        <v>794</v>
      </c>
      <c r="C911" s="331">
        <v>1953</v>
      </c>
      <c r="D911" s="450"/>
      <c r="E911" s="450" t="s">
        <v>174</v>
      </c>
      <c r="F911" s="327">
        <v>2</v>
      </c>
      <c r="G911" s="327">
        <v>1</v>
      </c>
      <c r="H911" s="450">
        <v>414.7</v>
      </c>
      <c r="I911" s="450">
        <v>381</v>
      </c>
      <c r="J911" s="450">
        <v>292.60000000000002</v>
      </c>
      <c r="K911" s="331">
        <v>16</v>
      </c>
      <c r="L911" s="429">
        <f>'раздел 2'!C909</f>
        <v>100049.46</v>
      </c>
      <c r="M911" s="450">
        <v>0</v>
      </c>
      <c r="N911" s="450">
        <v>0</v>
      </c>
      <c r="O911" s="450">
        <v>0</v>
      </c>
      <c r="P911" s="460">
        <f t="shared" si="239"/>
        <v>100049.46</v>
      </c>
      <c r="Q911" s="455">
        <f t="shared" si="240"/>
        <v>241.25743911261154</v>
      </c>
      <c r="R911" s="450">
        <v>24445</v>
      </c>
      <c r="S911" s="62">
        <v>43829</v>
      </c>
      <c r="T911" s="450" t="s">
        <v>181</v>
      </c>
      <c r="U911" s="54">
        <f>'раздел 2'!C909-'раздел 1'!L911</f>
        <v>0</v>
      </c>
      <c r="V911" s="203">
        <f t="shared" si="223"/>
        <v>0</v>
      </c>
      <c r="W911" s="203">
        <f t="shared" si="231"/>
        <v>24203.742560887389</v>
      </c>
    </row>
    <row r="912" spans="1:23" ht="15.6" customHeight="1" x14ac:dyDescent="0.2">
      <c r="A912" s="328">
        <f t="shared" si="241"/>
        <v>707</v>
      </c>
      <c r="B912" s="330" t="s">
        <v>795</v>
      </c>
      <c r="C912" s="331">
        <v>1953</v>
      </c>
      <c r="D912" s="450"/>
      <c r="E912" s="450" t="s">
        <v>1564</v>
      </c>
      <c r="F912" s="327">
        <v>2</v>
      </c>
      <c r="G912" s="327">
        <v>1</v>
      </c>
      <c r="H912" s="450">
        <v>414.6</v>
      </c>
      <c r="I912" s="450">
        <v>377.8</v>
      </c>
      <c r="J912" s="450">
        <v>229.2</v>
      </c>
      <c r="K912" s="331">
        <v>18</v>
      </c>
      <c r="L912" s="429">
        <f>'раздел 2'!C910</f>
        <v>98649.63</v>
      </c>
      <c r="M912" s="450">
        <v>0</v>
      </c>
      <c r="N912" s="450">
        <v>0</v>
      </c>
      <c r="O912" s="450">
        <v>0</v>
      </c>
      <c r="P912" s="460">
        <f t="shared" si="239"/>
        <v>98649.63</v>
      </c>
      <c r="Q912" s="455">
        <f t="shared" si="240"/>
        <v>237.93929088277858</v>
      </c>
      <c r="R912" s="450">
        <v>24445</v>
      </c>
      <c r="S912" s="62">
        <v>43829</v>
      </c>
      <c r="T912" s="450" t="s">
        <v>181</v>
      </c>
      <c r="U912" s="54">
        <f>'раздел 2'!C910-'раздел 1'!L912</f>
        <v>0</v>
      </c>
      <c r="V912" s="203">
        <f t="shared" si="223"/>
        <v>0</v>
      </c>
      <c r="W912" s="203">
        <f t="shared" si="231"/>
        <v>24207.060709117221</v>
      </c>
    </row>
    <row r="913" spans="1:24" ht="15.6" customHeight="1" x14ac:dyDescent="0.2">
      <c r="A913" s="328">
        <f t="shared" si="241"/>
        <v>708</v>
      </c>
      <c r="B913" s="330" t="s">
        <v>796</v>
      </c>
      <c r="C913" s="331">
        <v>1953</v>
      </c>
      <c r="D913" s="450"/>
      <c r="E913" s="450" t="s">
        <v>174</v>
      </c>
      <c r="F913" s="327">
        <v>2</v>
      </c>
      <c r="G913" s="327">
        <v>1</v>
      </c>
      <c r="H913" s="450">
        <v>414.6</v>
      </c>
      <c r="I913" s="450">
        <v>371.8</v>
      </c>
      <c r="J913" s="450">
        <v>270.7</v>
      </c>
      <c r="K913" s="331">
        <v>21</v>
      </c>
      <c r="L913" s="429">
        <f>'раздел 2'!C911</f>
        <v>98166.97</v>
      </c>
      <c r="M913" s="450">
        <v>0</v>
      </c>
      <c r="N913" s="450">
        <v>0</v>
      </c>
      <c r="O913" s="450">
        <v>0</v>
      </c>
      <c r="P913" s="460">
        <f t="shared" si="239"/>
        <v>98166.97</v>
      </c>
      <c r="Q913" s="455">
        <f t="shared" si="240"/>
        <v>236.77513265798359</v>
      </c>
      <c r="R913" s="450">
        <v>24445</v>
      </c>
      <c r="S913" s="62">
        <v>43829</v>
      </c>
      <c r="T913" s="450" t="s">
        <v>181</v>
      </c>
      <c r="U913" s="54">
        <f>'раздел 2'!C911-'раздел 1'!L913</f>
        <v>0</v>
      </c>
      <c r="V913" s="203">
        <f t="shared" si="223"/>
        <v>0</v>
      </c>
      <c r="W913" s="203">
        <f t="shared" si="231"/>
        <v>24208.224867342018</v>
      </c>
    </row>
    <row r="914" spans="1:24" ht="15.6" customHeight="1" x14ac:dyDescent="0.2">
      <c r="A914" s="328">
        <f t="shared" si="241"/>
        <v>709</v>
      </c>
      <c r="B914" s="330" t="s">
        <v>797</v>
      </c>
      <c r="C914" s="331">
        <v>1958</v>
      </c>
      <c r="D914" s="450"/>
      <c r="E914" s="450" t="s">
        <v>174</v>
      </c>
      <c r="F914" s="327">
        <v>2</v>
      </c>
      <c r="G914" s="327">
        <v>2</v>
      </c>
      <c r="H914" s="450">
        <v>696</v>
      </c>
      <c r="I914" s="450">
        <v>637.9</v>
      </c>
      <c r="J914" s="450">
        <v>508.1</v>
      </c>
      <c r="K914" s="331">
        <v>38</v>
      </c>
      <c r="L914" s="429">
        <f>'раздел 2'!C912</f>
        <v>96414.7</v>
      </c>
      <c r="M914" s="450">
        <v>0</v>
      </c>
      <c r="N914" s="450">
        <v>0</v>
      </c>
      <c r="O914" s="450">
        <v>0</v>
      </c>
      <c r="P914" s="460">
        <f t="shared" si="239"/>
        <v>96414.7</v>
      </c>
      <c r="Q914" s="455">
        <f t="shared" si="240"/>
        <v>138.52686781609194</v>
      </c>
      <c r="R914" s="450">
        <v>24445</v>
      </c>
      <c r="S914" s="62">
        <v>43829</v>
      </c>
      <c r="T914" s="450" t="s">
        <v>181</v>
      </c>
      <c r="U914" s="54">
        <f>'раздел 2'!C912-'раздел 1'!L914</f>
        <v>0</v>
      </c>
      <c r="V914" s="203">
        <f t="shared" si="223"/>
        <v>0</v>
      </c>
      <c r="W914" s="203">
        <f t="shared" si="231"/>
        <v>24306.473132183906</v>
      </c>
    </row>
    <row r="915" spans="1:24" ht="15.6" customHeight="1" x14ac:dyDescent="0.2">
      <c r="A915" s="328">
        <f t="shared" si="241"/>
        <v>710</v>
      </c>
      <c r="B915" s="330" t="s">
        <v>798</v>
      </c>
      <c r="C915" s="331">
        <v>1966</v>
      </c>
      <c r="D915" s="450"/>
      <c r="E915" s="450" t="s">
        <v>174</v>
      </c>
      <c r="F915" s="327">
        <v>2</v>
      </c>
      <c r="G915" s="327">
        <v>2</v>
      </c>
      <c r="H915" s="450">
        <v>666.36</v>
      </c>
      <c r="I915" s="450">
        <v>636.82000000000005</v>
      </c>
      <c r="J915" s="450">
        <v>40.9</v>
      </c>
      <c r="K915" s="331">
        <v>21</v>
      </c>
      <c r="L915" s="429">
        <f>'раздел 2'!C913</f>
        <v>97169.57</v>
      </c>
      <c r="M915" s="450">
        <v>0</v>
      </c>
      <c r="N915" s="450">
        <v>0</v>
      </c>
      <c r="O915" s="450">
        <v>0</v>
      </c>
      <c r="P915" s="460">
        <f t="shared" si="239"/>
        <v>97169.57</v>
      </c>
      <c r="Q915" s="455">
        <f t="shared" si="240"/>
        <v>145.82143285911519</v>
      </c>
      <c r="R915" s="450">
        <v>24445</v>
      </c>
      <c r="S915" s="62">
        <v>43829</v>
      </c>
      <c r="T915" s="450" t="s">
        <v>181</v>
      </c>
      <c r="U915" s="54">
        <f>'раздел 2'!C913-'раздел 1'!L915</f>
        <v>0</v>
      </c>
      <c r="V915" s="203">
        <f t="shared" si="223"/>
        <v>0</v>
      </c>
      <c r="W915" s="203">
        <f t="shared" si="231"/>
        <v>24299.178567140883</v>
      </c>
    </row>
    <row r="916" spans="1:24" ht="15.6" customHeight="1" x14ac:dyDescent="0.2">
      <c r="A916" s="328">
        <f t="shared" si="241"/>
        <v>711</v>
      </c>
      <c r="B916" s="330" t="s">
        <v>799</v>
      </c>
      <c r="C916" s="331">
        <v>1971</v>
      </c>
      <c r="D916" s="450"/>
      <c r="E916" s="450" t="s">
        <v>174</v>
      </c>
      <c r="F916" s="327">
        <v>2</v>
      </c>
      <c r="G916" s="327">
        <v>2</v>
      </c>
      <c r="H916" s="450">
        <v>650.6</v>
      </c>
      <c r="I916" s="450">
        <v>512.20000000000005</v>
      </c>
      <c r="J916" s="450">
        <v>44.5</v>
      </c>
      <c r="K916" s="331">
        <v>20</v>
      </c>
      <c r="L916" s="429">
        <f>'раздел 2'!C914</f>
        <v>251984.43</v>
      </c>
      <c r="M916" s="450">
        <v>0</v>
      </c>
      <c r="N916" s="450">
        <v>0</v>
      </c>
      <c r="O916" s="450">
        <v>0</v>
      </c>
      <c r="P916" s="460">
        <f t="shared" si="239"/>
        <v>251984.43</v>
      </c>
      <c r="Q916" s="455">
        <f t="shared" si="240"/>
        <v>387.31083615124498</v>
      </c>
      <c r="R916" s="450">
        <v>24445</v>
      </c>
      <c r="S916" s="62">
        <v>43829</v>
      </c>
      <c r="T916" s="450" t="s">
        <v>181</v>
      </c>
      <c r="U916" s="54">
        <f>'раздел 2'!C914-'раздел 1'!L916</f>
        <v>0</v>
      </c>
      <c r="V916" s="203">
        <f t="shared" si="223"/>
        <v>0</v>
      </c>
      <c r="W916" s="203">
        <f t="shared" si="231"/>
        <v>24057.689163848754</v>
      </c>
    </row>
    <row r="917" spans="1:24" ht="15.6" customHeight="1" x14ac:dyDescent="0.2">
      <c r="A917" s="491" t="s">
        <v>17</v>
      </c>
      <c r="B917" s="489"/>
      <c r="C917" s="331" t="s">
        <v>177</v>
      </c>
      <c r="D917" s="450" t="s">
        <v>177</v>
      </c>
      <c r="E917" s="450" t="s">
        <v>177</v>
      </c>
      <c r="F917" s="327" t="s">
        <v>177</v>
      </c>
      <c r="G917" s="327" t="s">
        <v>177</v>
      </c>
      <c r="H917" s="450">
        <v>19091.319999999996</v>
      </c>
      <c r="I917" s="450">
        <v>15412.419999999998</v>
      </c>
      <c r="J917" s="450">
        <v>11909.150000000001</v>
      </c>
      <c r="K917" s="331">
        <v>721</v>
      </c>
      <c r="L917" s="429">
        <f>SUM(L902:L916)</f>
        <v>4055884.7700000009</v>
      </c>
      <c r="M917" s="429">
        <f>SUM(M902:M916)</f>
        <v>0</v>
      </c>
      <c r="N917" s="429">
        <f>SUM(N902:N916)</f>
        <v>0</v>
      </c>
      <c r="O917" s="429">
        <f>SUM(O902:O916)</f>
        <v>0</v>
      </c>
      <c r="P917" s="429">
        <f>SUM(P902:P916)</f>
        <v>4055884.7700000009</v>
      </c>
      <c r="Q917" s="455">
        <f t="shared" si="240"/>
        <v>212.44653434126093</v>
      </c>
      <c r="R917" s="450" t="s">
        <v>177</v>
      </c>
      <c r="S917" s="450" t="s">
        <v>177</v>
      </c>
      <c r="T917" s="450" t="s">
        <v>177</v>
      </c>
      <c r="U917" s="54">
        <f>'раздел 2'!C915-'раздел 1'!L917</f>
        <v>0</v>
      </c>
      <c r="V917" s="203">
        <f t="shared" ref="V917:V987" si="242">L917-P917</f>
        <v>0</v>
      </c>
      <c r="W917" s="203" t="e">
        <f t="shared" si="231"/>
        <v>#VALUE!</v>
      </c>
    </row>
    <row r="918" spans="1:24" ht="15.6" customHeight="1" x14ac:dyDescent="0.2">
      <c r="A918" s="572" t="s">
        <v>69</v>
      </c>
      <c r="B918" s="562"/>
      <c r="C918" s="331"/>
      <c r="D918" s="450"/>
      <c r="E918" s="450"/>
      <c r="F918" s="327"/>
      <c r="G918" s="327"/>
      <c r="H918" s="450"/>
      <c r="I918" s="450"/>
      <c r="J918" s="450"/>
      <c r="K918" s="331"/>
      <c r="L918" s="429"/>
      <c r="M918" s="450"/>
      <c r="N918" s="450" t="s">
        <v>1565</v>
      </c>
      <c r="O918" s="450"/>
      <c r="P918" s="450"/>
      <c r="Q918" s="427"/>
      <c r="R918" s="450"/>
      <c r="S918" s="450"/>
      <c r="T918" s="450"/>
      <c r="U918" s="54">
        <f>'раздел 2'!C916-'раздел 1'!L918</f>
        <v>0</v>
      </c>
      <c r="V918" s="203">
        <f t="shared" si="242"/>
        <v>0</v>
      </c>
      <c r="W918" s="203">
        <f t="shared" si="231"/>
        <v>0</v>
      </c>
    </row>
    <row r="919" spans="1:24" ht="15.6" customHeight="1" x14ac:dyDescent="0.2">
      <c r="A919" s="447">
        <f>A916+1</f>
        <v>712</v>
      </c>
      <c r="B919" s="330" t="s">
        <v>282</v>
      </c>
      <c r="C919" s="331">
        <v>1975</v>
      </c>
      <c r="D919" s="450"/>
      <c r="E919" s="450" t="s">
        <v>174</v>
      </c>
      <c r="F919" s="327">
        <v>2</v>
      </c>
      <c r="G919" s="327">
        <v>2</v>
      </c>
      <c r="H919" s="450">
        <v>999.2</v>
      </c>
      <c r="I919" s="450">
        <v>440.7</v>
      </c>
      <c r="J919" s="450">
        <v>86.3</v>
      </c>
      <c r="K919" s="331">
        <v>29</v>
      </c>
      <c r="L919" s="429">
        <f>'раздел 2'!C917</f>
        <v>474655</v>
      </c>
      <c r="M919" s="450">
        <v>0</v>
      </c>
      <c r="N919" s="450">
        <v>0</v>
      </c>
      <c r="O919" s="450">
        <v>0</v>
      </c>
      <c r="P919" s="460">
        <f t="shared" ref="P919:P925" si="243">L919</f>
        <v>474655</v>
      </c>
      <c r="Q919" s="455">
        <f t="shared" ref="Q919:Q925" si="244">L919/H919</f>
        <v>475.03502802241792</v>
      </c>
      <c r="R919" s="450">
        <v>24445</v>
      </c>
      <c r="S919" s="62">
        <v>43829</v>
      </c>
      <c r="T919" s="450" t="s">
        <v>181</v>
      </c>
      <c r="U919" s="54">
        <f>'раздел 2'!C917-'раздел 1'!L919</f>
        <v>0</v>
      </c>
      <c r="V919" s="203">
        <f t="shared" si="242"/>
        <v>0</v>
      </c>
      <c r="W919" s="203">
        <f t="shared" si="231"/>
        <v>23969.964971977581</v>
      </c>
    </row>
    <row r="920" spans="1:24" ht="15.6" customHeight="1" x14ac:dyDescent="0.2">
      <c r="A920" s="328">
        <f t="shared" ref="A920:A925" si="245">A919+1</f>
        <v>713</v>
      </c>
      <c r="B920" s="330" t="s">
        <v>283</v>
      </c>
      <c r="C920" s="331">
        <v>1964</v>
      </c>
      <c r="D920" s="450"/>
      <c r="E920" s="450" t="s">
        <v>174</v>
      </c>
      <c r="F920" s="327">
        <v>2</v>
      </c>
      <c r="G920" s="327">
        <v>2</v>
      </c>
      <c r="H920" s="450">
        <v>421.5</v>
      </c>
      <c r="I920" s="450">
        <v>254.5</v>
      </c>
      <c r="J920" s="450">
        <v>125.6</v>
      </c>
      <c r="K920" s="331">
        <v>16</v>
      </c>
      <c r="L920" s="429">
        <f>'раздел 2'!C918</f>
        <v>427558.84</v>
      </c>
      <c r="M920" s="450">
        <v>0</v>
      </c>
      <c r="N920" s="450">
        <v>0</v>
      </c>
      <c r="O920" s="450">
        <v>0</v>
      </c>
      <c r="P920" s="460">
        <f t="shared" si="243"/>
        <v>427558.84</v>
      </c>
      <c r="Q920" s="455">
        <f t="shared" si="244"/>
        <v>1014.3744721233689</v>
      </c>
      <c r="R920" s="450">
        <v>24445</v>
      </c>
      <c r="S920" s="62">
        <v>43829</v>
      </c>
      <c r="T920" s="450" t="s">
        <v>181</v>
      </c>
      <c r="U920" s="54">
        <f>'раздел 2'!C918-'раздел 1'!L920</f>
        <v>0</v>
      </c>
      <c r="V920" s="203">
        <f t="shared" si="242"/>
        <v>0</v>
      </c>
      <c r="W920" s="203">
        <f t="shared" si="231"/>
        <v>23430.625527876629</v>
      </c>
    </row>
    <row r="921" spans="1:24" ht="15.6" customHeight="1" x14ac:dyDescent="0.2">
      <c r="A921" s="328">
        <f t="shared" si="245"/>
        <v>714</v>
      </c>
      <c r="B921" s="330" t="s">
        <v>284</v>
      </c>
      <c r="C921" s="331">
        <v>1970</v>
      </c>
      <c r="D921" s="450"/>
      <c r="E921" s="450" t="s">
        <v>174</v>
      </c>
      <c r="F921" s="327">
        <v>2</v>
      </c>
      <c r="G921" s="327">
        <v>2</v>
      </c>
      <c r="H921" s="450">
        <v>586.9</v>
      </c>
      <c r="I921" s="450">
        <v>275.89999999999998</v>
      </c>
      <c r="J921" s="450">
        <v>238</v>
      </c>
      <c r="K921" s="331">
        <v>36</v>
      </c>
      <c r="L921" s="429">
        <f>'раздел 2'!C919</f>
        <v>465489.94</v>
      </c>
      <c r="M921" s="450">
        <v>0</v>
      </c>
      <c r="N921" s="450">
        <v>0</v>
      </c>
      <c r="O921" s="450">
        <v>0</v>
      </c>
      <c r="P921" s="460">
        <f t="shared" si="243"/>
        <v>465489.94</v>
      </c>
      <c r="Q921" s="455">
        <f t="shared" si="244"/>
        <v>793.13331061509632</v>
      </c>
      <c r="R921" s="450">
        <v>24445</v>
      </c>
      <c r="S921" s="62">
        <v>43829</v>
      </c>
      <c r="T921" s="450" t="s">
        <v>181</v>
      </c>
      <c r="U921" s="54">
        <f>'раздел 2'!C919-'раздел 1'!L921</f>
        <v>0</v>
      </c>
      <c r="V921" s="203">
        <f t="shared" si="242"/>
        <v>0</v>
      </c>
      <c r="W921" s="203">
        <f t="shared" si="231"/>
        <v>23651.866689384904</v>
      </c>
    </row>
    <row r="922" spans="1:24" ht="15.6" customHeight="1" x14ac:dyDescent="0.2">
      <c r="A922" s="328">
        <f t="shared" si="245"/>
        <v>715</v>
      </c>
      <c r="B922" s="330" t="s">
        <v>285</v>
      </c>
      <c r="C922" s="331">
        <v>1968</v>
      </c>
      <c r="D922" s="450"/>
      <c r="E922" s="450" t="s">
        <v>174</v>
      </c>
      <c r="F922" s="327">
        <v>2</v>
      </c>
      <c r="G922" s="327">
        <v>2</v>
      </c>
      <c r="H922" s="450">
        <v>517.9</v>
      </c>
      <c r="I922" s="450">
        <v>288.60000000000002</v>
      </c>
      <c r="J922" s="450">
        <v>207.8</v>
      </c>
      <c r="K922" s="331">
        <v>34</v>
      </c>
      <c r="L922" s="429">
        <f>'раздел 2'!C920</f>
        <v>463252.66</v>
      </c>
      <c r="M922" s="450">
        <v>0</v>
      </c>
      <c r="N922" s="450">
        <v>0</v>
      </c>
      <c r="O922" s="450">
        <v>0</v>
      </c>
      <c r="P922" s="460">
        <f t="shared" si="243"/>
        <v>463252.66</v>
      </c>
      <c r="Q922" s="455">
        <f t="shared" si="244"/>
        <v>894.48283452403939</v>
      </c>
      <c r="R922" s="450">
        <v>24445</v>
      </c>
      <c r="S922" s="62">
        <v>43829</v>
      </c>
      <c r="T922" s="450" t="s">
        <v>181</v>
      </c>
      <c r="U922" s="54">
        <f>'раздел 2'!C920-'раздел 1'!L922</f>
        <v>0</v>
      </c>
      <c r="V922" s="203">
        <f t="shared" si="242"/>
        <v>0</v>
      </c>
      <c r="W922" s="203">
        <f t="shared" si="231"/>
        <v>23550.517165475962</v>
      </c>
    </row>
    <row r="923" spans="1:24" ht="15.6" customHeight="1" x14ac:dyDescent="0.2">
      <c r="A923" s="328">
        <f t="shared" si="245"/>
        <v>716</v>
      </c>
      <c r="B923" s="330" t="s">
        <v>286</v>
      </c>
      <c r="C923" s="331">
        <v>1970</v>
      </c>
      <c r="D923" s="450"/>
      <c r="E923" s="450" t="s">
        <v>174</v>
      </c>
      <c r="F923" s="327">
        <v>2</v>
      </c>
      <c r="G923" s="327">
        <v>2</v>
      </c>
      <c r="H923" s="450">
        <v>587.1</v>
      </c>
      <c r="I923" s="450">
        <v>275.3</v>
      </c>
      <c r="J923" s="450">
        <v>185.5</v>
      </c>
      <c r="K923" s="331">
        <v>24</v>
      </c>
      <c r="L923" s="429">
        <f>'раздел 2'!C921</f>
        <v>460041.88</v>
      </c>
      <c r="M923" s="450">
        <v>0</v>
      </c>
      <c r="N923" s="450">
        <v>0</v>
      </c>
      <c r="O923" s="450">
        <v>0</v>
      </c>
      <c r="P923" s="460">
        <f t="shared" si="243"/>
        <v>460041.88</v>
      </c>
      <c r="Q923" s="455">
        <f t="shared" si="244"/>
        <v>783.58351217850452</v>
      </c>
      <c r="R923" s="450">
        <v>24445</v>
      </c>
      <c r="S923" s="62">
        <v>43829</v>
      </c>
      <c r="T923" s="450" t="s">
        <v>181</v>
      </c>
      <c r="U923" s="54">
        <f>'раздел 2'!C921-'раздел 1'!L923</f>
        <v>0</v>
      </c>
      <c r="V923" s="203">
        <f t="shared" si="242"/>
        <v>0</v>
      </c>
      <c r="W923" s="203">
        <f t="shared" si="231"/>
        <v>23661.416487821494</v>
      </c>
    </row>
    <row r="924" spans="1:24" ht="15.6" customHeight="1" x14ac:dyDescent="0.2">
      <c r="A924" s="328">
        <f t="shared" si="245"/>
        <v>717</v>
      </c>
      <c r="B924" s="330" t="s">
        <v>287</v>
      </c>
      <c r="C924" s="331">
        <v>1971</v>
      </c>
      <c r="D924" s="450"/>
      <c r="E924" s="450" t="s">
        <v>174</v>
      </c>
      <c r="F924" s="327">
        <v>2</v>
      </c>
      <c r="G924" s="327">
        <v>2</v>
      </c>
      <c r="H924" s="450">
        <v>607.1</v>
      </c>
      <c r="I924" s="450">
        <v>290.89999999999998</v>
      </c>
      <c r="J924" s="450">
        <v>126.8</v>
      </c>
      <c r="K924" s="331">
        <v>19</v>
      </c>
      <c r="L924" s="429">
        <f>'раздел 2'!C922</f>
        <v>451654.44</v>
      </c>
      <c r="M924" s="450">
        <v>0</v>
      </c>
      <c r="N924" s="450">
        <v>0</v>
      </c>
      <c r="O924" s="450">
        <v>0</v>
      </c>
      <c r="P924" s="460">
        <f t="shared" si="243"/>
        <v>451654.44</v>
      </c>
      <c r="Q924" s="455">
        <f t="shared" si="244"/>
        <v>743.95394498435178</v>
      </c>
      <c r="R924" s="450">
        <v>24445</v>
      </c>
      <c r="S924" s="62">
        <v>43829</v>
      </c>
      <c r="T924" s="450" t="s">
        <v>181</v>
      </c>
      <c r="U924" s="54">
        <f>'раздел 2'!C922-'раздел 1'!L924</f>
        <v>0</v>
      </c>
      <c r="V924" s="203">
        <f t="shared" si="242"/>
        <v>0</v>
      </c>
      <c r="W924" s="203">
        <f t="shared" si="231"/>
        <v>23701.046055015649</v>
      </c>
    </row>
    <row r="925" spans="1:24" ht="15.6" customHeight="1" x14ac:dyDescent="0.2">
      <c r="A925" s="328">
        <f t="shared" si="245"/>
        <v>718</v>
      </c>
      <c r="B925" s="330" t="s">
        <v>288</v>
      </c>
      <c r="C925" s="331">
        <v>1965</v>
      </c>
      <c r="D925" s="450"/>
      <c r="E925" s="450" t="s">
        <v>174</v>
      </c>
      <c r="F925" s="327">
        <v>2</v>
      </c>
      <c r="G925" s="327">
        <v>2</v>
      </c>
      <c r="H925" s="450">
        <v>664.9</v>
      </c>
      <c r="I925" s="450">
        <v>411.1</v>
      </c>
      <c r="J925" s="450">
        <v>285.2</v>
      </c>
      <c r="K925" s="331">
        <v>29</v>
      </c>
      <c r="L925" s="429">
        <f>'раздел 2'!C923</f>
        <v>1485571.62</v>
      </c>
      <c r="M925" s="450">
        <v>0</v>
      </c>
      <c r="N925" s="450">
        <v>0</v>
      </c>
      <c r="O925" s="450">
        <v>0</v>
      </c>
      <c r="P925" s="460">
        <f t="shared" si="243"/>
        <v>1485571.62</v>
      </c>
      <c r="Q925" s="455">
        <f t="shared" si="244"/>
        <v>2234.2782674086329</v>
      </c>
      <c r="R925" s="450">
        <v>24445</v>
      </c>
      <c r="S925" s="62">
        <v>43829</v>
      </c>
      <c r="T925" s="450" t="s">
        <v>181</v>
      </c>
      <c r="U925" s="54">
        <f>'раздел 2'!C923-'раздел 1'!L925</f>
        <v>0</v>
      </c>
      <c r="V925" s="203">
        <f t="shared" si="242"/>
        <v>0</v>
      </c>
      <c r="W925" s="203">
        <f t="shared" si="231"/>
        <v>22210.721732591366</v>
      </c>
    </row>
    <row r="926" spans="1:24" ht="15.6" customHeight="1" x14ac:dyDescent="0.2">
      <c r="A926" s="491" t="s">
        <v>17</v>
      </c>
      <c r="B926" s="489"/>
      <c r="C926" s="331" t="s">
        <v>177</v>
      </c>
      <c r="D926" s="450" t="s">
        <v>177</v>
      </c>
      <c r="E926" s="450" t="s">
        <v>177</v>
      </c>
      <c r="F926" s="327" t="s">
        <v>177</v>
      </c>
      <c r="G926" s="327" t="s">
        <v>177</v>
      </c>
      <c r="H926" s="450">
        <v>4384.5999999999995</v>
      </c>
      <c r="I926" s="450">
        <v>2237</v>
      </c>
      <c r="J926" s="450">
        <v>1255.2</v>
      </c>
      <c r="K926" s="331">
        <v>187</v>
      </c>
      <c r="L926" s="429">
        <f>SUM(L919:L925)</f>
        <v>4228224.38</v>
      </c>
      <c r="M926" s="429">
        <f>SUM(M919:M925)</f>
        <v>0</v>
      </c>
      <c r="N926" s="429">
        <f>SUM(N919:N925)</f>
        <v>0</v>
      </c>
      <c r="O926" s="429">
        <f>SUM(O919:O925)</f>
        <v>0</v>
      </c>
      <c r="P926" s="429">
        <f>SUM(P919:P925)</f>
        <v>4228224.38</v>
      </c>
      <c r="Q926" s="427">
        <v>2495.416343566118</v>
      </c>
      <c r="R926" s="450" t="s">
        <v>177</v>
      </c>
      <c r="S926" s="450" t="s">
        <v>177</v>
      </c>
      <c r="T926" s="450" t="s">
        <v>177</v>
      </c>
      <c r="U926" s="54">
        <f>'раздел 2'!C924-'раздел 1'!L926</f>
        <v>0</v>
      </c>
      <c r="V926" s="203">
        <f t="shared" si="242"/>
        <v>0</v>
      </c>
      <c r="W926" s="203" t="e">
        <f t="shared" si="231"/>
        <v>#VALUE!</v>
      </c>
    </row>
    <row r="927" spans="1:24" s="374" customFormat="1" ht="15" x14ac:dyDescent="0.2">
      <c r="A927" s="580" t="s">
        <v>1723</v>
      </c>
      <c r="B927" s="581"/>
      <c r="C927" s="581"/>
      <c r="D927" s="581"/>
      <c r="E927" s="582"/>
      <c r="F927" s="583"/>
      <c r="G927" s="583"/>
      <c r="H927" s="583"/>
      <c r="I927" s="583"/>
      <c r="J927" s="583"/>
      <c r="K927" s="583"/>
      <c r="L927" s="583"/>
      <c r="M927" s="583"/>
      <c r="N927" s="583"/>
      <c r="O927" s="583"/>
      <c r="P927" s="583"/>
      <c r="Q927" s="583"/>
      <c r="R927" s="583"/>
      <c r="S927" s="583"/>
      <c r="T927" s="583"/>
      <c r="U927" s="54">
        <f>'раздел 2'!C925-'раздел 1'!L927</f>
        <v>0</v>
      </c>
      <c r="V927" s="203">
        <f t="shared" si="242"/>
        <v>0</v>
      </c>
      <c r="X927" s="373"/>
    </row>
    <row r="928" spans="1:24" s="374" customFormat="1" ht="15" x14ac:dyDescent="0.2">
      <c r="A928" s="331">
        <f>A925+1</f>
        <v>719</v>
      </c>
      <c r="B928" s="430" t="s">
        <v>1726</v>
      </c>
      <c r="C928" s="450">
        <v>1961</v>
      </c>
      <c r="D928" s="450"/>
      <c r="E928" s="458" t="s">
        <v>174</v>
      </c>
      <c r="F928" s="428">
        <v>2</v>
      </c>
      <c r="G928" s="428">
        <v>2</v>
      </c>
      <c r="H928" s="429">
        <v>511</v>
      </c>
      <c r="I928" s="429">
        <v>450.6</v>
      </c>
      <c r="J928" s="429">
        <v>184.2</v>
      </c>
      <c r="K928" s="428">
        <v>41</v>
      </c>
      <c r="L928" s="429">
        <f>'раздел 2'!C926</f>
        <v>3791758.9</v>
      </c>
      <c r="M928" s="450">
        <v>0</v>
      </c>
      <c r="N928" s="450">
        <v>0</v>
      </c>
      <c r="O928" s="450">
        <v>0</v>
      </c>
      <c r="P928" s="460">
        <f t="shared" ref="P928" si="246">L928</f>
        <v>3791758.9</v>
      </c>
      <c r="Q928" s="455">
        <f t="shared" ref="Q928" si="247">L928/H928</f>
        <v>7420.2718199608607</v>
      </c>
      <c r="R928" s="450">
        <v>24445</v>
      </c>
      <c r="S928" s="62">
        <v>43829</v>
      </c>
      <c r="T928" s="450" t="s">
        <v>181</v>
      </c>
      <c r="U928" s="54">
        <f>'раздел 2'!C926-'раздел 1'!L928</f>
        <v>0</v>
      </c>
      <c r="V928" s="203"/>
      <c r="X928" s="373"/>
    </row>
    <row r="929" spans="1:24" s="374" customFormat="1" ht="15" x14ac:dyDescent="0.2">
      <c r="A929" s="331">
        <f>A928+1</f>
        <v>720</v>
      </c>
      <c r="B929" s="126" t="s">
        <v>1725</v>
      </c>
      <c r="C929" s="83">
        <v>1971</v>
      </c>
      <c r="D929" s="450"/>
      <c r="E929" s="458" t="s">
        <v>174</v>
      </c>
      <c r="F929" s="331">
        <v>5</v>
      </c>
      <c r="G929" s="331">
        <v>2</v>
      </c>
      <c r="H929" s="427">
        <v>2584.3000000000002</v>
      </c>
      <c r="I929" s="427">
        <v>995.7</v>
      </c>
      <c r="J929" s="427">
        <v>939.8</v>
      </c>
      <c r="K929" s="331">
        <v>37</v>
      </c>
      <c r="L929" s="427">
        <f>'раздел 2'!C927</f>
        <v>344442.48</v>
      </c>
      <c r="M929" s="427">
        <v>0</v>
      </c>
      <c r="N929" s="427">
        <v>0</v>
      </c>
      <c r="O929" s="427">
        <v>0</v>
      </c>
      <c r="P929" s="427">
        <f>L929</f>
        <v>344442.48</v>
      </c>
      <c r="Q929" s="427">
        <f>L929/H929</f>
        <v>133.2826993770073</v>
      </c>
      <c r="R929" s="427">
        <v>42000</v>
      </c>
      <c r="S929" s="62">
        <v>43830</v>
      </c>
      <c r="T929" s="458" t="s">
        <v>181</v>
      </c>
      <c r="U929" s="54">
        <f>'раздел 2'!C927-'раздел 1'!L929</f>
        <v>0</v>
      </c>
      <c r="V929" s="203">
        <f t="shared" si="242"/>
        <v>0</v>
      </c>
      <c r="X929" s="373"/>
    </row>
    <row r="930" spans="1:24" s="374" customFormat="1" ht="15" customHeight="1" x14ac:dyDescent="0.2">
      <c r="A930" s="584" t="s">
        <v>17</v>
      </c>
      <c r="B930" s="584"/>
      <c r="C930" s="83" t="s">
        <v>177</v>
      </c>
      <c r="D930" s="460" t="s">
        <v>177</v>
      </c>
      <c r="E930" s="460" t="s">
        <v>177</v>
      </c>
      <c r="F930" s="83" t="s">
        <v>177</v>
      </c>
      <c r="G930" s="83" t="s">
        <v>177</v>
      </c>
      <c r="H930" s="427">
        <f>SUM(H929)</f>
        <v>2584.3000000000002</v>
      </c>
      <c r="I930" s="427">
        <f t="shared" ref="I930:K930" si="248">SUM(I929)</f>
        <v>995.7</v>
      </c>
      <c r="J930" s="427">
        <f t="shared" si="248"/>
        <v>939.8</v>
      </c>
      <c r="K930" s="331">
        <f t="shared" si="248"/>
        <v>37</v>
      </c>
      <c r="L930" s="427">
        <f>SUM(L928:L929)</f>
        <v>4136201.38</v>
      </c>
      <c r="M930" s="427">
        <f t="shared" ref="M930:P930" si="249">SUM(M928:M929)</f>
        <v>0</v>
      </c>
      <c r="N930" s="427">
        <f t="shared" si="249"/>
        <v>0</v>
      </c>
      <c r="O930" s="427">
        <f t="shared" si="249"/>
        <v>0</v>
      </c>
      <c r="P930" s="427">
        <f t="shared" si="249"/>
        <v>4136201.38</v>
      </c>
      <c r="Q930" s="427">
        <f>L930/H930</f>
        <v>1600.5113106063536</v>
      </c>
      <c r="R930" s="455" t="s">
        <v>177</v>
      </c>
      <c r="S930" s="92" t="s">
        <v>177</v>
      </c>
      <c r="T930" s="92" t="s">
        <v>177</v>
      </c>
      <c r="U930" s="54">
        <f>'раздел 2'!C928-'раздел 1'!L930</f>
        <v>0</v>
      </c>
      <c r="V930" s="203">
        <f t="shared" si="242"/>
        <v>0</v>
      </c>
      <c r="X930" s="373"/>
    </row>
    <row r="931" spans="1:24" ht="15.6" customHeight="1" x14ac:dyDescent="0.2">
      <c r="A931" s="572" t="s">
        <v>802</v>
      </c>
      <c r="B931" s="562"/>
      <c r="C931" s="331"/>
      <c r="D931" s="450"/>
      <c r="E931" s="450"/>
      <c r="F931" s="327"/>
      <c r="G931" s="327"/>
      <c r="H931" s="450"/>
      <c r="I931" s="450"/>
      <c r="J931" s="450"/>
      <c r="K931" s="331"/>
      <c r="L931" s="429"/>
      <c r="M931" s="450"/>
      <c r="N931" s="450"/>
      <c r="O931" s="450"/>
      <c r="P931" s="450"/>
      <c r="Q931" s="427"/>
      <c r="R931" s="450"/>
      <c r="S931" s="450"/>
      <c r="T931" s="450"/>
      <c r="U931" s="54">
        <f>'раздел 2'!C929-'раздел 1'!L931</f>
        <v>0</v>
      </c>
      <c r="V931" s="203">
        <f t="shared" si="242"/>
        <v>0</v>
      </c>
      <c r="W931" s="203">
        <f t="shared" si="231"/>
        <v>0</v>
      </c>
    </row>
    <row r="932" spans="1:24" ht="15.6" customHeight="1" x14ac:dyDescent="0.2">
      <c r="A932" s="169">
        <f>A929+1</f>
        <v>721</v>
      </c>
      <c r="B932" s="464" t="s">
        <v>1012</v>
      </c>
      <c r="C932" s="331">
        <v>1978</v>
      </c>
      <c r="D932" s="450"/>
      <c r="E932" s="450" t="s">
        <v>174</v>
      </c>
      <c r="F932" s="327">
        <v>2</v>
      </c>
      <c r="G932" s="327">
        <v>2</v>
      </c>
      <c r="H932" s="450">
        <v>1788.5</v>
      </c>
      <c r="I932" s="450">
        <v>814.5</v>
      </c>
      <c r="J932" s="450">
        <v>974</v>
      </c>
      <c r="K932" s="331">
        <v>59</v>
      </c>
      <c r="L932" s="429">
        <f>'раздел 2'!C930</f>
        <v>341682.54000000004</v>
      </c>
      <c r="M932" s="450">
        <v>0</v>
      </c>
      <c r="N932" s="450">
        <v>0</v>
      </c>
      <c r="O932" s="450">
        <v>0</v>
      </c>
      <c r="P932" s="460">
        <f t="shared" ref="P932:P938" si="250">L932</f>
        <v>341682.54000000004</v>
      </c>
      <c r="Q932" s="455">
        <f t="shared" ref="Q932:Q939" si="251">L932/H932</f>
        <v>191.04419345820523</v>
      </c>
      <c r="R932" s="450">
        <v>24445</v>
      </c>
      <c r="S932" s="62">
        <v>43829</v>
      </c>
      <c r="T932" s="450" t="s">
        <v>181</v>
      </c>
      <c r="U932" s="54">
        <f>'раздел 2'!C930-'раздел 1'!L932</f>
        <v>0</v>
      </c>
      <c r="V932" s="203">
        <f t="shared" si="242"/>
        <v>0</v>
      </c>
      <c r="W932" s="203">
        <f t="shared" si="231"/>
        <v>24253.955806541795</v>
      </c>
    </row>
    <row r="933" spans="1:24" ht="15.6" customHeight="1" x14ac:dyDescent="0.2">
      <c r="A933" s="328">
        <f t="shared" ref="A933:A938" si="252">A932+1</f>
        <v>722</v>
      </c>
      <c r="B933" s="464" t="s">
        <v>1013</v>
      </c>
      <c r="C933" s="331">
        <v>1983</v>
      </c>
      <c r="D933" s="450"/>
      <c r="E933" s="450" t="s">
        <v>1440</v>
      </c>
      <c r="F933" s="327">
        <v>2</v>
      </c>
      <c r="G933" s="327">
        <v>2</v>
      </c>
      <c r="H933" s="450">
        <v>2116.9</v>
      </c>
      <c r="I933" s="450">
        <v>813.2</v>
      </c>
      <c r="J933" s="450">
        <v>1303.7</v>
      </c>
      <c r="K933" s="331">
        <v>73</v>
      </c>
      <c r="L933" s="429">
        <f>'раздел 2'!C931</f>
        <v>826508.16999999993</v>
      </c>
      <c r="M933" s="450">
        <v>0</v>
      </c>
      <c r="N933" s="450">
        <v>0</v>
      </c>
      <c r="O933" s="450">
        <v>0</v>
      </c>
      <c r="P933" s="460">
        <f t="shared" si="250"/>
        <v>826508.16999999993</v>
      </c>
      <c r="Q933" s="455">
        <f t="shared" si="251"/>
        <v>390.43326090037311</v>
      </c>
      <c r="R933" s="450">
        <v>24445</v>
      </c>
      <c r="S933" s="62">
        <v>43829</v>
      </c>
      <c r="T933" s="450" t="s">
        <v>181</v>
      </c>
      <c r="U933" s="54">
        <f>'раздел 2'!C931-'раздел 1'!L933</f>
        <v>0</v>
      </c>
      <c r="V933" s="203">
        <f t="shared" si="242"/>
        <v>0</v>
      </c>
      <c r="W933" s="203">
        <f t="shared" si="231"/>
        <v>24054.566739099628</v>
      </c>
    </row>
    <row r="934" spans="1:24" ht="15.6" customHeight="1" x14ac:dyDescent="0.2">
      <c r="A934" s="328">
        <f t="shared" si="252"/>
        <v>723</v>
      </c>
      <c r="B934" s="464" t="s">
        <v>803</v>
      </c>
      <c r="C934" s="331">
        <v>1963</v>
      </c>
      <c r="D934" s="450"/>
      <c r="E934" s="450" t="s">
        <v>174</v>
      </c>
      <c r="F934" s="327">
        <v>2</v>
      </c>
      <c r="G934" s="327">
        <v>2</v>
      </c>
      <c r="H934" s="450">
        <v>421.1</v>
      </c>
      <c r="I934" s="450">
        <v>93.1</v>
      </c>
      <c r="J934" s="450">
        <v>328</v>
      </c>
      <c r="K934" s="331">
        <v>17</v>
      </c>
      <c r="L934" s="429">
        <f>'раздел 2'!C932</f>
        <v>164521.1</v>
      </c>
      <c r="M934" s="450">
        <v>0</v>
      </c>
      <c r="N934" s="450">
        <v>0</v>
      </c>
      <c r="O934" s="450">
        <v>0</v>
      </c>
      <c r="P934" s="460">
        <f t="shared" si="250"/>
        <v>164521.1</v>
      </c>
      <c r="Q934" s="455">
        <f t="shared" si="251"/>
        <v>390.69365946331038</v>
      </c>
      <c r="R934" s="450">
        <v>24445</v>
      </c>
      <c r="S934" s="62">
        <v>43829</v>
      </c>
      <c r="T934" s="450" t="s">
        <v>181</v>
      </c>
      <c r="U934" s="54">
        <f>'раздел 2'!C932-'раздел 1'!L934</f>
        <v>0</v>
      </c>
      <c r="V934" s="203">
        <f t="shared" si="242"/>
        <v>0</v>
      </c>
      <c r="W934" s="203">
        <f t="shared" si="231"/>
        <v>24054.306340536688</v>
      </c>
    </row>
    <row r="935" spans="1:24" ht="15.6" customHeight="1" x14ac:dyDescent="0.2">
      <c r="A935" s="328">
        <f t="shared" si="252"/>
        <v>724</v>
      </c>
      <c r="B935" s="464" t="s">
        <v>804</v>
      </c>
      <c r="C935" s="331">
        <v>1964</v>
      </c>
      <c r="D935" s="450"/>
      <c r="E935" s="450" t="s">
        <v>174</v>
      </c>
      <c r="F935" s="327">
        <v>2</v>
      </c>
      <c r="G935" s="327">
        <v>2</v>
      </c>
      <c r="H935" s="450">
        <v>508.6</v>
      </c>
      <c r="I935" s="450">
        <v>62.6</v>
      </c>
      <c r="J935" s="450">
        <v>446</v>
      </c>
      <c r="K935" s="331">
        <v>12</v>
      </c>
      <c r="L935" s="429">
        <f>'раздел 2'!C933</f>
        <v>197774.99</v>
      </c>
      <c r="M935" s="450">
        <v>0</v>
      </c>
      <c r="N935" s="450">
        <v>0</v>
      </c>
      <c r="O935" s="450">
        <v>0</v>
      </c>
      <c r="P935" s="460">
        <f t="shared" si="250"/>
        <v>197774.99</v>
      </c>
      <c r="Q935" s="455">
        <f t="shared" si="251"/>
        <v>388.86156114825008</v>
      </c>
      <c r="R935" s="450">
        <v>24445</v>
      </c>
      <c r="S935" s="62">
        <v>43829</v>
      </c>
      <c r="T935" s="450" t="s">
        <v>181</v>
      </c>
      <c r="U935" s="54">
        <f>'раздел 2'!C933-'раздел 1'!L935</f>
        <v>0</v>
      </c>
      <c r="V935" s="203">
        <f t="shared" si="242"/>
        <v>0</v>
      </c>
      <c r="W935" s="203">
        <f t="shared" si="231"/>
        <v>24056.138438851751</v>
      </c>
    </row>
    <row r="936" spans="1:24" ht="15.6" customHeight="1" x14ac:dyDescent="0.2">
      <c r="A936" s="328">
        <f t="shared" si="252"/>
        <v>725</v>
      </c>
      <c r="B936" s="464" t="s">
        <v>805</v>
      </c>
      <c r="C936" s="331">
        <v>1956</v>
      </c>
      <c r="D936" s="450"/>
      <c r="E936" s="450" t="s">
        <v>174</v>
      </c>
      <c r="F936" s="327">
        <v>2</v>
      </c>
      <c r="G936" s="327">
        <v>1</v>
      </c>
      <c r="H936" s="450">
        <v>509</v>
      </c>
      <c r="I936" s="450">
        <v>230.22</v>
      </c>
      <c r="J936" s="450">
        <v>278.77999999999997</v>
      </c>
      <c r="K936" s="331">
        <v>26</v>
      </c>
      <c r="L936" s="429">
        <f>'раздел 2'!C934</f>
        <v>163440.12</v>
      </c>
      <c r="M936" s="450">
        <v>0</v>
      </c>
      <c r="N936" s="450">
        <v>0</v>
      </c>
      <c r="O936" s="450">
        <v>0</v>
      </c>
      <c r="P936" s="460">
        <f t="shared" si="250"/>
        <v>163440.12</v>
      </c>
      <c r="Q936" s="455">
        <f t="shared" si="251"/>
        <v>321.10043222003929</v>
      </c>
      <c r="R936" s="450">
        <v>24445</v>
      </c>
      <c r="S936" s="62">
        <v>43829</v>
      </c>
      <c r="T936" s="450" t="s">
        <v>181</v>
      </c>
      <c r="U936" s="54">
        <f>'раздел 2'!C934-'раздел 1'!L936</f>
        <v>0</v>
      </c>
      <c r="V936" s="203">
        <f t="shared" si="242"/>
        <v>0</v>
      </c>
      <c r="W936" s="203">
        <f t="shared" si="231"/>
        <v>24123.899567779961</v>
      </c>
    </row>
    <row r="937" spans="1:24" ht="15.6" customHeight="1" x14ac:dyDescent="0.2">
      <c r="A937" s="328">
        <f t="shared" si="252"/>
        <v>726</v>
      </c>
      <c r="B937" s="464" t="s">
        <v>806</v>
      </c>
      <c r="C937" s="331">
        <v>1953</v>
      </c>
      <c r="D937" s="450"/>
      <c r="E937" s="450" t="s">
        <v>174</v>
      </c>
      <c r="F937" s="327">
        <v>2</v>
      </c>
      <c r="G937" s="327">
        <v>1</v>
      </c>
      <c r="H937" s="450">
        <v>447.1</v>
      </c>
      <c r="I937" s="450">
        <v>187.3</v>
      </c>
      <c r="J937" s="450">
        <v>259.8</v>
      </c>
      <c r="K937" s="331">
        <v>13</v>
      </c>
      <c r="L937" s="429">
        <f>'раздел 2'!C935</f>
        <v>198212.54</v>
      </c>
      <c r="M937" s="450">
        <v>0</v>
      </c>
      <c r="N937" s="450">
        <v>0</v>
      </c>
      <c r="O937" s="450">
        <v>0</v>
      </c>
      <c r="P937" s="460">
        <f t="shared" si="250"/>
        <v>198212.54</v>
      </c>
      <c r="Q937" s="455">
        <f t="shared" si="251"/>
        <v>443.32932229926189</v>
      </c>
      <c r="R937" s="450">
        <v>24445</v>
      </c>
      <c r="S937" s="62">
        <v>43829</v>
      </c>
      <c r="T937" s="450" t="s">
        <v>181</v>
      </c>
      <c r="U937" s="54">
        <f>'раздел 2'!C935-'раздел 1'!L937</f>
        <v>0</v>
      </c>
      <c r="V937" s="203">
        <f t="shared" si="242"/>
        <v>0</v>
      </c>
      <c r="W937" s="203">
        <f t="shared" si="231"/>
        <v>24001.670677700738</v>
      </c>
    </row>
    <row r="938" spans="1:24" ht="15.6" customHeight="1" x14ac:dyDescent="0.2">
      <c r="A938" s="328">
        <f t="shared" si="252"/>
        <v>727</v>
      </c>
      <c r="B938" s="464" t="s">
        <v>807</v>
      </c>
      <c r="C938" s="331">
        <v>1966</v>
      </c>
      <c r="D938" s="450"/>
      <c r="E938" s="450" t="s">
        <v>174</v>
      </c>
      <c r="F938" s="327">
        <v>2</v>
      </c>
      <c r="G938" s="327">
        <v>2</v>
      </c>
      <c r="H938" s="450">
        <v>756.9</v>
      </c>
      <c r="I938" s="450">
        <v>156.9</v>
      </c>
      <c r="J938" s="450">
        <v>600.4</v>
      </c>
      <c r="K938" s="331">
        <v>28</v>
      </c>
      <c r="L938" s="429">
        <f>'раздел 2'!C936</f>
        <v>502675.93999999994</v>
      </c>
      <c r="M938" s="450">
        <v>0</v>
      </c>
      <c r="N938" s="450">
        <v>0</v>
      </c>
      <c r="O938" s="450">
        <v>0</v>
      </c>
      <c r="P938" s="460">
        <f t="shared" si="250"/>
        <v>502675.93999999994</v>
      </c>
      <c r="Q938" s="455">
        <f t="shared" si="251"/>
        <v>664.12463997886107</v>
      </c>
      <c r="R938" s="450">
        <v>24445</v>
      </c>
      <c r="S938" s="62">
        <v>43829</v>
      </c>
      <c r="T938" s="450" t="s">
        <v>181</v>
      </c>
      <c r="U938" s="54">
        <f>'раздел 2'!C936-'раздел 1'!L938</f>
        <v>0</v>
      </c>
      <c r="V938" s="203">
        <f t="shared" si="242"/>
        <v>0</v>
      </c>
      <c r="W938" s="203">
        <f t="shared" si="231"/>
        <v>23780.875360021138</v>
      </c>
    </row>
    <row r="939" spans="1:24" ht="15.6" customHeight="1" x14ac:dyDescent="0.2">
      <c r="A939" s="530" t="s">
        <v>17</v>
      </c>
      <c r="B939" s="531"/>
      <c r="C939" s="331" t="s">
        <v>177</v>
      </c>
      <c r="D939" s="450" t="s">
        <v>177</v>
      </c>
      <c r="E939" s="450" t="s">
        <v>177</v>
      </c>
      <c r="F939" s="327" t="s">
        <v>177</v>
      </c>
      <c r="G939" s="327" t="s">
        <v>177</v>
      </c>
      <c r="H939" s="450">
        <v>6548.1</v>
      </c>
      <c r="I939" s="450">
        <v>2357.8200000000002</v>
      </c>
      <c r="J939" s="450">
        <v>4190.6799999999994</v>
      </c>
      <c r="K939" s="331">
        <v>228</v>
      </c>
      <c r="L939" s="429">
        <f>SUM(L932:L938)</f>
        <v>2394815.4</v>
      </c>
      <c r="M939" s="429">
        <f>SUM(M932:M938)</f>
        <v>0</v>
      </c>
      <c r="N939" s="429">
        <f>SUM(N932:N938)</f>
        <v>0</v>
      </c>
      <c r="O939" s="429">
        <f>SUM(O932:O938)</f>
        <v>0</v>
      </c>
      <c r="P939" s="429">
        <f>SUM(P932:P938)</f>
        <v>2394815.4</v>
      </c>
      <c r="Q939" s="455">
        <f t="shared" si="251"/>
        <v>365.72676043432443</v>
      </c>
      <c r="R939" s="450" t="s">
        <v>177</v>
      </c>
      <c r="S939" s="450" t="s">
        <v>177</v>
      </c>
      <c r="T939" s="450" t="s">
        <v>177</v>
      </c>
      <c r="U939" s="54">
        <f>'раздел 2'!C937-'раздел 1'!L939</f>
        <v>0</v>
      </c>
      <c r="V939" s="203">
        <f t="shared" si="242"/>
        <v>0</v>
      </c>
      <c r="W939" s="203" t="e">
        <f t="shared" si="231"/>
        <v>#VALUE!</v>
      </c>
    </row>
    <row r="940" spans="1:24" ht="15.6" customHeight="1" x14ac:dyDescent="0.2">
      <c r="A940" s="495" t="s">
        <v>810</v>
      </c>
      <c r="B940" s="495"/>
      <c r="C940" s="331"/>
      <c r="D940" s="450"/>
      <c r="E940" s="450"/>
      <c r="F940" s="327"/>
      <c r="G940" s="327"/>
      <c r="H940" s="450"/>
      <c r="I940" s="450"/>
      <c r="J940" s="450"/>
      <c r="K940" s="331"/>
      <c r="L940" s="429"/>
      <c r="M940" s="450"/>
      <c r="N940" s="450"/>
      <c r="O940" s="450"/>
      <c r="P940" s="450"/>
      <c r="Q940" s="427"/>
      <c r="R940" s="450"/>
      <c r="S940" s="450"/>
      <c r="T940" s="450"/>
      <c r="U940" s="54">
        <f>'раздел 2'!C938-'раздел 1'!L940</f>
        <v>0</v>
      </c>
      <c r="V940" s="203">
        <f t="shared" si="242"/>
        <v>0</v>
      </c>
      <c r="W940" s="203">
        <f t="shared" si="231"/>
        <v>0</v>
      </c>
    </row>
    <row r="941" spans="1:24" ht="15.6" customHeight="1" x14ac:dyDescent="0.2">
      <c r="A941" s="447">
        <f>A938+1</f>
        <v>728</v>
      </c>
      <c r="B941" s="464" t="s">
        <v>808</v>
      </c>
      <c r="C941" s="331">
        <v>1969</v>
      </c>
      <c r="D941" s="450"/>
      <c r="E941" s="450" t="s">
        <v>174</v>
      </c>
      <c r="F941" s="327">
        <v>2</v>
      </c>
      <c r="G941" s="327">
        <v>2</v>
      </c>
      <c r="H941" s="450">
        <v>637.70000000000005</v>
      </c>
      <c r="I941" s="450">
        <v>634.70000000000005</v>
      </c>
      <c r="J941" s="450">
        <v>593.6</v>
      </c>
      <c r="K941" s="331">
        <v>25</v>
      </c>
      <c r="L941" s="429">
        <f>'раздел 2'!C939</f>
        <v>344408.15</v>
      </c>
      <c r="M941" s="450">
        <v>0</v>
      </c>
      <c r="N941" s="450">
        <v>0</v>
      </c>
      <c r="O941" s="450">
        <v>0</v>
      </c>
      <c r="P941" s="460">
        <f>L941</f>
        <v>344408.15</v>
      </c>
      <c r="Q941" s="455">
        <f>L941/H941</f>
        <v>540.07864199466837</v>
      </c>
      <c r="R941" s="450">
        <v>24445</v>
      </c>
      <c r="S941" s="62">
        <v>43829</v>
      </c>
      <c r="T941" s="450" t="s">
        <v>181</v>
      </c>
      <c r="U941" s="54">
        <f>'раздел 2'!C939-'раздел 1'!L941</f>
        <v>0</v>
      </c>
      <c r="V941" s="203">
        <f t="shared" si="242"/>
        <v>0</v>
      </c>
      <c r="W941" s="203">
        <f t="shared" si="231"/>
        <v>23904.921358005333</v>
      </c>
    </row>
    <row r="942" spans="1:24" ht="15.6" customHeight="1" x14ac:dyDescent="0.2">
      <c r="A942" s="328">
        <f>A941+1</f>
        <v>729</v>
      </c>
      <c r="B942" s="464" t="s">
        <v>809</v>
      </c>
      <c r="C942" s="331">
        <v>1978</v>
      </c>
      <c r="D942" s="450"/>
      <c r="E942" s="450" t="s">
        <v>178</v>
      </c>
      <c r="F942" s="327">
        <v>5</v>
      </c>
      <c r="G942" s="327">
        <v>8</v>
      </c>
      <c r="H942" s="450">
        <v>6507.1</v>
      </c>
      <c r="I942" s="450">
        <v>6507.1</v>
      </c>
      <c r="J942" s="450">
        <v>5236.3999999999996</v>
      </c>
      <c r="K942" s="331">
        <v>198</v>
      </c>
      <c r="L942" s="429">
        <f>'раздел 2'!C940</f>
        <v>1108727.93</v>
      </c>
      <c r="M942" s="450">
        <v>0</v>
      </c>
      <c r="N942" s="450">
        <v>0</v>
      </c>
      <c r="O942" s="450">
        <v>0</v>
      </c>
      <c r="P942" s="460">
        <f>L942</f>
        <v>1108727.93</v>
      </c>
      <c r="Q942" s="455">
        <f>L942/H942</f>
        <v>170.38741221127688</v>
      </c>
      <c r="R942" s="450">
        <v>24445</v>
      </c>
      <c r="S942" s="62">
        <v>43829</v>
      </c>
      <c r="T942" s="450" t="s">
        <v>181</v>
      </c>
      <c r="U942" s="54">
        <f>'раздел 2'!C940-'раздел 1'!L942</f>
        <v>0</v>
      </c>
      <c r="V942" s="203">
        <f t="shared" si="242"/>
        <v>0</v>
      </c>
      <c r="W942" s="203">
        <f t="shared" ref="W942:W1013" si="253">R942-Q942</f>
        <v>24274.612587788724</v>
      </c>
    </row>
    <row r="943" spans="1:24" ht="15.6" customHeight="1" x14ac:dyDescent="0.2">
      <c r="A943" s="495" t="s">
        <v>17</v>
      </c>
      <c r="B943" s="495"/>
      <c r="C943" s="331" t="s">
        <v>177</v>
      </c>
      <c r="D943" s="450" t="s">
        <v>177</v>
      </c>
      <c r="E943" s="450" t="s">
        <v>177</v>
      </c>
      <c r="F943" s="327" t="s">
        <v>177</v>
      </c>
      <c r="G943" s="327" t="s">
        <v>177</v>
      </c>
      <c r="H943" s="450">
        <v>7812.3</v>
      </c>
      <c r="I943" s="450">
        <v>6507.1</v>
      </c>
      <c r="J943" s="450">
        <v>6478.0999999999995</v>
      </c>
      <c r="K943" s="331">
        <v>247</v>
      </c>
      <c r="L943" s="429">
        <f>SUM(L941:L942)</f>
        <v>1453136.08</v>
      </c>
      <c r="M943" s="429">
        <f>SUM(M941:M942)</f>
        <v>0</v>
      </c>
      <c r="N943" s="429">
        <f>SUM(N941:N942)</f>
        <v>0</v>
      </c>
      <c r="O943" s="429">
        <f>SUM(O941:O942)</f>
        <v>0</v>
      </c>
      <c r="P943" s="429">
        <f>SUM(P941:P942)</f>
        <v>1453136.08</v>
      </c>
      <c r="Q943" s="455">
        <f>L943/H943</f>
        <v>186.00617999820795</v>
      </c>
      <c r="R943" s="450" t="s">
        <v>177</v>
      </c>
      <c r="S943" s="450" t="s">
        <v>177</v>
      </c>
      <c r="T943" s="450" t="s">
        <v>177</v>
      </c>
      <c r="U943" s="54">
        <f>'раздел 2'!C941-'раздел 1'!L943</f>
        <v>0</v>
      </c>
      <c r="V943" s="203">
        <f t="shared" si="242"/>
        <v>0</v>
      </c>
      <c r="W943" s="203" t="e">
        <f t="shared" si="253"/>
        <v>#VALUE!</v>
      </c>
    </row>
    <row r="944" spans="1:24" s="210" customFormat="1" ht="15.6" customHeight="1" x14ac:dyDescent="0.2">
      <c r="A944" s="513" t="s">
        <v>70</v>
      </c>
      <c r="B944" s="578"/>
      <c r="C944" s="153" t="s">
        <v>177</v>
      </c>
      <c r="D944" s="466" t="s">
        <v>177</v>
      </c>
      <c r="E944" s="466" t="s">
        <v>177</v>
      </c>
      <c r="F944" s="179" t="s">
        <v>177</v>
      </c>
      <c r="G944" s="179" t="s">
        <v>177</v>
      </c>
      <c r="H944" s="466">
        <v>119035.51999999999</v>
      </c>
      <c r="I944" s="466">
        <v>98446.640000000014</v>
      </c>
      <c r="J944" s="466">
        <v>79198.320000000007</v>
      </c>
      <c r="K944" s="153">
        <v>4126</v>
      </c>
      <c r="L944" s="463">
        <f>L863+L875+L891+L897+L900+L917+L926+L939+L943+L930</f>
        <v>274219935.18000001</v>
      </c>
      <c r="M944" s="463">
        <f t="shared" ref="M944:P944" si="254">M863+M875+M891+M897+M900+M917+M926+M939+M943+M930</f>
        <v>0</v>
      </c>
      <c r="N944" s="463">
        <f t="shared" si="254"/>
        <v>0</v>
      </c>
      <c r="O944" s="463">
        <f t="shared" si="254"/>
        <v>0</v>
      </c>
      <c r="P944" s="463">
        <f t="shared" si="254"/>
        <v>274219935.18000001</v>
      </c>
      <c r="Q944" s="455">
        <f>L944/H944</f>
        <v>2303.681583278672</v>
      </c>
      <c r="R944" s="466" t="s">
        <v>177</v>
      </c>
      <c r="S944" s="466" t="s">
        <v>177</v>
      </c>
      <c r="T944" s="466" t="s">
        <v>177</v>
      </c>
      <c r="U944" s="54">
        <f>'раздел 2'!C942-'раздел 1'!L944</f>
        <v>0</v>
      </c>
      <c r="V944" s="203">
        <f t="shared" si="242"/>
        <v>0</v>
      </c>
      <c r="W944" s="203" t="e">
        <f t="shared" si="253"/>
        <v>#VALUE!</v>
      </c>
    </row>
    <row r="945" spans="1:23" ht="15.6" customHeight="1" x14ac:dyDescent="0.2">
      <c r="A945" s="579" t="s">
        <v>71</v>
      </c>
      <c r="B945" s="576"/>
      <c r="C945" s="576"/>
      <c r="D945" s="576"/>
      <c r="E945" s="576"/>
      <c r="F945" s="576"/>
      <c r="G945" s="576"/>
      <c r="H945" s="576"/>
      <c r="I945" s="576"/>
      <c r="J945" s="576"/>
      <c r="K945" s="576"/>
      <c r="L945" s="576"/>
      <c r="M945" s="576"/>
      <c r="N945" s="576"/>
      <c r="O945" s="576"/>
      <c r="P945" s="576"/>
      <c r="Q945" s="576"/>
      <c r="R945" s="576"/>
      <c r="S945" s="576"/>
      <c r="T945" s="577"/>
      <c r="U945" s="54">
        <f>'раздел 2'!C943-'раздел 1'!L945</f>
        <v>0</v>
      </c>
      <c r="V945" s="203">
        <f t="shared" si="242"/>
        <v>0</v>
      </c>
      <c r="W945" s="203">
        <f t="shared" si="253"/>
        <v>0</v>
      </c>
    </row>
    <row r="946" spans="1:23" ht="15.6" customHeight="1" x14ac:dyDescent="0.2">
      <c r="A946" s="491" t="s">
        <v>811</v>
      </c>
      <c r="B946" s="489"/>
      <c r="C946" s="331"/>
      <c r="D946" s="450"/>
      <c r="E946" s="450"/>
      <c r="F946" s="327"/>
      <c r="G946" s="327"/>
      <c r="H946" s="450"/>
      <c r="I946" s="450"/>
      <c r="J946" s="450"/>
      <c r="K946" s="331"/>
      <c r="L946" s="429"/>
      <c r="M946" s="450"/>
      <c r="N946" s="450"/>
      <c r="O946" s="450"/>
      <c r="P946" s="450"/>
      <c r="Q946" s="427"/>
      <c r="R946" s="450"/>
      <c r="S946" s="450"/>
      <c r="T946" s="450"/>
      <c r="U946" s="54">
        <f>'раздел 2'!C944-'раздел 1'!L946</f>
        <v>0</v>
      </c>
      <c r="V946" s="203">
        <f t="shared" si="242"/>
        <v>0</v>
      </c>
      <c r="W946" s="203">
        <f t="shared" si="253"/>
        <v>0</v>
      </c>
    </row>
    <row r="947" spans="1:23" ht="15.6" customHeight="1" x14ac:dyDescent="0.2">
      <c r="A947" s="447">
        <f>A942+1</f>
        <v>730</v>
      </c>
      <c r="B947" s="461" t="s">
        <v>812</v>
      </c>
      <c r="C947" s="331">
        <v>1988</v>
      </c>
      <c r="D947" s="450"/>
      <c r="E947" s="450" t="s">
        <v>178</v>
      </c>
      <c r="F947" s="327">
        <v>5</v>
      </c>
      <c r="G947" s="327">
        <v>9</v>
      </c>
      <c r="H947" s="450">
        <v>8505.7000000000007</v>
      </c>
      <c r="I947" s="450">
        <v>6612.23</v>
      </c>
      <c r="J947" s="450">
        <v>6497.93</v>
      </c>
      <c r="K947" s="331">
        <v>366</v>
      </c>
      <c r="L947" s="429">
        <f>'раздел 2'!C945</f>
        <v>2347774.9900000002</v>
      </c>
      <c r="M947" s="450">
        <v>0</v>
      </c>
      <c r="N947" s="450">
        <v>0</v>
      </c>
      <c r="O947" s="450">
        <v>0</v>
      </c>
      <c r="P947" s="460">
        <f>L947</f>
        <v>2347774.9900000002</v>
      </c>
      <c r="Q947" s="455">
        <f t="shared" ref="Q947:Q952" si="255">L947/H947</f>
        <v>276.02372409090373</v>
      </c>
      <c r="R947" s="450">
        <v>24445</v>
      </c>
      <c r="S947" s="62">
        <v>43829</v>
      </c>
      <c r="T947" s="450" t="s">
        <v>181</v>
      </c>
      <c r="U947" s="54">
        <f>'раздел 2'!C945-'раздел 1'!L947</f>
        <v>0</v>
      </c>
      <c r="V947" s="203">
        <f t="shared" si="242"/>
        <v>0</v>
      </c>
      <c r="W947" s="203">
        <f t="shared" si="253"/>
        <v>24168.976275909095</v>
      </c>
    </row>
    <row r="948" spans="1:23" ht="15.6" customHeight="1" x14ac:dyDescent="0.2">
      <c r="A948" s="328">
        <f>A947+1</f>
        <v>731</v>
      </c>
      <c r="B948" s="461" t="s">
        <v>813</v>
      </c>
      <c r="C948" s="331">
        <v>1978</v>
      </c>
      <c r="D948" s="450"/>
      <c r="E948" s="450" t="s">
        <v>174</v>
      </c>
      <c r="F948" s="327">
        <v>4</v>
      </c>
      <c r="G948" s="327">
        <v>1</v>
      </c>
      <c r="H948" s="450">
        <v>905.1</v>
      </c>
      <c r="I948" s="450">
        <v>819.8</v>
      </c>
      <c r="J948" s="450">
        <v>819.8</v>
      </c>
      <c r="K948" s="331">
        <v>36</v>
      </c>
      <c r="L948" s="429">
        <f>'раздел 2'!C946</f>
        <v>337758.56</v>
      </c>
      <c r="M948" s="450">
        <v>0</v>
      </c>
      <c r="N948" s="450">
        <v>0</v>
      </c>
      <c r="O948" s="450">
        <v>0</v>
      </c>
      <c r="P948" s="460">
        <f>L948</f>
        <v>337758.56</v>
      </c>
      <c r="Q948" s="455">
        <f t="shared" si="255"/>
        <v>373.17264390675064</v>
      </c>
      <c r="R948" s="450">
        <v>24445</v>
      </c>
      <c r="S948" s="62">
        <v>43829</v>
      </c>
      <c r="T948" s="450" t="s">
        <v>181</v>
      </c>
      <c r="U948" s="54">
        <f>'раздел 2'!C946-'раздел 1'!L948</f>
        <v>0</v>
      </c>
      <c r="V948" s="203">
        <f t="shared" si="242"/>
        <v>0</v>
      </c>
      <c r="W948" s="203">
        <f t="shared" si="253"/>
        <v>24071.82735609325</v>
      </c>
    </row>
    <row r="949" spans="1:23" ht="15.6" customHeight="1" x14ac:dyDescent="0.2">
      <c r="A949" s="328">
        <f>A948+1</f>
        <v>732</v>
      </c>
      <c r="B949" s="464" t="s">
        <v>814</v>
      </c>
      <c r="C949" s="331">
        <v>1969</v>
      </c>
      <c r="D949" s="450"/>
      <c r="E949" s="450" t="s">
        <v>174</v>
      </c>
      <c r="F949" s="327">
        <v>5</v>
      </c>
      <c r="G949" s="327">
        <v>4</v>
      </c>
      <c r="H949" s="450">
        <v>3201.5</v>
      </c>
      <c r="I949" s="450">
        <v>2885.99</v>
      </c>
      <c r="J949" s="450">
        <v>2822.59</v>
      </c>
      <c r="K949" s="331">
        <v>135</v>
      </c>
      <c r="L949" s="429">
        <f>'раздел 2'!C947</f>
        <v>1194951.1499999999</v>
      </c>
      <c r="M949" s="450">
        <v>0</v>
      </c>
      <c r="N949" s="450">
        <v>0</v>
      </c>
      <c r="O949" s="450">
        <v>0</v>
      </c>
      <c r="P949" s="460">
        <f>L949</f>
        <v>1194951.1499999999</v>
      </c>
      <c r="Q949" s="455">
        <f t="shared" si="255"/>
        <v>373.24727471497732</v>
      </c>
      <c r="R949" s="450">
        <v>24445</v>
      </c>
      <c r="S949" s="62">
        <v>43829</v>
      </c>
      <c r="T949" s="450" t="s">
        <v>181</v>
      </c>
      <c r="U949" s="54">
        <f>'раздел 2'!C947-'раздел 1'!L949</f>
        <v>0</v>
      </c>
      <c r="V949" s="203">
        <f t="shared" si="242"/>
        <v>0</v>
      </c>
      <c r="W949" s="203">
        <f t="shared" si="253"/>
        <v>24071.752725285023</v>
      </c>
    </row>
    <row r="950" spans="1:23" ht="15.6" customHeight="1" x14ac:dyDescent="0.2">
      <c r="A950" s="328">
        <f>A949+1</f>
        <v>733</v>
      </c>
      <c r="B950" s="464" t="s">
        <v>815</v>
      </c>
      <c r="C950" s="331">
        <v>1975</v>
      </c>
      <c r="D950" s="450"/>
      <c r="E950" s="450" t="s">
        <v>174</v>
      </c>
      <c r="F950" s="327">
        <v>5</v>
      </c>
      <c r="G950" s="327">
        <v>4</v>
      </c>
      <c r="H950" s="450">
        <v>3609.4</v>
      </c>
      <c r="I950" s="450">
        <v>3340.98</v>
      </c>
      <c r="J950" s="450">
        <v>3226.89</v>
      </c>
      <c r="K950" s="331">
        <v>142</v>
      </c>
      <c r="L950" s="429">
        <f>'раздел 2'!C948</f>
        <v>1323890.67</v>
      </c>
      <c r="M950" s="450">
        <v>0</v>
      </c>
      <c r="N950" s="450">
        <v>0</v>
      </c>
      <c r="O950" s="450">
        <v>0</v>
      </c>
      <c r="P950" s="460">
        <f>L950</f>
        <v>1323890.67</v>
      </c>
      <c r="Q950" s="455">
        <f t="shared" si="255"/>
        <v>366.78967972516205</v>
      </c>
      <c r="R950" s="450">
        <v>24445</v>
      </c>
      <c r="S950" s="62">
        <v>43829</v>
      </c>
      <c r="T950" s="450" t="s">
        <v>181</v>
      </c>
      <c r="U950" s="54">
        <f>'раздел 2'!C948-'раздел 1'!L950</f>
        <v>0</v>
      </c>
      <c r="V950" s="203">
        <f t="shared" si="242"/>
        <v>0</v>
      </c>
      <c r="W950" s="203">
        <f t="shared" si="253"/>
        <v>24078.210320274837</v>
      </c>
    </row>
    <row r="951" spans="1:23" ht="15.6" customHeight="1" x14ac:dyDescent="0.2">
      <c r="A951" s="328">
        <f>A950+1</f>
        <v>734</v>
      </c>
      <c r="B951" s="464" t="s">
        <v>816</v>
      </c>
      <c r="C951" s="331">
        <v>1993</v>
      </c>
      <c r="D951" s="450"/>
      <c r="E951" s="450" t="s">
        <v>178</v>
      </c>
      <c r="F951" s="327">
        <v>5</v>
      </c>
      <c r="G951" s="327">
        <v>4</v>
      </c>
      <c r="H951" s="450">
        <v>3945.8</v>
      </c>
      <c r="I951" s="450">
        <v>2897.4</v>
      </c>
      <c r="J951" s="450">
        <v>2897.4</v>
      </c>
      <c r="K951" s="331">
        <v>152</v>
      </c>
      <c r="L951" s="429">
        <f>'раздел 2'!C949</f>
        <v>2121790.7400000002</v>
      </c>
      <c r="M951" s="450">
        <v>0</v>
      </c>
      <c r="N951" s="450">
        <v>0</v>
      </c>
      <c r="O951" s="450">
        <v>0</v>
      </c>
      <c r="P951" s="460">
        <f>L951</f>
        <v>2121790.7400000002</v>
      </c>
      <c r="Q951" s="455">
        <f t="shared" si="255"/>
        <v>537.73398043489283</v>
      </c>
      <c r="R951" s="450">
        <v>24445</v>
      </c>
      <c r="S951" s="62">
        <v>43829</v>
      </c>
      <c r="T951" s="450" t="s">
        <v>181</v>
      </c>
      <c r="U951" s="54">
        <f>'раздел 2'!C949-'раздел 1'!L951</f>
        <v>0</v>
      </c>
      <c r="V951" s="203">
        <f t="shared" si="242"/>
        <v>0</v>
      </c>
      <c r="W951" s="203">
        <f t="shared" si="253"/>
        <v>23907.266019565108</v>
      </c>
    </row>
    <row r="952" spans="1:23" ht="15.6" customHeight="1" x14ac:dyDescent="0.2">
      <c r="A952" s="488" t="s">
        <v>17</v>
      </c>
      <c r="B952" s="489"/>
      <c r="C952" s="331" t="s">
        <v>177</v>
      </c>
      <c r="D952" s="450" t="s">
        <v>177</v>
      </c>
      <c r="E952" s="450" t="s">
        <v>177</v>
      </c>
      <c r="F952" s="327" t="s">
        <v>177</v>
      </c>
      <c r="G952" s="327" t="s">
        <v>177</v>
      </c>
      <c r="H952" s="429">
        <f t="shared" ref="H952:P952" si="256">SUM(H947:H951)</f>
        <v>20167.5</v>
      </c>
      <c r="I952" s="429">
        <f t="shared" si="256"/>
        <v>16556.400000000001</v>
      </c>
      <c r="J952" s="429">
        <f t="shared" si="256"/>
        <v>16264.609999999999</v>
      </c>
      <c r="K952" s="429">
        <f t="shared" si="256"/>
        <v>831</v>
      </c>
      <c r="L952" s="429">
        <f t="shared" si="256"/>
        <v>7326166.1100000003</v>
      </c>
      <c r="M952" s="429">
        <f t="shared" si="256"/>
        <v>0</v>
      </c>
      <c r="N952" s="429">
        <f t="shared" si="256"/>
        <v>0</v>
      </c>
      <c r="O952" s="429">
        <f t="shared" si="256"/>
        <v>0</v>
      </c>
      <c r="P952" s="429">
        <f t="shared" si="256"/>
        <v>7326166.1100000003</v>
      </c>
      <c r="Q952" s="455">
        <f t="shared" si="255"/>
        <v>363.26595314243212</v>
      </c>
      <c r="R952" s="450" t="s">
        <v>177</v>
      </c>
      <c r="S952" s="450" t="s">
        <v>177</v>
      </c>
      <c r="T952" s="450" t="s">
        <v>177</v>
      </c>
      <c r="U952" s="54">
        <f>'раздел 2'!C950-'раздел 1'!L952</f>
        <v>0</v>
      </c>
      <c r="V952" s="203">
        <f t="shared" si="242"/>
        <v>0</v>
      </c>
      <c r="W952" s="203" t="e">
        <f t="shared" si="253"/>
        <v>#VALUE!</v>
      </c>
    </row>
    <row r="953" spans="1:23" ht="15.6" customHeight="1" x14ac:dyDescent="0.2">
      <c r="A953" s="488" t="s">
        <v>819</v>
      </c>
      <c r="B953" s="489"/>
      <c r="C953" s="331"/>
      <c r="D953" s="450"/>
      <c r="E953" s="450"/>
      <c r="F953" s="327"/>
      <c r="G953" s="327"/>
      <c r="H953" s="450"/>
      <c r="I953" s="450"/>
      <c r="J953" s="450"/>
      <c r="K953" s="331"/>
      <c r="L953" s="429"/>
      <c r="M953" s="450"/>
      <c r="N953" s="450"/>
      <c r="O953" s="450"/>
      <c r="P953" s="450"/>
      <c r="Q953" s="427"/>
      <c r="R953" s="450"/>
      <c r="S953" s="450"/>
      <c r="T953" s="450"/>
      <c r="U953" s="54">
        <f>'раздел 2'!C951-'раздел 1'!L953</f>
        <v>0</v>
      </c>
      <c r="V953" s="203">
        <f t="shared" si="242"/>
        <v>0</v>
      </c>
      <c r="W953" s="203">
        <f t="shared" si="253"/>
        <v>0</v>
      </c>
    </row>
    <row r="954" spans="1:23" ht="15.6" customHeight="1" x14ac:dyDescent="0.2">
      <c r="A954" s="447">
        <f>A951+1</f>
        <v>735</v>
      </c>
      <c r="B954" s="452" t="s">
        <v>817</v>
      </c>
      <c r="C954" s="331">
        <v>1987</v>
      </c>
      <c r="D954" s="450"/>
      <c r="E954" s="450" t="s">
        <v>416</v>
      </c>
      <c r="F954" s="327">
        <v>4</v>
      </c>
      <c r="G954" s="327">
        <v>2</v>
      </c>
      <c r="H954" s="450">
        <v>1614.2</v>
      </c>
      <c r="I954" s="450">
        <v>1614.2</v>
      </c>
      <c r="J954" s="450">
        <v>1221.4000000000001</v>
      </c>
      <c r="K954" s="331">
        <v>91</v>
      </c>
      <c r="L954" s="429">
        <f>'раздел 2'!C952</f>
        <v>246211.97</v>
      </c>
      <c r="M954" s="450">
        <v>0</v>
      </c>
      <c r="N954" s="450">
        <v>0</v>
      </c>
      <c r="O954" s="450">
        <v>0</v>
      </c>
      <c r="P954" s="460">
        <f>L954</f>
        <v>246211.97</v>
      </c>
      <c r="Q954" s="455">
        <f>L954/H954</f>
        <v>152.52878825424358</v>
      </c>
      <c r="R954" s="450">
        <v>24445</v>
      </c>
      <c r="S954" s="62">
        <v>43829</v>
      </c>
      <c r="T954" s="450" t="s">
        <v>181</v>
      </c>
      <c r="U954" s="54">
        <f>'раздел 2'!C952-'раздел 1'!L954</f>
        <v>0</v>
      </c>
      <c r="V954" s="203">
        <f t="shared" si="242"/>
        <v>0</v>
      </c>
      <c r="W954" s="203">
        <f t="shared" si="253"/>
        <v>24292.471211745757</v>
      </c>
    </row>
    <row r="955" spans="1:23" ht="15.6" customHeight="1" x14ac:dyDescent="0.2">
      <c r="A955" s="328">
        <f>A954+1</f>
        <v>736</v>
      </c>
      <c r="B955" s="452" t="s">
        <v>818</v>
      </c>
      <c r="C955" s="331">
        <v>1990</v>
      </c>
      <c r="D955" s="450"/>
      <c r="E955" s="450" t="s">
        <v>416</v>
      </c>
      <c r="F955" s="327">
        <v>4</v>
      </c>
      <c r="G955" s="327">
        <v>3</v>
      </c>
      <c r="H955" s="450">
        <v>2310.1999999999998</v>
      </c>
      <c r="I955" s="450">
        <v>2310.1999999999998</v>
      </c>
      <c r="J955" s="450">
        <v>2027.6</v>
      </c>
      <c r="K955" s="331">
        <v>114</v>
      </c>
      <c r="L955" s="429">
        <f>'раздел 2'!C953</f>
        <v>256503.46</v>
      </c>
      <c r="M955" s="450">
        <v>0</v>
      </c>
      <c r="N955" s="450">
        <v>0</v>
      </c>
      <c r="O955" s="450">
        <v>0</v>
      </c>
      <c r="P955" s="460">
        <f>L955</f>
        <v>256503.46</v>
      </c>
      <c r="Q955" s="455">
        <f>L955/H955</f>
        <v>111.03084581421523</v>
      </c>
      <c r="R955" s="450">
        <v>24445</v>
      </c>
      <c r="S955" s="62">
        <v>43829</v>
      </c>
      <c r="T955" s="450" t="s">
        <v>181</v>
      </c>
      <c r="U955" s="54">
        <f>'раздел 2'!C953-'раздел 1'!L955</f>
        <v>0</v>
      </c>
      <c r="V955" s="203">
        <f t="shared" si="242"/>
        <v>0</v>
      </c>
      <c r="W955" s="203">
        <f t="shared" si="253"/>
        <v>24333.969154185786</v>
      </c>
    </row>
    <row r="956" spans="1:23" ht="15.6" customHeight="1" x14ac:dyDescent="0.2">
      <c r="A956" s="488" t="s">
        <v>17</v>
      </c>
      <c r="B956" s="489"/>
      <c r="C956" s="331" t="s">
        <v>177</v>
      </c>
      <c r="D956" s="450" t="s">
        <v>177</v>
      </c>
      <c r="E956" s="450" t="s">
        <v>177</v>
      </c>
      <c r="F956" s="327" t="s">
        <v>177</v>
      </c>
      <c r="G956" s="327" t="s">
        <v>177</v>
      </c>
      <c r="H956" s="450">
        <v>7329.7</v>
      </c>
      <c r="I956" s="450">
        <v>7329.7</v>
      </c>
      <c r="J956" s="450">
        <v>6097.9</v>
      </c>
      <c r="K956" s="331">
        <v>365</v>
      </c>
      <c r="L956" s="429">
        <f>SUM(L954:L955)</f>
        <v>502715.43</v>
      </c>
      <c r="M956" s="429">
        <f>SUM(M954:M955)</f>
        <v>0</v>
      </c>
      <c r="N956" s="429">
        <f>SUM(N954:N955)</f>
        <v>0</v>
      </c>
      <c r="O956" s="429">
        <f>SUM(O954:O955)</f>
        <v>0</v>
      </c>
      <c r="P956" s="429">
        <f>SUM(P954:P955)</f>
        <v>502715.43</v>
      </c>
      <c r="Q956" s="455">
        <f>L956/H956</f>
        <v>68.58608537866489</v>
      </c>
      <c r="R956" s="450" t="s">
        <v>177</v>
      </c>
      <c r="S956" s="450" t="s">
        <v>177</v>
      </c>
      <c r="T956" s="450" t="s">
        <v>177</v>
      </c>
      <c r="U956" s="54">
        <f>'раздел 2'!C954-'раздел 1'!L956</f>
        <v>0</v>
      </c>
      <c r="V956" s="203">
        <f t="shared" si="242"/>
        <v>0</v>
      </c>
      <c r="W956" s="203" t="e">
        <f t="shared" si="253"/>
        <v>#VALUE!</v>
      </c>
    </row>
    <row r="957" spans="1:23" ht="15.6" customHeight="1" x14ac:dyDescent="0.2">
      <c r="A957" s="488" t="s">
        <v>72</v>
      </c>
      <c r="B957" s="489"/>
      <c r="C957" s="331"/>
      <c r="D957" s="450"/>
      <c r="E957" s="450"/>
      <c r="F957" s="327"/>
      <c r="G957" s="327"/>
      <c r="H957" s="450"/>
      <c r="I957" s="450"/>
      <c r="J957" s="450"/>
      <c r="K957" s="331"/>
      <c r="L957" s="429"/>
      <c r="M957" s="450"/>
      <c r="N957" s="450"/>
      <c r="O957" s="450"/>
      <c r="P957" s="450"/>
      <c r="Q957" s="427"/>
      <c r="R957" s="450"/>
      <c r="S957" s="450"/>
      <c r="T957" s="450"/>
      <c r="U957" s="54">
        <f>'раздел 2'!C955-'раздел 1'!L957</f>
        <v>0</v>
      </c>
      <c r="V957" s="203">
        <f t="shared" si="242"/>
        <v>0</v>
      </c>
      <c r="W957" s="203">
        <f t="shared" si="253"/>
        <v>0</v>
      </c>
    </row>
    <row r="958" spans="1:23" ht="15.6" customHeight="1" x14ac:dyDescent="0.2">
      <c r="A958" s="447">
        <f>A955+1</f>
        <v>737</v>
      </c>
      <c r="B958" s="330" t="s">
        <v>289</v>
      </c>
      <c r="C958" s="331">
        <v>1967</v>
      </c>
      <c r="D958" s="450"/>
      <c r="E958" s="450" t="s">
        <v>174</v>
      </c>
      <c r="F958" s="327">
        <v>2</v>
      </c>
      <c r="G958" s="327">
        <v>2</v>
      </c>
      <c r="H958" s="450">
        <v>531.4</v>
      </c>
      <c r="I958" s="450">
        <v>439.42</v>
      </c>
      <c r="J958" s="450">
        <v>103.3</v>
      </c>
      <c r="K958" s="331">
        <v>27</v>
      </c>
      <c r="L958" s="429">
        <f>'раздел 2'!C956</f>
        <v>362067.66</v>
      </c>
      <c r="M958" s="450">
        <v>0</v>
      </c>
      <c r="N958" s="450">
        <v>0</v>
      </c>
      <c r="O958" s="450">
        <v>0</v>
      </c>
      <c r="P958" s="460">
        <f>L958</f>
        <v>362067.66</v>
      </c>
      <c r="Q958" s="455">
        <f>L958/H958</f>
        <v>681.34674444862628</v>
      </c>
      <c r="R958" s="450">
        <v>24445</v>
      </c>
      <c r="S958" s="62">
        <v>43829</v>
      </c>
      <c r="T958" s="450" t="s">
        <v>181</v>
      </c>
      <c r="U958" s="54">
        <f>'раздел 2'!C956-'раздел 1'!L958</f>
        <v>0</v>
      </c>
      <c r="V958" s="203">
        <f t="shared" si="242"/>
        <v>0</v>
      </c>
      <c r="W958" s="203">
        <f t="shared" si="253"/>
        <v>23763.653255551373</v>
      </c>
    </row>
    <row r="959" spans="1:23" ht="15.6" customHeight="1" x14ac:dyDescent="0.2">
      <c r="A959" s="328">
        <f>A958+1</f>
        <v>738</v>
      </c>
      <c r="B959" s="330" t="s">
        <v>290</v>
      </c>
      <c r="C959" s="331">
        <v>1968</v>
      </c>
      <c r="D959" s="450"/>
      <c r="E959" s="450" t="s">
        <v>174</v>
      </c>
      <c r="F959" s="327">
        <v>2</v>
      </c>
      <c r="G959" s="327">
        <v>2</v>
      </c>
      <c r="H959" s="450">
        <v>513.29999999999995</v>
      </c>
      <c r="I959" s="450">
        <v>424.45</v>
      </c>
      <c r="J959" s="450">
        <v>150.5</v>
      </c>
      <c r="K959" s="331">
        <v>21</v>
      </c>
      <c r="L959" s="429">
        <f>'раздел 2'!C957</f>
        <v>372000.9</v>
      </c>
      <c r="M959" s="450">
        <v>0</v>
      </c>
      <c r="N959" s="450">
        <v>0</v>
      </c>
      <c r="O959" s="450">
        <v>0</v>
      </c>
      <c r="P959" s="460">
        <f>L959</f>
        <v>372000.9</v>
      </c>
      <c r="Q959" s="455">
        <f>L959/H959</f>
        <v>724.72413793103465</v>
      </c>
      <c r="R959" s="450">
        <v>24445</v>
      </c>
      <c r="S959" s="62">
        <v>43829</v>
      </c>
      <c r="T959" s="450" t="s">
        <v>181</v>
      </c>
      <c r="U959" s="54">
        <f>'раздел 2'!C957-'раздел 1'!L959</f>
        <v>0</v>
      </c>
      <c r="V959" s="203">
        <f t="shared" si="242"/>
        <v>0</v>
      </c>
      <c r="W959" s="203">
        <f t="shared" si="253"/>
        <v>23720.275862068964</v>
      </c>
    </row>
    <row r="960" spans="1:23" ht="15.6" customHeight="1" x14ac:dyDescent="0.2">
      <c r="A960" s="488" t="s">
        <v>17</v>
      </c>
      <c r="B960" s="489"/>
      <c r="C960" s="331" t="s">
        <v>177</v>
      </c>
      <c r="D960" s="450" t="s">
        <v>177</v>
      </c>
      <c r="E960" s="450" t="s">
        <v>177</v>
      </c>
      <c r="F960" s="327" t="s">
        <v>177</v>
      </c>
      <c r="G960" s="327" t="s">
        <v>177</v>
      </c>
      <c r="H960" s="450">
        <v>1044.6999999999998</v>
      </c>
      <c r="I960" s="450">
        <v>863.87</v>
      </c>
      <c r="J960" s="450">
        <v>253.8</v>
      </c>
      <c r="K960" s="331">
        <v>48</v>
      </c>
      <c r="L960" s="429">
        <f>SUM(L958:L959)</f>
        <v>734068.56</v>
      </c>
      <c r="M960" s="429">
        <f>SUM(M958:M959)</f>
        <v>0</v>
      </c>
      <c r="N960" s="429">
        <f>SUM(N958:N959)</f>
        <v>0</v>
      </c>
      <c r="O960" s="429">
        <f>SUM(O958:O959)</f>
        <v>0</v>
      </c>
      <c r="P960" s="429">
        <f>SUM(P958:P959)</f>
        <v>734068.56</v>
      </c>
      <c r="Q960" s="455">
        <f>L960/H960</f>
        <v>702.65967263329208</v>
      </c>
      <c r="R960" s="450" t="s">
        <v>177</v>
      </c>
      <c r="S960" s="450" t="s">
        <v>177</v>
      </c>
      <c r="T960" s="450" t="s">
        <v>177</v>
      </c>
      <c r="U960" s="54">
        <f>'раздел 2'!C958-'раздел 1'!L960</f>
        <v>0</v>
      </c>
      <c r="V960" s="203">
        <f t="shared" si="242"/>
        <v>0</v>
      </c>
      <c r="W960" s="203" t="e">
        <f t="shared" si="253"/>
        <v>#VALUE!</v>
      </c>
    </row>
    <row r="961" spans="1:23" ht="15.6" customHeight="1" x14ac:dyDescent="0.2">
      <c r="A961" s="488" t="s">
        <v>73</v>
      </c>
      <c r="B961" s="489"/>
      <c r="C961" s="331"/>
      <c r="D961" s="450"/>
      <c r="E961" s="450"/>
      <c r="F961" s="327"/>
      <c r="G961" s="327"/>
      <c r="H961" s="450"/>
      <c r="I961" s="450"/>
      <c r="J961" s="450"/>
      <c r="K961" s="331"/>
      <c r="L961" s="429"/>
      <c r="M961" s="450"/>
      <c r="N961" s="450"/>
      <c r="O961" s="450"/>
      <c r="P961" s="450"/>
      <c r="Q961" s="427"/>
      <c r="R961" s="450"/>
      <c r="S961" s="450"/>
      <c r="T961" s="450"/>
      <c r="U961" s="54">
        <f>'раздел 2'!C959-'раздел 1'!L961</f>
        <v>0</v>
      </c>
      <c r="V961" s="203">
        <f t="shared" si="242"/>
        <v>0</v>
      </c>
      <c r="W961" s="203">
        <f t="shared" si="253"/>
        <v>0</v>
      </c>
    </row>
    <row r="962" spans="1:23" ht="15.6" customHeight="1" x14ac:dyDescent="0.2">
      <c r="A962" s="447">
        <f>A959+1</f>
        <v>739</v>
      </c>
      <c r="B962" s="330" t="s">
        <v>291</v>
      </c>
      <c r="C962" s="331">
        <v>1961</v>
      </c>
      <c r="D962" s="450"/>
      <c r="E962" s="450" t="s">
        <v>174</v>
      </c>
      <c r="F962" s="327">
        <v>3</v>
      </c>
      <c r="G962" s="327">
        <v>2</v>
      </c>
      <c r="H962" s="450">
        <v>1351</v>
      </c>
      <c r="I962" s="450">
        <v>952.4</v>
      </c>
      <c r="J962" s="450">
        <v>908.2</v>
      </c>
      <c r="K962" s="331">
        <v>31</v>
      </c>
      <c r="L962" s="429">
        <f>'раздел 2'!C960</f>
        <v>4600149.76</v>
      </c>
      <c r="M962" s="450">
        <v>0</v>
      </c>
      <c r="N962" s="450">
        <v>0</v>
      </c>
      <c r="O962" s="450">
        <v>0</v>
      </c>
      <c r="P962" s="460">
        <f t="shared" ref="P962:P967" si="257">L962</f>
        <v>4600149.76</v>
      </c>
      <c r="Q962" s="455">
        <f t="shared" ref="Q962:Q969" si="258">L962/H962</f>
        <v>3404.9961213915617</v>
      </c>
      <c r="R962" s="450">
        <v>24445</v>
      </c>
      <c r="S962" s="62">
        <v>43829</v>
      </c>
      <c r="T962" s="450" t="s">
        <v>181</v>
      </c>
      <c r="U962" s="54">
        <f>'раздел 2'!C960-'раздел 1'!L962</f>
        <v>0</v>
      </c>
      <c r="V962" s="203">
        <f t="shared" si="242"/>
        <v>0</v>
      </c>
      <c r="W962" s="203">
        <f t="shared" si="253"/>
        <v>21040.003878608437</v>
      </c>
    </row>
    <row r="963" spans="1:23" ht="15.6" customHeight="1" x14ac:dyDescent="0.2">
      <c r="A963" s="328">
        <f>A962+1</f>
        <v>740</v>
      </c>
      <c r="B963" s="135" t="s">
        <v>823</v>
      </c>
      <c r="C963" s="331">
        <v>1974</v>
      </c>
      <c r="D963" s="450"/>
      <c r="E963" s="450" t="s">
        <v>174</v>
      </c>
      <c r="F963" s="327">
        <v>5</v>
      </c>
      <c r="G963" s="327">
        <v>6</v>
      </c>
      <c r="H963" s="450">
        <v>5917.3</v>
      </c>
      <c r="I963" s="450">
        <v>4420.58</v>
      </c>
      <c r="J963" s="450">
        <v>4188.55</v>
      </c>
      <c r="K963" s="331">
        <v>181</v>
      </c>
      <c r="L963" s="429">
        <f>'раздел 2'!C961</f>
        <v>804526</v>
      </c>
      <c r="M963" s="450">
        <v>0</v>
      </c>
      <c r="N963" s="450">
        <v>0</v>
      </c>
      <c r="O963" s="450">
        <v>0</v>
      </c>
      <c r="P963" s="460">
        <f t="shared" si="257"/>
        <v>804526</v>
      </c>
      <c r="Q963" s="455">
        <f t="shared" si="258"/>
        <v>135.96167170838052</v>
      </c>
      <c r="R963" s="450">
        <v>24445</v>
      </c>
      <c r="S963" s="62">
        <v>43829</v>
      </c>
      <c r="T963" s="450" t="s">
        <v>181</v>
      </c>
      <c r="U963" s="54">
        <f>'раздел 2'!C961-'раздел 1'!L963</f>
        <v>0</v>
      </c>
      <c r="V963" s="203">
        <f t="shared" si="242"/>
        <v>0</v>
      </c>
      <c r="W963" s="203">
        <f t="shared" si="253"/>
        <v>24309.038328291619</v>
      </c>
    </row>
    <row r="964" spans="1:23" ht="15.6" customHeight="1" x14ac:dyDescent="0.2">
      <c r="A964" s="328">
        <f>A963+1</f>
        <v>741</v>
      </c>
      <c r="B964" s="135" t="s">
        <v>824</v>
      </c>
      <c r="C964" s="331">
        <v>1986</v>
      </c>
      <c r="D964" s="450"/>
      <c r="E964" s="450" t="s">
        <v>1440</v>
      </c>
      <c r="F964" s="327">
        <v>5</v>
      </c>
      <c r="G964" s="327">
        <v>6</v>
      </c>
      <c r="H964" s="450">
        <v>5939.3</v>
      </c>
      <c r="I964" s="450">
        <v>4586.3</v>
      </c>
      <c r="J964" s="450">
        <v>3767.1</v>
      </c>
      <c r="K964" s="331">
        <v>247</v>
      </c>
      <c r="L964" s="429">
        <f>'раздел 2'!C962</f>
        <v>1453722.2</v>
      </c>
      <c r="M964" s="450">
        <v>0</v>
      </c>
      <c r="N964" s="450">
        <v>0</v>
      </c>
      <c r="O964" s="450">
        <v>0</v>
      </c>
      <c r="P964" s="460">
        <f t="shared" si="257"/>
        <v>1453722.2</v>
      </c>
      <c r="Q964" s="455">
        <f t="shared" si="258"/>
        <v>244.76322125503003</v>
      </c>
      <c r="R964" s="450">
        <v>24445</v>
      </c>
      <c r="S964" s="62">
        <v>43829</v>
      </c>
      <c r="T964" s="450" t="s">
        <v>181</v>
      </c>
      <c r="U964" s="54">
        <f>'раздел 2'!C962-'раздел 1'!L964</f>
        <v>0</v>
      </c>
      <c r="V964" s="203">
        <f t="shared" si="242"/>
        <v>0</v>
      </c>
      <c r="W964" s="203">
        <f t="shared" si="253"/>
        <v>24200.236778744969</v>
      </c>
    </row>
    <row r="965" spans="1:23" ht="15.6" customHeight="1" x14ac:dyDescent="0.2">
      <c r="A965" s="328">
        <f t="shared" ref="A965:A966" si="259">A964+1</f>
        <v>742</v>
      </c>
      <c r="B965" s="330" t="s">
        <v>1692</v>
      </c>
      <c r="C965" s="331">
        <v>1980</v>
      </c>
      <c r="D965" s="450"/>
      <c r="E965" s="450" t="s">
        <v>178</v>
      </c>
      <c r="F965" s="327">
        <v>5</v>
      </c>
      <c r="G965" s="327">
        <v>4</v>
      </c>
      <c r="H965" s="450">
        <v>3289.5</v>
      </c>
      <c r="I965" s="450">
        <v>2892.4</v>
      </c>
      <c r="J965" s="450">
        <v>2354.8000000000002</v>
      </c>
      <c r="K965" s="331">
        <v>142</v>
      </c>
      <c r="L965" s="429">
        <f>'раздел 2'!C963</f>
        <v>1084238.6299999999</v>
      </c>
      <c r="M965" s="450">
        <v>0</v>
      </c>
      <c r="N965" s="450">
        <v>0</v>
      </c>
      <c r="O965" s="450">
        <v>0</v>
      </c>
      <c r="P965" s="460">
        <f t="shared" si="257"/>
        <v>1084238.6299999999</v>
      </c>
      <c r="Q965" s="455">
        <f t="shared" ref="Q965" si="260">L965/H965</f>
        <v>329.60590667274658</v>
      </c>
      <c r="R965" s="450">
        <v>24445</v>
      </c>
      <c r="S965" s="62">
        <v>43829</v>
      </c>
      <c r="T965" s="450" t="s">
        <v>181</v>
      </c>
      <c r="U965" s="54">
        <f>'раздел 2'!C963-'раздел 1'!L965</f>
        <v>0</v>
      </c>
      <c r="V965" s="203">
        <f t="shared" si="242"/>
        <v>0</v>
      </c>
      <c r="W965" s="203"/>
    </row>
    <row r="966" spans="1:23" ht="15.6" customHeight="1" x14ac:dyDescent="0.2">
      <c r="A966" s="328">
        <f t="shared" si="259"/>
        <v>743</v>
      </c>
      <c r="B966" s="135" t="s">
        <v>825</v>
      </c>
      <c r="C966" s="331">
        <v>2003</v>
      </c>
      <c r="D966" s="450"/>
      <c r="E966" s="450" t="s">
        <v>178</v>
      </c>
      <c r="F966" s="327">
        <v>9</v>
      </c>
      <c r="G966" s="327">
        <v>2</v>
      </c>
      <c r="H966" s="450">
        <v>6311.2</v>
      </c>
      <c r="I966" s="450">
        <v>5142.7</v>
      </c>
      <c r="J966" s="450">
        <v>5000.3999999999996</v>
      </c>
      <c r="K966" s="331">
        <v>190</v>
      </c>
      <c r="L966" s="429">
        <f>'раздел 2'!C964</f>
        <v>1954550.13</v>
      </c>
      <c r="M966" s="450">
        <v>0</v>
      </c>
      <c r="N966" s="450">
        <v>0</v>
      </c>
      <c r="O966" s="450">
        <v>0</v>
      </c>
      <c r="P966" s="460">
        <f t="shared" si="257"/>
        <v>1954550.13</v>
      </c>
      <c r="Q966" s="455">
        <f t="shared" si="258"/>
        <v>309.69548263404738</v>
      </c>
      <c r="R966" s="450">
        <v>24445</v>
      </c>
      <c r="S966" s="62">
        <v>43829</v>
      </c>
      <c r="T966" s="450" t="s">
        <v>181</v>
      </c>
      <c r="U966" s="54">
        <f>'раздел 2'!C964-'раздел 1'!L966</f>
        <v>0</v>
      </c>
      <c r="V966" s="203">
        <f t="shared" si="242"/>
        <v>0</v>
      </c>
      <c r="W966" s="203">
        <f t="shared" si="253"/>
        <v>24135.304517365952</v>
      </c>
    </row>
    <row r="967" spans="1:23" ht="15.6" customHeight="1" x14ac:dyDescent="0.2">
      <c r="A967" s="328">
        <f>A966+1</f>
        <v>744</v>
      </c>
      <c r="B967" s="135" t="s">
        <v>826</v>
      </c>
      <c r="C967" s="331">
        <v>1995</v>
      </c>
      <c r="D967" s="450"/>
      <c r="E967" s="450" t="s">
        <v>178</v>
      </c>
      <c r="F967" s="327">
        <v>9</v>
      </c>
      <c r="G967" s="327">
        <v>1</v>
      </c>
      <c r="H967" s="450">
        <v>4305.3999999999996</v>
      </c>
      <c r="I967" s="450">
        <v>3228.8</v>
      </c>
      <c r="J967" s="450">
        <v>2668.5</v>
      </c>
      <c r="K967" s="331">
        <v>165</v>
      </c>
      <c r="L967" s="429">
        <f>'раздел 2'!C965</f>
        <v>791545.18</v>
      </c>
      <c r="M967" s="450">
        <v>0</v>
      </c>
      <c r="N967" s="450">
        <v>0</v>
      </c>
      <c r="O967" s="450">
        <v>0</v>
      </c>
      <c r="P967" s="460">
        <f t="shared" si="257"/>
        <v>791545.18</v>
      </c>
      <c r="Q967" s="455">
        <f t="shared" si="258"/>
        <v>183.84939378454968</v>
      </c>
      <c r="R967" s="450">
        <v>24445</v>
      </c>
      <c r="S967" s="62">
        <v>43829</v>
      </c>
      <c r="T967" s="450" t="s">
        <v>181</v>
      </c>
      <c r="U967" s="54">
        <f>'раздел 2'!C965-'раздел 1'!L967</f>
        <v>0</v>
      </c>
      <c r="V967" s="203">
        <f t="shared" si="242"/>
        <v>0</v>
      </c>
      <c r="W967" s="203">
        <f t="shared" si="253"/>
        <v>24261.150606215451</v>
      </c>
    </row>
    <row r="968" spans="1:23" ht="15.6" customHeight="1" x14ac:dyDescent="0.2">
      <c r="A968" s="488" t="s">
        <v>17</v>
      </c>
      <c r="B968" s="489"/>
      <c r="C968" s="331" t="s">
        <v>177</v>
      </c>
      <c r="D968" s="450" t="s">
        <v>177</v>
      </c>
      <c r="E968" s="450" t="s">
        <v>177</v>
      </c>
      <c r="F968" s="327" t="s">
        <v>177</v>
      </c>
      <c r="G968" s="327" t="s">
        <v>177</v>
      </c>
      <c r="H968" s="450">
        <v>81410.999999999985</v>
      </c>
      <c r="I968" s="450">
        <v>60195.900000000009</v>
      </c>
      <c r="J968" s="450">
        <v>54862.600000000006</v>
      </c>
      <c r="K968" s="331">
        <v>2771</v>
      </c>
      <c r="L968" s="429">
        <f>'раздел 2'!C966</f>
        <v>10688731.899999999</v>
      </c>
      <c r="M968" s="429">
        <f>SUM(M962:M967)</f>
        <v>0</v>
      </c>
      <c r="N968" s="429">
        <f>SUM(N962:N967)</f>
        <v>0</v>
      </c>
      <c r="O968" s="429">
        <f>SUM(O962:O967)</f>
        <v>0</v>
      </c>
      <c r="P968" s="429">
        <f>SUM(P962:P967)</f>
        <v>10688731.899999999</v>
      </c>
      <c r="Q968" s="455">
        <f t="shared" si="258"/>
        <v>131.29346034319687</v>
      </c>
      <c r="R968" s="450" t="s">
        <v>177</v>
      </c>
      <c r="S968" s="450" t="s">
        <v>177</v>
      </c>
      <c r="T968" s="450" t="s">
        <v>177</v>
      </c>
      <c r="U968" s="54">
        <f>'раздел 2'!C966-'раздел 1'!L968</f>
        <v>0</v>
      </c>
      <c r="V968" s="203">
        <f t="shared" si="242"/>
        <v>0</v>
      </c>
      <c r="W968" s="203" t="e">
        <f t="shared" si="253"/>
        <v>#VALUE!</v>
      </c>
    </row>
    <row r="969" spans="1:23" s="210" customFormat="1" ht="15.6" customHeight="1" x14ac:dyDescent="0.2">
      <c r="A969" s="497" t="s">
        <v>74</v>
      </c>
      <c r="B969" s="498"/>
      <c r="C969" s="153" t="s">
        <v>177</v>
      </c>
      <c r="D969" s="466" t="s">
        <v>177</v>
      </c>
      <c r="E969" s="466" t="s">
        <v>177</v>
      </c>
      <c r="F969" s="179" t="s">
        <v>177</v>
      </c>
      <c r="G969" s="179" t="s">
        <v>177</v>
      </c>
      <c r="H969" s="466">
        <v>124669.49999999997</v>
      </c>
      <c r="I969" s="466">
        <v>97958.180000000008</v>
      </c>
      <c r="J969" s="466">
        <v>90402.62000000001</v>
      </c>
      <c r="K969" s="153">
        <v>4644</v>
      </c>
      <c r="L969" s="463">
        <f>L968+L960+L956+L952</f>
        <v>19251682</v>
      </c>
      <c r="M969" s="463">
        <f>M968+M960+M956+M952</f>
        <v>0</v>
      </c>
      <c r="N969" s="463">
        <f>N968+N960+N956+N952</f>
        <v>0</v>
      </c>
      <c r="O969" s="463">
        <f>O968+O960+O956+O952</f>
        <v>0</v>
      </c>
      <c r="P969" s="463">
        <f>P968+P960+P956+P952</f>
        <v>19251682</v>
      </c>
      <c r="Q969" s="455">
        <f t="shared" si="258"/>
        <v>154.42174709933067</v>
      </c>
      <c r="R969" s="466" t="s">
        <v>177</v>
      </c>
      <c r="S969" s="466" t="s">
        <v>177</v>
      </c>
      <c r="T969" s="466" t="s">
        <v>177</v>
      </c>
      <c r="U969" s="56">
        <f>'раздел 2'!C967-'раздел 1'!L969</f>
        <v>0</v>
      </c>
      <c r="V969" s="203">
        <f t="shared" si="242"/>
        <v>0</v>
      </c>
      <c r="W969" s="203" t="e">
        <f t="shared" si="253"/>
        <v>#VALUE!</v>
      </c>
    </row>
    <row r="970" spans="1:23" s="33" customFormat="1" ht="15.6" customHeight="1" x14ac:dyDescent="0.2">
      <c r="A970" s="514" t="s">
        <v>75</v>
      </c>
      <c r="B970" s="514"/>
      <c r="C970" s="514"/>
      <c r="D970" s="514"/>
      <c r="E970" s="514"/>
      <c r="F970" s="514"/>
      <c r="G970" s="514"/>
      <c r="H970" s="514"/>
      <c r="I970" s="514"/>
      <c r="J970" s="514"/>
      <c r="K970" s="514"/>
      <c r="L970" s="514"/>
      <c r="M970" s="514"/>
      <c r="N970" s="514"/>
      <c r="O970" s="514"/>
      <c r="P970" s="514"/>
      <c r="Q970" s="514"/>
      <c r="R970" s="514"/>
      <c r="S970" s="514"/>
      <c r="T970" s="514"/>
      <c r="U970" s="56">
        <f>'раздел 2'!C968-'раздел 1'!L970</f>
        <v>0</v>
      </c>
      <c r="V970" s="203">
        <f t="shared" si="242"/>
        <v>0</v>
      </c>
      <c r="W970" s="203">
        <f t="shared" si="253"/>
        <v>0</v>
      </c>
    </row>
    <row r="971" spans="1:23" ht="15.6" customHeight="1" x14ac:dyDescent="0.2">
      <c r="A971" s="572" t="s">
        <v>1351</v>
      </c>
      <c r="B971" s="562"/>
      <c r="C971" s="331"/>
      <c r="D971" s="450"/>
      <c r="E971" s="450"/>
      <c r="F971" s="327"/>
      <c r="G971" s="327"/>
      <c r="H971" s="450"/>
      <c r="I971" s="450"/>
      <c r="J971" s="450"/>
      <c r="K971" s="331"/>
      <c r="L971" s="429"/>
      <c r="M971" s="450"/>
      <c r="N971" s="450"/>
      <c r="O971" s="450"/>
      <c r="P971" s="450"/>
      <c r="Q971" s="427"/>
      <c r="R971" s="450"/>
      <c r="S971" s="450"/>
      <c r="T971" s="450"/>
      <c r="U971" s="56">
        <f>'раздел 2'!C969-'раздел 1'!L971</f>
        <v>0</v>
      </c>
      <c r="V971" s="203">
        <f t="shared" si="242"/>
        <v>0</v>
      </c>
      <c r="W971" s="203">
        <f t="shared" si="253"/>
        <v>0</v>
      </c>
    </row>
    <row r="972" spans="1:23" ht="17.25" customHeight="1" x14ac:dyDescent="0.2">
      <c r="A972" s="447">
        <f>A967+1</f>
        <v>745</v>
      </c>
      <c r="B972" s="461" t="s">
        <v>1352</v>
      </c>
      <c r="C972" s="331">
        <v>1969</v>
      </c>
      <c r="D972" s="450"/>
      <c r="E972" s="450" t="s">
        <v>174</v>
      </c>
      <c r="F972" s="327">
        <v>2</v>
      </c>
      <c r="G972" s="327">
        <v>2</v>
      </c>
      <c r="H972" s="450">
        <v>512.20000000000005</v>
      </c>
      <c r="I972" s="450">
        <v>512.20000000000005</v>
      </c>
      <c r="J972" s="450">
        <v>447.1</v>
      </c>
      <c r="K972" s="331">
        <v>24</v>
      </c>
      <c r="L972" s="429">
        <f>'раздел 2'!C970</f>
        <v>340926.51</v>
      </c>
      <c r="M972" s="450">
        <v>0</v>
      </c>
      <c r="N972" s="450">
        <v>0</v>
      </c>
      <c r="O972" s="450">
        <v>0</v>
      </c>
      <c r="P972" s="460">
        <f>L972</f>
        <v>340926.51</v>
      </c>
      <c r="Q972" s="455">
        <f>L972/H972</f>
        <v>665.61208512299879</v>
      </c>
      <c r="R972" s="450">
        <v>24445</v>
      </c>
      <c r="S972" s="62">
        <v>43829</v>
      </c>
      <c r="T972" s="450" t="s">
        <v>181</v>
      </c>
      <c r="U972" s="56">
        <f>'раздел 2'!C970-'раздел 1'!L972</f>
        <v>0</v>
      </c>
      <c r="V972" s="203">
        <f t="shared" si="242"/>
        <v>0</v>
      </c>
      <c r="W972" s="203">
        <f t="shared" si="253"/>
        <v>23779.387914877003</v>
      </c>
    </row>
    <row r="973" spans="1:23" ht="17.25" customHeight="1" x14ac:dyDescent="0.2">
      <c r="A973" s="328">
        <f>A972+1</f>
        <v>746</v>
      </c>
      <c r="B973" s="461" t="s">
        <v>1741</v>
      </c>
      <c r="C973" s="331">
        <v>1970</v>
      </c>
      <c r="D973" s="450"/>
      <c r="E973" s="450" t="s">
        <v>174</v>
      </c>
      <c r="F973" s="327">
        <v>2</v>
      </c>
      <c r="G973" s="327">
        <v>2</v>
      </c>
      <c r="H973" s="450">
        <v>512.20000000000005</v>
      </c>
      <c r="I973" s="450">
        <v>512.20000000000005</v>
      </c>
      <c r="J973" s="450">
        <v>447.1</v>
      </c>
      <c r="K973" s="331">
        <v>24</v>
      </c>
      <c r="L973" s="429">
        <f>'раздел 2'!C971</f>
        <v>372887.62</v>
      </c>
      <c r="M973" s="450">
        <v>0</v>
      </c>
      <c r="N973" s="450">
        <v>0</v>
      </c>
      <c r="O973" s="450">
        <v>0</v>
      </c>
      <c r="P973" s="460">
        <f>L973</f>
        <v>372887.62</v>
      </c>
      <c r="Q973" s="455"/>
      <c r="R973" s="450"/>
      <c r="S973" s="62">
        <v>43829</v>
      </c>
      <c r="T973" s="450" t="s">
        <v>1653</v>
      </c>
      <c r="U973" s="56"/>
      <c r="V973" s="203"/>
      <c r="W973" s="203"/>
    </row>
    <row r="974" spans="1:23" ht="15.6" customHeight="1" x14ac:dyDescent="0.2">
      <c r="A974" s="328">
        <f>A973+1</f>
        <v>747</v>
      </c>
      <c r="B974" s="461" t="s">
        <v>1354</v>
      </c>
      <c r="C974" s="331">
        <v>1974</v>
      </c>
      <c r="D974" s="450"/>
      <c r="E974" s="450" t="s">
        <v>178</v>
      </c>
      <c r="F974" s="327">
        <v>5</v>
      </c>
      <c r="G974" s="327">
        <v>4</v>
      </c>
      <c r="H974" s="450">
        <v>2968.56</v>
      </c>
      <c r="I974" s="450">
        <v>2968.56</v>
      </c>
      <c r="J974" s="450">
        <v>2744.56</v>
      </c>
      <c r="K974" s="331">
        <v>130</v>
      </c>
      <c r="L974" s="429">
        <f>'раздел 2'!C972</f>
        <v>199511.06</v>
      </c>
      <c r="M974" s="450">
        <v>0</v>
      </c>
      <c r="N974" s="450">
        <v>0</v>
      </c>
      <c r="O974" s="450">
        <v>0</v>
      </c>
      <c r="P974" s="460">
        <f>L974</f>
        <v>199511.06</v>
      </c>
      <c r="Q974" s="455">
        <f>L974/H974</f>
        <v>67.208026787398609</v>
      </c>
      <c r="R974" s="450">
        <v>24445</v>
      </c>
      <c r="S974" s="62">
        <v>43829</v>
      </c>
      <c r="T974" s="450" t="s">
        <v>181</v>
      </c>
      <c r="U974" s="56">
        <f>'раздел 2'!C972-'раздел 1'!L974</f>
        <v>0</v>
      </c>
      <c r="V974" s="203">
        <f t="shared" si="242"/>
        <v>0</v>
      </c>
      <c r="W974" s="203">
        <f t="shared" si="253"/>
        <v>24377.791973212603</v>
      </c>
    </row>
    <row r="975" spans="1:23" ht="15.6" customHeight="1" x14ac:dyDescent="0.2">
      <c r="A975" s="491" t="s">
        <v>17</v>
      </c>
      <c r="B975" s="489"/>
      <c r="C975" s="331" t="s">
        <v>177</v>
      </c>
      <c r="D975" s="450" t="s">
        <v>177</v>
      </c>
      <c r="E975" s="450" t="s">
        <v>177</v>
      </c>
      <c r="F975" s="327" t="s">
        <v>177</v>
      </c>
      <c r="G975" s="327" t="s">
        <v>177</v>
      </c>
      <c r="H975" s="450">
        <v>3480.76</v>
      </c>
      <c r="I975" s="450">
        <v>3480.76</v>
      </c>
      <c r="J975" s="450">
        <v>3191.66</v>
      </c>
      <c r="K975" s="331">
        <v>154</v>
      </c>
      <c r="L975" s="429">
        <f>SUM(L972:L974)</f>
        <v>913325.19</v>
      </c>
      <c r="M975" s="429">
        <f>SUM(M972:M974)</f>
        <v>0</v>
      </c>
      <c r="N975" s="429">
        <f>SUM(N972:N974)</f>
        <v>0</v>
      </c>
      <c r="O975" s="429">
        <f>SUM(O972:O974)</f>
        <v>0</v>
      </c>
      <c r="P975" s="429">
        <f>SUM(P972:P974)</f>
        <v>913325.19</v>
      </c>
      <c r="Q975" s="429"/>
      <c r="R975" s="450" t="s">
        <v>177</v>
      </c>
      <c r="S975" s="450" t="s">
        <v>177</v>
      </c>
      <c r="T975" s="450" t="s">
        <v>177</v>
      </c>
      <c r="U975" s="56">
        <f>'раздел 2'!C973-'раздел 1'!L975</f>
        <v>0</v>
      </c>
      <c r="V975" s="203">
        <f t="shared" si="242"/>
        <v>0</v>
      </c>
      <c r="W975" s="203" t="e">
        <f t="shared" si="253"/>
        <v>#VALUE!</v>
      </c>
    </row>
    <row r="976" spans="1:23" ht="15.6" customHeight="1" x14ac:dyDescent="0.2">
      <c r="A976" s="491" t="s">
        <v>76</v>
      </c>
      <c r="B976" s="489"/>
      <c r="C976" s="331"/>
      <c r="D976" s="450"/>
      <c r="E976" s="450"/>
      <c r="F976" s="327"/>
      <c r="G976" s="327"/>
      <c r="H976" s="450"/>
      <c r="I976" s="450"/>
      <c r="J976" s="450"/>
      <c r="K976" s="331"/>
      <c r="L976" s="429"/>
      <c r="M976" s="450"/>
      <c r="N976" s="450"/>
      <c r="O976" s="450"/>
      <c r="P976" s="450"/>
      <c r="Q976" s="427"/>
      <c r="R976" s="450"/>
      <c r="S976" s="450"/>
      <c r="T976" s="450"/>
      <c r="U976" s="56">
        <f>'раздел 2'!C977-'раздел 1'!L976</f>
        <v>0</v>
      </c>
      <c r="V976" s="203">
        <f t="shared" si="242"/>
        <v>0</v>
      </c>
      <c r="W976" s="203">
        <f t="shared" si="253"/>
        <v>0</v>
      </c>
    </row>
    <row r="977" spans="1:23" ht="15.6" customHeight="1" x14ac:dyDescent="0.2">
      <c r="A977" s="447">
        <f>A974+1</f>
        <v>748</v>
      </c>
      <c r="B977" s="330" t="s">
        <v>292</v>
      </c>
      <c r="C977" s="331">
        <v>1967</v>
      </c>
      <c r="D977" s="450"/>
      <c r="E977" s="450" t="s">
        <v>174</v>
      </c>
      <c r="F977" s="327">
        <v>2</v>
      </c>
      <c r="G977" s="327">
        <v>2</v>
      </c>
      <c r="H977" s="450">
        <v>567.9</v>
      </c>
      <c r="I977" s="450">
        <v>519.29999999999995</v>
      </c>
      <c r="J977" s="450">
        <v>420.4</v>
      </c>
      <c r="K977" s="331">
        <v>38</v>
      </c>
      <c r="L977" s="429">
        <f>'раздел 2'!C975</f>
        <v>4296966.46</v>
      </c>
      <c r="M977" s="450">
        <v>0</v>
      </c>
      <c r="N977" s="450">
        <v>0</v>
      </c>
      <c r="O977" s="450">
        <v>0</v>
      </c>
      <c r="P977" s="460">
        <f>L977</f>
        <v>4296966.46</v>
      </c>
      <c r="Q977" s="455">
        <f>L977/H977</f>
        <v>7566.413910899807</v>
      </c>
      <c r="R977" s="450">
        <v>24445</v>
      </c>
      <c r="S977" s="450" t="s">
        <v>358</v>
      </c>
      <c r="T977" s="450" t="s">
        <v>181</v>
      </c>
      <c r="U977" s="56">
        <f>'раздел 2'!C975-'раздел 1'!L977</f>
        <v>0</v>
      </c>
      <c r="V977" s="203">
        <f t="shared" si="242"/>
        <v>0</v>
      </c>
      <c r="W977" s="203">
        <f t="shared" si="253"/>
        <v>16878.586089100194</v>
      </c>
    </row>
    <row r="978" spans="1:23" ht="15.6" customHeight="1" x14ac:dyDescent="0.2">
      <c r="A978" s="491" t="s">
        <v>17</v>
      </c>
      <c r="B978" s="489"/>
      <c r="C978" s="331" t="s">
        <v>177</v>
      </c>
      <c r="D978" s="450" t="s">
        <v>177</v>
      </c>
      <c r="E978" s="450" t="s">
        <v>177</v>
      </c>
      <c r="F978" s="327" t="s">
        <v>177</v>
      </c>
      <c r="G978" s="327" t="s">
        <v>177</v>
      </c>
      <c r="H978" s="450">
        <v>567.9</v>
      </c>
      <c r="I978" s="450">
        <v>519.29999999999995</v>
      </c>
      <c r="J978" s="450">
        <v>420.4</v>
      </c>
      <c r="K978" s="331">
        <v>38</v>
      </c>
      <c r="L978" s="429">
        <v>4296966.46</v>
      </c>
      <c r="M978" s="450">
        <v>0</v>
      </c>
      <c r="N978" s="450">
        <v>0</v>
      </c>
      <c r="O978" s="450">
        <v>0</v>
      </c>
      <c r="P978" s="450">
        <v>4296966.46</v>
      </c>
      <c r="Q978" s="427">
        <v>7566.413910899807</v>
      </c>
      <c r="R978" s="450" t="s">
        <v>177</v>
      </c>
      <c r="S978" s="450" t="s">
        <v>177</v>
      </c>
      <c r="T978" s="450" t="s">
        <v>177</v>
      </c>
      <c r="U978" s="56">
        <f>'раздел 2'!C976-'раздел 1'!L978</f>
        <v>0</v>
      </c>
      <c r="V978" s="203">
        <f t="shared" si="242"/>
        <v>0</v>
      </c>
      <c r="W978" s="203" t="e">
        <f t="shared" si="253"/>
        <v>#VALUE!</v>
      </c>
    </row>
    <row r="979" spans="1:23" ht="15.6" customHeight="1" x14ac:dyDescent="0.2">
      <c r="A979" s="572" t="s">
        <v>77</v>
      </c>
      <c r="B979" s="562"/>
      <c r="C979" s="331"/>
      <c r="D979" s="450"/>
      <c r="E979" s="450"/>
      <c r="F979" s="327"/>
      <c r="G979" s="327"/>
      <c r="H979" s="450"/>
      <c r="I979" s="450"/>
      <c r="J979" s="450"/>
      <c r="K979" s="331"/>
      <c r="L979" s="429"/>
      <c r="M979" s="450"/>
      <c r="N979" s="450"/>
      <c r="O979" s="450"/>
      <c r="P979" s="450"/>
      <c r="Q979" s="427"/>
      <c r="R979" s="450"/>
      <c r="S979" s="450"/>
      <c r="T979" s="450"/>
      <c r="U979" s="56">
        <f>'раздел 2'!C977-'раздел 1'!L979</f>
        <v>0</v>
      </c>
      <c r="V979" s="203">
        <f t="shared" si="242"/>
        <v>0</v>
      </c>
      <c r="W979" s="203">
        <f t="shared" si="253"/>
        <v>0</v>
      </c>
    </row>
    <row r="980" spans="1:23" ht="15.6" customHeight="1" x14ac:dyDescent="0.2">
      <c r="A980" s="447">
        <f>A977+1</f>
        <v>749</v>
      </c>
      <c r="B980" s="452" t="s">
        <v>293</v>
      </c>
      <c r="C980" s="331">
        <v>1940</v>
      </c>
      <c r="D980" s="450"/>
      <c r="E980" s="450" t="s">
        <v>187</v>
      </c>
      <c r="F980" s="327">
        <v>2</v>
      </c>
      <c r="G980" s="327">
        <v>1</v>
      </c>
      <c r="H980" s="450">
        <v>170</v>
      </c>
      <c r="I980" s="450">
        <v>163</v>
      </c>
      <c r="J980" s="450">
        <v>54</v>
      </c>
      <c r="K980" s="331">
        <v>6</v>
      </c>
      <c r="L980" s="429">
        <f>'раздел 2'!C978</f>
        <v>3490461.24</v>
      </c>
      <c r="M980" s="450">
        <v>0</v>
      </c>
      <c r="N980" s="450">
        <v>0</v>
      </c>
      <c r="O980" s="450">
        <v>0</v>
      </c>
      <c r="P980" s="460">
        <f t="shared" ref="P980:P986" si="261">L980</f>
        <v>3490461.24</v>
      </c>
      <c r="Q980" s="427">
        <v>20532.129411764705</v>
      </c>
      <c r="R980" s="450">
        <v>24445</v>
      </c>
      <c r="S980" s="450" t="s">
        <v>358</v>
      </c>
      <c r="T980" s="450" t="s">
        <v>181</v>
      </c>
      <c r="U980" s="56">
        <f>'раздел 2'!C978-'раздел 1'!L980</f>
        <v>0</v>
      </c>
      <c r="V980" s="203">
        <f t="shared" si="242"/>
        <v>0</v>
      </c>
      <c r="W980" s="203">
        <f t="shared" si="253"/>
        <v>3912.8705882352951</v>
      </c>
    </row>
    <row r="981" spans="1:23" ht="15.6" customHeight="1" x14ac:dyDescent="0.2">
      <c r="A981" s="428">
        <f>A980+1</f>
        <v>750</v>
      </c>
      <c r="B981" s="311" t="s">
        <v>1742</v>
      </c>
      <c r="C981" s="331">
        <v>1987</v>
      </c>
      <c r="D981" s="450"/>
      <c r="E981" s="450" t="s">
        <v>1706</v>
      </c>
      <c r="F981" s="327">
        <v>5</v>
      </c>
      <c r="G981" s="327">
        <v>4</v>
      </c>
      <c r="H981" s="450">
        <v>4565.8999999999996</v>
      </c>
      <c r="I981" s="450">
        <v>3232.4</v>
      </c>
      <c r="J981" s="450">
        <v>3232.4</v>
      </c>
      <c r="K981" s="331">
        <v>150</v>
      </c>
      <c r="L981" s="429">
        <f>'раздел 2'!C979</f>
        <v>200000.02</v>
      </c>
      <c r="M981" s="450">
        <v>0</v>
      </c>
      <c r="N981" s="450">
        <v>0</v>
      </c>
      <c r="O981" s="450">
        <v>0</v>
      </c>
      <c r="P981" s="460">
        <f t="shared" si="261"/>
        <v>200000.02</v>
      </c>
      <c r="Q981" s="427">
        <v>20532.129411764705</v>
      </c>
      <c r="R981" s="450">
        <v>24445</v>
      </c>
      <c r="S981" s="450" t="s">
        <v>358</v>
      </c>
      <c r="T981" s="450" t="s">
        <v>1653</v>
      </c>
      <c r="U981" s="56">
        <f>'раздел 2'!C979-'раздел 1'!L981</f>
        <v>0</v>
      </c>
      <c r="V981" s="203"/>
      <c r="W981" s="203"/>
    </row>
    <row r="982" spans="1:23" ht="15.6" customHeight="1" x14ac:dyDescent="0.2">
      <c r="A982" s="428">
        <f t="shared" ref="A982:A985" si="262">A981+1</f>
        <v>751</v>
      </c>
      <c r="B982" s="311" t="s">
        <v>1743</v>
      </c>
      <c r="C982" s="331">
        <v>1975</v>
      </c>
      <c r="D982" s="450"/>
      <c r="E982" s="450" t="s">
        <v>1440</v>
      </c>
      <c r="F982" s="327">
        <v>2</v>
      </c>
      <c r="G982" s="327">
        <v>2</v>
      </c>
      <c r="H982" s="450">
        <v>525.01</v>
      </c>
      <c r="I982" s="450">
        <v>525.01</v>
      </c>
      <c r="J982" s="450">
        <v>242.64</v>
      </c>
      <c r="K982" s="331">
        <v>24</v>
      </c>
      <c r="L982" s="429">
        <f>'раздел 2'!C980</f>
        <v>197550</v>
      </c>
      <c r="M982" s="450">
        <v>0</v>
      </c>
      <c r="N982" s="450">
        <v>0</v>
      </c>
      <c r="O982" s="450">
        <v>0</v>
      </c>
      <c r="P982" s="460">
        <f t="shared" si="261"/>
        <v>197550</v>
      </c>
      <c r="Q982" s="427">
        <v>20533.129411764701</v>
      </c>
      <c r="R982" s="450">
        <v>24445</v>
      </c>
      <c r="S982" s="450" t="s">
        <v>358</v>
      </c>
      <c r="T982" s="450" t="s">
        <v>1653</v>
      </c>
      <c r="U982" s="56">
        <f>'раздел 2'!C980-'раздел 1'!L982</f>
        <v>0</v>
      </c>
      <c r="V982" s="203"/>
      <c r="W982" s="203"/>
    </row>
    <row r="983" spans="1:23" ht="15.6" customHeight="1" x14ac:dyDescent="0.2">
      <c r="A983" s="428">
        <f t="shared" si="262"/>
        <v>752</v>
      </c>
      <c r="B983" s="452" t="s">
        <v>1705</v>
      </c>
      <c r="C983" s="331">
        <v>1987</v>
      </c>
      <c r="D983" s="450"/>
      <c r="E983" s="450" t="s">
        <v>1706</v>
      </c>
      <c r="F983" s="327">
        <v>5</v>
      </c>
      <c r="G983" s="327">
        <v>4</v>
      </c>
      <c r="H983" s="450">
        <v>4565.8999999999996</v>
      </c>
      <c r="I983" s="450">
        <v>3232.4</v>
      </c>
      <c r="J983" s="450">
        <v>3232.4</v>
      </c>
      <c r="K983" s="331">
        <v>150</v>
      </c>
      <c r="L983" s="429">
        <f>'раздел 2'!C981</f>
        <v>1087400.68</v>
      </c>
      <c r="M983" s="450">
        <v>0</v>
      </c>
      <c r="N983" s="450">
        <v>0</v>
      </c>
      <c r="O983" s="450">
        <v>0</v>
      </c>
      <c r="P983" s="460">
        <f t="shared" si="261"/>
        <v>1087400.68</v>
      </c>
      <c r="Q983" s="427">
        <v>20532.129411764705</v>
      </c>
      <c r="R983" s="450">
        <v>24445</v>
      </c>
      <c r="S983" s="450" t="s">
        <v>358</v>
      </c>
      <c r="T983" s="450" t="s">
        <v>1653</v>
      </c>
      <c r="U983" s="56">
        <f>'раздел 2'!C981-'раздел 1'!L983</f>
        <v>0</v>
      </c>
      <c r="V983" s="203">
        <f t="shared" si="242"/>
        <v>0</v>
      </c>
      <c r="W983" s="203"/>
    </row>
    <row r="984" spans="1:23" ht="15.6" customHeight="1" x14ac:dyDescent="0.2">
      <c r="A984" s="428">
        <f t="shared" si="262"/>
        <v>753</v>
      </c>
      <c r="B984" s="143" t="s">
        <v>1356</v>
      </c>
      <c r="C984" s="331">
        <v>1975</v>
      </c>
      <c r="D984" s="450"/>
      <c r="E984" s="450" t="s">
        <v>1440</v>
      </c>
      <c r="F984" s="327">
        <v>2</v>
      </c>
      <c r="G984" s="327">
        <v>2</v>
      </c>
      <c r="H984" s="450">
        <v>525.01</v>
      </c>
      <c r="I984" s="450">
        <v>525.01</v>
      </c>
      <c r="J984" s="450">
        <v>242.64</v>
      </c>
      <c r="K984" s="331">
        <v>24</v>
      </c>
      <c r="L984" s="429">
        <f>'раздел 2'!C982</f>
        <v>384000.07999999996</v>
      </c>
      <c r="M984" s="450">
        <v>0</v>
      </c>
      <c r="N984" s="450">
        <v>0</v>
      </c>
      <c r="O984" s="450">
        <v>0</v>
      </c>
      <c r="P984" s="460">
        <f t="shared" si="261"/>
        <v>384000.07999999996</v>
      </c>
      <c r="Q984" s="427">
        <v>20533.129411764701</v>
      </c>
      <c r="R984" s="450">
        <v>24445</v>
      </c>
      <c r="S984" s="450" t="s">
        <v>358</v>
      </c>
      <c r="T984" s="450" t="s">
        <v>181</v>
      </c>
      <c r="U984" s="56">
        <f>'раздел 2'!C982-'раздел 1'!L984</f>
        <v>0</v>
      </c>
      <c r="V984" s="203">
        <f t="shared" si="242"/>
        <v>0</v>
      </c>
      <c r="W984" s="203">
        <f t="shared" si="253"/>
        <v>3911.8705882352988</v>
      </c>
    </row>
    <row r="985" spans="1:23" ht="15.6" customHeight="1" x14ac:dyDescent="0.2">
      <c r="A985" s="428">
        <f t="shared" si="262"/>
        <v>754</v>
      </c>
      <c r="B985" s="143" t="s">
        <v>1358</v>
      </c>
      <c r="C985" s="331">
        <v>1983</v>
      </c>
      <c r="D985" s="450"/>
      <c r="E985" s="450" t="s">
        <v>1440</v>
      </c>
      <c r="F985" s="327">
        <v>4</v>
      </c>
      <c r="G985" s="327">
        <v>4</v>
      </c>
      <c r="H985" s="450">
        <v>2638</v>
      </c>
      <c r="I985" s="450">
        <v>2595.6999999999998</v>
      </c>
      <c r="J985" s="450">
        <v>1779</v>
      </c>
      <c r="K985" s="331">
        <v>111</v>
      </c>
      <c r="L985" s="429">
        <f>'раздел 2'!C983</f>
        <v>318270.23</v>
      </c>
      <c r="M985" s="450">
        <v>0</v>
      </c>
      <c r="N985" s="450">
        <v>0</v>
      </c>
      <c r="O985" s="450">
        <v>0</v>
      </c>
      <c r="P985" s="460">
        <f t="shared" si="261"/>
        <v>318270.23</v>
      </c>
      <c r="Q985" s="427">
        <v>20534.129411764701</v>
      </c>
      <c r="R985" s="450">
        <v>24445</v>
      </c>
      <c r="S985" s="450" t="s">
        <v>358</v>
      </c>
      <c r="T985" s="450" t="s">
        <v>181</v>
      </c>
      <c r="U985" s="56">
        <f>'раздел 2'!C983-'раздел 1'!L985</f>
        <v>0</v>
      </c>
      <c r="V985" s="203">
        <f t="shared" si="242"/>
        <v>0</v>
      </c>
      <c r="W985" s="203">
        <f t="shared" si="253"/>
        <v>3910.8705882352988</v>
      </c>
    </row>
    <row r="986" spans="1:23" ht="15.6" customHeight="1" x14ac:dyDescent="0.2">
      <c r="A986" s="328">
        <f>A985+1</f>
        <v>755</v>
      </c>
      <c r="B986" s="143" t="s">
        <v>1359</v>
      </c>
      <c r="C986" s="331">
        <v>1973</v>
      </c>
      <c r="D986" s="450"/>
      <c r="E986" s="450" t="s">
        <v>174</v>
      </c>
      <c r="F986" s="327">
        <v>2</v>
      </c>
      <c r="G986" s="327">
        <v>2</v>
      </c>
      <c r="H986" s="450">
        <v>778.6</v>
      </c>
      <c r="I986" s="450">
        <v>721</v>
      </c>
      <c r="J986" s="450">
        <v>523.79999999999995</v>
      </c>
      <c r="K986" s="331">
        <v>29</v>
      </c>
      <c r="L986" s="429">
        <f>'раздел 2'!C984</f>
        <v>180040.12</v>
      </c>
      <c r="M986" s="450">
        <v>0</v>
      </c>
      <c r="N986" s="450">
        <v>0</v>
      </c>
      <c r="O986" s="450">
        <v>0</v>
      </c>
      <c r="P986" s="460">
        <f t="shared" si="261"/>
        <v>180040.12</v>
      </c>
      <c r="Q986" s="427">
        <v>20535.129411764701</v>
      </c>
      <c r="R986" s="450">
        <v>24445</v>
      </c>
      <c r="S986" s="450" t="s">
        <v>358</v>
      </c>
      <c r="T986" s="450" t="s">
        <v>181</v>
      </c>
      <c r="U986" s="56">
        <f>'раздел 2'!C984-'раздел 1'!L986</f>
        <v>0</v>
      </c>
      <c r="V986" s="203">
        <f t="shared" si="242"/>
        <v>0</v>
      </c>
      <c r="W986" s="203">
        <f t="shared" si="253"/>
        <v>3909.8705882352988</v>
      </c>
    </row>
    <row r="987" spans="1:23" ht="15.6" customHeight="1" x14ac:dyDescent="0.2">
      <c r="A987" s="488" t="s">
        <v>17</v>
      </c>
      <c r="B987" s="489"/>
      <c r="C987" s="331" t="s">
        <v>177</v>
      </c>
      <c r="D987" s="450" t="s">
        <v>177</v>
      </c>
      <c r="E987" s="450" t="s">
        <v>177</v>
      </c>
      <c r="F987" s="327" t="s">
        <v>177</v>
      </c>
      <c r="G987" s="327" t="s">
        <v>177</v>
      </c>
      <c r="H987" s="450">
        <v>8974.9100000000017</v>
      </c>
      <c r="I987" s="450">
        <v>8575.01</v>
      </c>
      <c r="J987" s="450">
        <v>5543.62</v>
      </c>
      <c r="K987" s="331">
        <v>431</v>
      </c>
      <c r="L987" s="429">
        <f>SUM(L980:L986)</f>
        <v>5857722.3700000001</v>
      </c>
      <c r="M987" s="429">
        <f>SUM(M980:M986)</f>
        <v>0</v>
      </c>
      <c r="N987" s="429">
        <f>SUM(N980:N986)</f>
        <v>0</v>
      </c>
      <c r="O987" s="429">
        <f>SUM(O980:O986)</f>
        <v>0</v>
      </c>
      <c r="P987" s="429">
        <f>SUM(P980:P986)</f>
        <v>5857722.3700000001</v>
      </c>
      <c r="Q987" s="427">
        <v>388.91331500817273</v>
      </c>
      <c r="R987" s="450" t="s">
        <v>177</v>
      </c>
      <c r="S987" s="450" t="s">
        <v>177</v>
      </c>
      <c r="T987" s="450" t="s">
        <v>177</v>
      </c>
      <c r="U987" s="56">
        <f>'раздел 2'!C985-'раздел 1'!L987</f>
        <v>0</v>
      </c>
      <c r="V987" s="203">
        <f t="shared" si="242"/>
        <v>0</v>
      </c>
      <c r="W987" s="203" t="e">
        <f t="shared" si="253"/>
        <v>#VALUE!</v>
      </c>
    </row>
    <row r="988" spans="1:23" ht="15.6" customHeight="1" x14ac:dyDescent="0.2">
      <c r="A988" s="337" t="s">
        <v>1744</v>
      </c>
      <c r="B988" s="472"/>
      <c r="C988" s="331"/>
      <c r="D988" s="450"/>
      <c r="E988" s="450"/>
      <c r="F988" s="327"/>
      <c r="G988" s="327"/>
      <c r="H988" s="450"/>
      <c r="I988" s="450"/>
      <c r="J988" s="450"/>
      <c r="K988" s="331"/>
      <c r="L988" s="429"/>
      <c r="M988" s="429"/>
      <c r="N988" s="429"/>
      <c r="O988" s="429"/>
      <c r="P988" s="429"/>
      <c r="Q988" s="427"/>
      <c r="R988" s="450"/>
      <c r="S988" s="450"/>
      <c r="T988" s="450"/>
      <c r="U988" s="56"/>
      <c r="V988" s="203"/>
      <c r="W988" s="203"/>
    </row>
    <row r="989" spans="1:23" ht="15.6" customHeight="1" x14ac:dyDescent="0.2">
      <c r="A989" s="428">
        <f>A986+1</f>
        <v>756</v>
      </c>
      <c r="B989" s="430" t="s">
        <v>1745</v>
      </c>
      <c r="C989" s="331">
        <v>1975</v>
      </c>
      <c r="D989" s="450"/>
      <c r="E989" s="450" t="s">
        <v>1440</v>
      </c>
      <c r="F989" s="327">
        <v>2</v>
      </c>
      <c r="G989" s="327">
        <v>2</v>
      </c>
      <c r="H989" s="450">
        <v>525.01</v>
      </c>
      <c r="I989" s="450">
        <v>525.01</v>
      </c>
      <c r="J989" s="450">
        <v>242.64</v>
      </c>
      <c r="K989" s="331">
        <v>24</v>
      </c>
      <c r="L989" s="429">
        <f>'раздел 2'!C987</f>
        <v>593802.05000000005</v>
      </c>
      <c r="M989" s="450">
        <v>0</v>
      </c>
      <c r="N989" s="450">
        <v>0</v>
      </c>
      <c r="O989" s="450">
        <v>0</v>
      </c>
      <c r="P989" s="460">
        <f>L989</f>
        <v>593802.05000000005</v>
      </c>
      <c r="Q989" s="427">
        <v>20533.129411764701</v>
      </c>
      <c r="R989" s="450">
        <v>24445</v>
      </c>
      <c r="S989" s="450" t="s">
        <v>358</v>
      </c>
      <c r="T989" s="450" t="s">
        <v>1653</v>
      </c>
      <c r="U989" s="56"/>
      <c r="V989" s="203"/>
      <c r="W989" s="203"/>
    </row>
    <row r="990" spans="1:23" ht="15.6" customHeight="1" x14ac:dyDescent="0.2">
      <c r="A990" s="491" t="s">
        <v>17</v>
      </c>
      <c r="B990" s="489"/>
      <c r="C990" s="331" t="s">
        <v>177</v>
      </c>
      <c r="D990" s="450" t="s">
        <v>177</v>
      </c>
      <c r="E990" s="450" t="s">
        <v>177</v>
      </c>
      <c r="F990" s="327" t="s">
        <v>177</v>
      </c>
      <c r="G990" s="327" t="s">
        <v>177</v>
      </c>
      <c r="H990" s="450">
        <v>567.9</v>
      </c>
      <c r="I990" s="450">
        <v>519.29999999999995</v>
      </c>
      <c r="J990" s="450">
        <v>420.4</v>
      </c>
      <c r="K990" s="331">
        <v>38</v>
      </c>
      <c r="L990" s="429">
        <f>L989</f>
        <v>593802.05000000005</v>
      </c>
      <c r="M990" s="429">
        <f t="shared" ref="M990:P990" si="263">M989</f>
        <v>0</v>
      </c>
      <c r="N990" s="429">
        <f t="shared" si="263"/>
        <v>0</v>
      </c>
      <c r="O990" s="429">
        <f t="shared" si="263"/>
        <v>0</v>
      </c>
      <c r="P990" s="429">
        <f t="shared" si="263"/>
        <v>593802.05000000005</v>
      </c>
      <c r="Q990" s="427">
        <v>7566.413910899807</v>
      </c>
      <c r="R990" s="450" t="s">
        <v>177</v>
      </c>
      <c r="S990" s="450" t="s">
        <v>177</v>
      </c>
      <c r="T990" s="450" t="s">
        <v>177</v>
      </c>
      <c r="U990" s="56">
        <f>'раздел 2'!C988-'раздел 1'!L990</f>
        <v>0</v>
      </c>
      <c r="V990" s="203">
        <f t="shared" ref="V990" si="264">L990-P990</f>
        <v>0</v>
      </c>
      <c r="W990" s="203" t="e">
        <f t="shared" ref="W990" si="265">R990-Q990</f>
        <v>#VALUE!</v>
      </c>
    </row>
    <row r="991" spans="1:23" ht="15.6" customHeight="1" x14ac:dyDescent="0.2">
      <c r="A991" s="488" t="s">
        <v>78</v>
      </c>
      <c r="B991" s="489"/>
      <c r="C991" s="331"/>
      <c r="D991" s="450"/>
      <c r="E991" s="450"/>
      <c r="F991" s="327"/>
      <c r="G991" s="327"/>
      <c r="H991" s="450"/>
      <c r="I991" s="450"/>
      <c r="J991" s="450"/>
      <c r="K991" s="331"/>
      <c r="L991" s="429"/>
      <c r="M991" s="450"/>
      <c r="N991" s="450"/>
      <c r="O991" s="450"/>
      <c r="P991" s="450"/>
      <c r="Q991" s="427"/>
      <c r="R991" s="450"/>
      <c r="S991" s="450"/>
      <c r="T991" s="450"/>
      <c r="U991" s="56">
        <f>'раздел 2'!C989-'раздел 1'!L991</f>
        <v>0</v>
      </c>
      <c r="V991" s="203">
        <f t="shared" ref="V991:V1059" si="266">L991-P991</f>
        <v>0</v>
      </c>
      <c r="W991" s="203">
        <f t="shared" si="253"/>
        <v>0</v>
      </c>
    </row>
    <row r="992" spans="1:23" ht="15.6" customHeight="1" x14ac:dyDescent="0.2">
      <c r="A992" s="447">
        <f>A986+1</f>
        <v>756</v>
      </c>
      <c r="B992" s="461" t="s">
        <v>294</v>
      </c>
      <c r="C992" s="331">
        <v>1966</v>
      </c>
      <c r="D992" s="450"/>
      <c r="E992" s="450" t="s">
        <v>174</v>
      </c>
      <c r="F992" s="327">
        <v>5</v>
      </c>
      <c r="G992" s="327">
        <v>4</v>
      </c>
      <c r="H992" s="450">
        <v>2595.12</v>
      </c>
      <c r="I992" s="450">
        <v>1669.3</v>
      </c>
      <c r="J992" s="450">
        <v>1457.15</v>
      </c>
      <c r="K992" s="331">
        <v>19</v>
      </c>
      <c r="L992" s="429">
        <f>'раздел 2'!C990</f>
        <v>7705718.5999999996</v>
      </c>
      <c r="M992" s="450">
        <v>0</v>
      </c>
      <c r="N992" s="450">
        <v>0</v>
      </c>
      <c r="O992" s="450">
        <v>0</v>
      </c>
      <c r="P992" s="460">
        <f t="shared" ref="P992:P997" si="267">L992</f>
        <v>7705718.5999999996</v>
      </c>
      <c r="Q992" s="455">
        <f t="shared" ref="Q992:Q997" si="268">L992/H992</f>
        <v>2969.3110915872867</v>
      </c>
      <c r="R992" s="450">
        <v>24445</v>
      </c>
      <c r="S992" s="450" t="s">
        <v>358</v>
      </c>
      <c r="T992" s="450" t="s">
        <v>181</v>
      </c>
      <c r="U992" s="56">
        <f>'раздел 2'!C990-'раздел 1'!L992</f>
        <v>0</v>
      </c>
      <c r="V992" s="203">
        <f t="shared" si="266"/>
        <v>0</v>
      </c>
      <c r="W992" s="203">
        <f t="shared" si="253"/>
        <v>21475.688908412714</v>
      </c>
    </row>
    <row r="993" spans="1:23" ht="15.6" customHeight="1" x14ac:dyDescent="0.2">
      <c r="A993" s="328">
        <f>A992+1</f>
        <v>757</v>
      </c>
      <c r="B993" s="330" t="s">
        <v>295</v>
      </c>
      <c r="C993" s="331">
        <v>1956</v>
      </c>
      <c r="D993" s="450"/>
      <c r="E993" s="450" t="s">
        <v>174</v>
      </c>
      <c r="F993" s="327">
        <v>2</v>
      </c>
      <c r="G993" s="327">
        <v>2</v>
      </c>
      <c r="H993" s="450">
        <v>626.29</v>
      </c>
      <c r="I993" s="450">
        <v>568.05999999999995</v>
      </c>
      <c r="J993" s="450">
        <v>534.27</v>
      </c>
      <c r="K993" s="331">
        <v>20</v>
      </c>
      <c r="L993" s="429">
        <v>3778921.68</v>
      </c>
      <c r="M993" s="450">
        <v>0</v>
      </c>
      <c r="N993" s="450">
        <v>0</v>
      </c>
      <c r="O993" s="450">
        <v>0</v>
      </c>
      <c r="P993" s="460">
        <f t="shared" si="267"/>
        <v>3778921.68</v>
      </c>
      <c r="Q993" s="455">
        <f t="shared" si="268"/>
        <v>6033.8208817001714</v>
      </c>
      <c r="R993" s="450">
        <v>24445</v>
      </c>
      <c r="S993" s="450" t="s">
        <v>358</v>
      </c>
      <c r="T993" s="450" t="s">
        <v>181</v>
      </c>
      <c r="U993" s="56">
        <f>'раздел 2'!C991-'раздел 1'!L993</f>
        <v>0</v>
      </c>
      <c r="V993" s="203">
        <f t="shared" si="266"/>
        <v>0</v>
      </c>
      <c r="W993" s="203">
        <f t="shared" si="253"/>
        <v>18411.179118299828</v>
      </c>
    </row>
    <row r="994" spans="1:23" ht="15.6" customHeight="1" x14ac:dyDescent="0.2">
      <c r="A994" s="328">
        <f>A993+1</f>
        <v>758</v>
      </c>
      <c r="B994" s="330" t="s">
        <v>296</v>
      </c>
      <c r="C994" s="331">
        <v>1956</v>
      </c>
      <c r="D994" s="450"/>
      <c r="E994" s="450" t="s">
        <v>174</v>
      </c>
      <c r="F994" s="327">
        <v>2</v>
      </c>
      <c r="G994" s="327">
        <v>1</v>
      </c>
      <c r="H994" s="450">
        <v>431.11</v>
      </c>
      <c r="I994" s="450">
        <v>388.41</v>
      </c>
      <c r="J994" s="450">
        <v>345.42</v>
      </c>
      <c r="K994" s="331">
        <v>25</v>
      </c>
      <c r="L994" s="429">
        <v>2708793.8400000003</v>
      </c>
      <c r="M994" s="450">
        <v>0</v>
      </c>
      <c r="N994" s="450">
        <v>0</v>
      </c>
      <c r="O994" s="450">
        <v>0</v>
      </c>
      <c r="P994" s="460">
        <f t="shared" si="267"/>
        <v>2708793.8400000003</v>
      </c>
      <c r="Q994" s="455">
        <f t="shared" si="268"/>
        <v>6283.3008744867902</v>
      </c>
      <c r="R994" s="450">
        <v>24445</v>
      </c>
      <c r="S994" s="450" t="s">
        <v>358</v>
      </c>
      <c r="T994" s="450" t="s">
        <v>181</v>
      </c>
      <c r="U994" s="56">
        <f>'раздел 2'!C992-'раздел 1'!L994</f>
        <v>0</v>
      </c>
      <c r="V994" s="203">
        <f t="shared" si="266"/>
        <v>0</v>
      </c>
      <c r="W994" s="203">
        <f t="shared" si="253"/>
        <v>18161.699125513209</v>
      </c>
    </row>
    <row r="995" spans="1:23" ht="15.6" customHeight="1" x14ac:dyDescent="0.2">
      <c r="A995" s="328">
        <f>A994+1</f>
        <v>759</v>
      </c>
      <c r="B995" s="330" t="s">
        <v>297</v>
      </c>
      <c r="C995" s="331">
        <v>1954</v>
      </c>
      <c r="D995" s="450"/>
      <c r="E995" s="450" t="s">
        <v>174</v>
      </c>
      <c r="F995" s="327">
        <v>2</v>
      </c>
      <c r="G995" s="327">
        <v>1</v>
      </c>
      <c r="H995" s="450">
        <v>431.53</v>
      </c>
      <c r="I995" s="450">
        <v>388.31</v>
      </c>
      <c r="J995" s="450">
        <v>282.39</v>
      </c>
      <c r="K995" s="331">
        <v>17</v>
      </c>
      <c r="L995" s="429">
        <v>2754652.18</v>
      </c>
      <c r="M995" s="450">
        <v>0</v>
      </c>
      <c r="N995" s="450">
        <v>0</v>
      </c>
      <c r="O995" s="450">
        <v>0</v>
      </c>
      <c r="P995" s="460">
        <f t="shared" si="267"/>
        <v>2754652.18</v>
      </c>
      <c r="Q995" s="455">
        <f t="shared" si="268"/>
        <v>6383.4546381479859</v>
      </c>
      <c r="R995" s="450">
        <v>24445</v>
      </c>
      <c r="S995" s="450" t="s">
        <v>358</v>
      </c>
      <c r="T995" s="450" t="s">
        <v>181</v>
      </c>
      <c r="U995" s="56">
        <f>'раздел 2'!C993-'раздел 1'!L995</f>
        <v>0</v>
      </c>
      <c r="V995" s="203">
        <f t="shared" si="266"/>
        <v>0</v>
      </c>
      <c r="W995" s="203">
        <f t="shared" si="253"/>
        <v>18061.545361852015</v>
      </c>
    </row>
    <row r="996" spans="1:23" ht="15.6" customHeight="1" x14ac:dyDescent="0.2">
      <c r="A996" s="328">
        <f>A995+1</f>
        <v>760</v>
      </c>
      <c r="B996" s="330" t="s">
        <v>298</v>
      </c>
      <c r="C996" s="331">
        <v>1953</v>
      </c>
      <c r="D996" s="450"/>
      <c r="E996" s="450" t="s">
        <v>174</v>
      </c>
      <c r="F996" s="327">
        <v>2</v>
      </c>
      <c r="G996" s="327">
        <v>2</v>
      </c>
      <c r="H996" s="450">
        <v>602</v>
      </c>
      <c r="I996" s="450">
        <v>566.22</v>
      </c>
      <c r="J996" s="450">
        <v>401.41</v>
      </c>
      <c r="K996" s="331">
        <v>25</v>
      </c>
      <c r="L996" s="429">
        <v>3737954.58</v>
      </c>
      <c r="M996" s="450">
        <v>0</v>
      </c>
      <c r="N996" s="450">
        <v>0</v>
      </c>
      <c r="O996" s="450">
        <v>0</v>
      </c>
      <c r="P996" s="460">
        <f t="shared" si="267"/>
        <v>3737954.58</v>
      </c>
      <c r="Q996" s="455">
        <f t="shared" si="268"/>
        <v>6209.2268770764122</v>
      </c>
      <c r="R996" s="450">
        <v>24445</v>
      </c>
      <c r="S996" s="450" t="s">
        <v>358</v>
      </c>
      <c r="T996" s="450" t="s">
        <v>181</v>
      </c>
      <c r="U996" s="56">
        <f>'раздел 2'!C994-'раздел 1'!L996</f>
        <v>0</v>
      </c>
      <c r="V996" s="203">
        <f t="shared" si="266"/>
        <v>0</v>
      </c>
      <c r="W996" s="203">
        <f t="shared" si="253"/>
        <v>18235.773122923587</v>
      </c>
    </row>
    <row r="997" spans="1:23" ht="15.6" customHeight="1" x14ac:dyDescent="0.2">
      <c r="A997" s="328">
        <f>A996+1</f>
        <v>761</v>
      </c>
      <c r="B997" s="132" t="s">
        <v>299</v>
      </c>
      <c r="C997" s="331">
        <v>1953</v>
      </c>
      <c r="D997" s="450"/>
      <c r="E997" s="450" t="s">
        <v>174</v>
      </c>
      <c r="F997" s="327">
        <v>2</v>
      </c>
      <c r="G997" s="327">
        <v>2</v>
      </c>
      <c r="H997" s="450">
        <v>613.92999999999995</v>
      </c>
      <c r="I997" s="450">
        <v>551.99</v>
      </c>
      <c r="J997" s="450">
        <v>466.15</v>
      </c>
      <c r="K997" s="331">
        <v>16</v>
      </c>
      <c r="L997" s="429">
        <v>3683820.76</v>
      </c>
      <c r="M997" s="450">
        <v>0</v>
      </c>
      <c r="N997" s="450">
        <v>0</v>
      </c>
      <c r="O997" s="450">
        <v>0</v>
      </c>
      <c r="P997" s="460">
        <f t="shared" si="267"/>
        <v>3683820.76</v>
      </c>
      <c r="Q997" s="455">
        <f t="shared" si="268"/>
        <v>6000.3921619728635</v>
      </c>
      <c r="R997" s="450">
        <v>24445</v>
      </c>
      <c r="S997" s="450" t="s">
        <v>358</v>
      </c>
      <c r="T997" s="450" t="s">
        <v>181</v>
      </c>
      <c r="U997" s="56">
        <f>'раздел 2'!C995-'раздел 1'!L997</f>
        <v>0</v>
      </c>
      <c r="V997" s="203">
        <f t="shared" si="266"/>
        <v>0</v>
      </c>
      <c r="W997" s="203">
        <f t="shared" si="253"/>
        <v>18444.607838027136</v>
      </c>
    </row>
    <row r="998" spans="1:23" ht="15.6" customHeight="1" x14ac:dyDescent="0.2">
      <c r="A998" s="511" t="s">
        <v>17</v>
      </c>
      <c r="B998" s="512"/>
      <c r="C998" s="331" t="s">
        <v>177</v>
      </c>
      <c r="D998" s="450" t="s">
        <v>177</v>
      </c>
      <c r="E998" s="450" t="s">
        <v>177</v>
      </c>
      <c r="F998" s="327" t="s">
        <v>177</v>
      </c>
      <c r="G998" s="327" t="s">
        <v>177</v>
      </c>
      <c r="H998" s="450">
        <v>5299.9800000000005</v>
      </c>
      <c r="I998" s="450">
        <v>4132.2899999999991</v>
      </c>
      <c r="J998" s="450">
        <v>3486.79</v>
      </c>
      <c r="K998" s="331">
        <v>122</v>
      </c>
      <c r="L998" s="429">
        <f>SUM(L992:L997)</f>
        <v>24369861.640000001</v>
      </c>
      <c r="M998" s="450">
        <v>0</v>
      </c>
      <c r="N998" s="450">
        <v>0</v>
      </c>
      <c r="O998" s="450">
        <v>0</v>
      </c>
      <c r="P998" s="450">
        <v>24369861.640000001</v>
      </c>
      <c r="Q998" s="427">
        <v>4598.1044532243513</v>
      </c>
      <c r="R998" s="450" t="s">
        <v>177</v>
      </c>
      <c r="S998" s="450" t="s">
        <v>177</v>
      </c>
      <c r="T998" s="450" t="s">
        <v>177</v>
      </c>
      <c r="U998" s="56">
        <f>'раздел 2'!C996-'раздел 1'!L998</f>
        <v>0</v>
      </c>
      <c r="V998" s="203">
        <f t="shared" si="266"/>
        <v>0</v>
      </c>
      <c r="W998" s="203" t="e">
        <f t="shared" si="253"/>
        <v>#VALUE!</v>
      </c>
    </row>
    <row r="999" spans="1:23" ht="15.6" customHeight="1" x14ac:dyDescent="0.2">
      <c r="A999" s="511" t="s">
        <v>79</v>
      </c>
      <c r="B999" s="512"/>
      <c r="C999" s="331"/>
      <c r="D999" s="450"/>
      <c r="E999" s="450"/>
      <c r="F999" s="327"/>
      <c r="G999" s="327"/>
      <c r="H999" s="450"/>
      <c r="I999" s="450"/>
      <c r="J999" s="450"/>
      <c r="K999" s="331"/>
      <c r="L999" s="429"/>
      <c r="M999" s="450"/>
      <c r="N999" s="450"/>
      <c r="O999" s="450"/>
      <c r="P999" s="450"/>
      <c r="Q999" s="427"/>
      <c r="R999" s="450"/>
      <c r="S999" s="450"/>
      <c r="T999" s="450"/>
      <c r="U999" s="56">
        <f>'раздел 2'!C997-'раздел 1'!L999</f>
        <v>0</v>
      </c>
      <c r="V999" s="203">
        <f t="shared" si="266"/>
        <v>0</v>
      </c>
      <c r="W999" s="203">
        <f t="shared" si="253"/>
        <v>0</v>
      </c>
    </row>
    <row r="1000" spans="1:23" ht="15.6" customHeight="1" x14ac:dyDescent="0.2">
      <c r="A1000" s="447">
        <f>A997+1</f>
        <v>762</v>
      </c>
      <c r="B1000" s="132" t="s">
        <v>300</v>
      </c>
      <c r="C1000" s="331">
        <v>1965</v>
      </c>
      <c r="D1000" s="450"/>
      <c r="E1000" s="450" t="s">
        <v>178</v>
      </c>
      <c r="F1000" s="327">
        <v>2</v>
      </c>
      <c r="G1000" s="327">
        <v>2</v>
      </c>
      <c r="H1000" s="450">
        <v>653.20000000000005</v>
      </c>
      <c r="I1000" s="450">
        <v>404.4</v>
      </c>
      <c r="J1000" s="450">
        <v>147.34</v>
      </c>
      <c r="K1000" s="331">
        <v>35</v>
      </c>
      <c r="L1000" s="429">
        <f>'раздел 2'!C998</f>
        <v>4564506.3099999996</v>
      </c>
      <c r="M1000" s="450">
        <v>0</v>
      </c>
      <c r="N1000" s="450">
        <v>0</v>
      </c>
      <c r="O1000" s="450">
        <v>0</v>
      </c>
      <c r="P1000" s="460">
        <f t="shared" ref="P1000:P1012" si="269">L1000</f>
        <v>4564506.3099999996</v>
      </c>
      <c r="Q1000" s="455">
        <f t="shared" ref="Q1000:Q1012" si="270">L1000/H1000</f>
        <v>6987.9153551745239</v>
      </c>
      <c r="R1000" s="450">
        <v>24445</v>
      </c>
      <c r="S1000" s="450" t="s">
        <v>358</v>
      </c>
      <c r="T1000" s="450" t="s">
        <v>181</v>
      </c>
      <c r="U1000" s="56">
        <f>'раздел 2'!C998-'раздел 1'!L1000</f>
        <v>0</v>
      </c>
      <c r="V1000" s="203">
        <f t="shared" si="266"/>
        <v>0</v>
      </c>
      <c r="W1000" s="203">
        <f t="shared" si="253"/>
        <v>17457.084644825474</v>
      </c>
    </row>
    <row r="1001" spans="1:23" ht="15.6" customHeight="1" x14ac:dyDescent="0.2">
      <c r="A1001" s="328">
        <f t="shared" ref="A1001:A1012" si="271">A1000+1</f>
        <v>763</v>
      </c>
      <c r="B1001" s="132" t="s">
        <v>301</v>
      </c>
      <c r="C1001" s="331">
        <v>1965</v>
      </c>
      <c r="D1001" s="450"/>
      <c r="E1001" s="450" t="s">
        <v>178</v>
      </c>
      <c r="F1001" s="327">
        <v>2</v>
      </c>
      <c r="G1001" s="327">
        <v>2</v>
      </c>
      <c r="H1001" s="450">
        <v>658.2</v>
      </c>
      <c r="I1001" s="450">
        <v>405.7</v>
      </c>
      <c r="J1001" s="450">
        <v>114</v>
      </c>
      <c r="K1001" s="331">
        <v>32</v>
      </c>
      <c r="L1001" s="429">
        <f>'раздел 2'!C999</f>
        <v>4564506.33</v>
      </c>
      <c r="M1001" s="450">
        <v>0</v>
      </c>
      <c r="N1001" s="450">
        <v>0</v>
      </c>
      <c r="O1001" s="450">
        <v>0</v>
      </c>
      <c r="P1001" s="460">
        <f t="shared" si="269"/>
        <v>4564506.33</v>
      </c>
      <c r="Q1001" s="455">
        <f t="shared" si="270"/>
        <v>6934.8318596171375</v>
      </c>
      <c r="R1001" s="450">
        <v>24445</v>
      </c>
      <c r="S1001" s="450" t="s">
        <v>358</v>
      </c>
      <c r="T1001" s="450" t="s">
        <v>181</v>
      </c>
      <c r="U1001" s="56">
        <f>'раздел 2'!C999-'раздел 1'!L1001</f>
        <v>0</v>
      </c>
      <c r="V1001" s="203">
        <f t="shared" si="266"/>
        <v>0</v>
      </c>
      <c r="W1001" s="203">
        <f t="shared" si="253"/>
        <v>17510.168140382862</v>
      </c>
    </row>
    <row r="1002" spans="1:23" ht="15.6" customHeight="1" x14ac:dyDescent="0.2">
      <c r="A1002" s="328">
        <f t="shared" si="271"/>
        <v>764</v>
      </c>
      <c r="B1002" s="132" t="s">
        <v>302</v>
      </c>
      <c r="C1002" s="331">
        <v>1965</v>
      </c>
      <c r="D1002" s="450"/>
      <c r="E1002" s="450" t="s">
        <v>178</v>
      </c>
      <c r="F1002" s="327">
        <v>2</v>
      </c>
      <c r="G1002" s="327">
        <v>2</v>
      </c>
      <c r="H1002" s="450">
        <v>663.6</v>
      </c>
      <c r="I1002" s="450">
        <v>405.3</v>
      </c>
      <c r="J1002" s="450">
        <v>130.1</v>
      </c>
      <c r="K1002" s="331">
        <v>36</v>
      </c>
      <c r="L1002" s="429">
        <f>'раздел 2'!C1000</f>
        <v>4564506.33</v>
      </c>
      <c r="M1002" s="450">
        <v>0</v>
      </c>
      <c r="N1002" s="450">
        <v>0</v>
      </c>
      <c r="O1002" s="450">
        <v>0</v>
      </c>
      <c r="P1002" s="460">
        <f t="shared" si="269"/>
        <v>4564506.33</v>
      </c>
      <c r="Q1002" s="455">
        <f t="shared" si="270"/>
        <v>6878.4001356238696</v>
      </c>
      <c r="R1002" s="450">
        <v>24445</v>
      </c>
      <c r="S1002" s="450" t="s">
        <v>358</v>
      </c>
      <c r="T1002" s="450" t="s">
        <v>181</v>
      </c>
      <c r="U1002" s="56">
        <f>'раздел 2'!C1000-'раздел 1'!L1002</f>
        <v>0</v>
      </c>
      <c r="V1002" s="203">
        <f t="shared" si="266"/>
        <v>0</v>
      </c>
      <c r="W1002" s="203">
        <f t="shared" si="253"/>
        <v>17566.59986437613</v>
      </c>
    </row>
    <row r="1003" spans="1:23" ht="15.6" customHeight="1" x14ac:dyDescent="0.2">
      <c r="A1003" s="328">
        <f t="shared" si="271"/>
        <v>765</v>
      </c>
      <c r="B1003" s="132" t="s">
        <v>303</v>
      </c>
      <c r="C1003" s="331">
        <v>1965</v>
      </c>
      <c r="D1003" s="450"/>
      <c r="E1003" s="450" t="s">
        <v>178</v>
      </c>
      <c r="F1003" s="327">
        <v>2</v>
      </c>
      <c r="G1003" s="327">
        <v>2</v>
      </c>
      <c r="H1003" s="450">
        <v>654.70000000000005</v>
      </c>
      <c r="I1003" s="450">
        <v>416.1</v>
      </c>
      <c r="J1003" s="450">
        <v>82.8</v>
      </c>
      <c r="K1003" s="331">
        <v>39</v>
      </c>
      <c r="L1003" s="429">
        <f>'раздел 2'!C1001</f>
        <v>4564506.33</v>
      </c>
      <c r="M1003" s="450">
        <v>0</v>
      </c>
      <c r="N1003" s="450">
        <v>0</v>
      </c>
      <c r="O1003" s="450">
        <v>0</v>
      </c>
      <c r="P1003" s="460">
        <f t="shared" si="269"/>
        <v>4564506.33</v>
      </c>
      <c r="Q1003" s="455">
        <f t="shared" si="270"/>
        <v>6971.9051932182674</v>
      </c>
      <c r="R1003" s="450">
        <v>24445</v>
      </c>
      <c r="S1003" s="450" t="s">
        <v>358</v>
      </c>
      <c r="T1003" s="450" t="s">
        <v>181</v>
      </c>
      <c r="U1003" s="56">
        <f>'раздел 2'!C1001-'раздел 1'!L1003</f>
        <v>0</v>
      </c>
      <c r="V1003" s="203">
        <f t="shared" si="266"/>
        <v>0</v>
      </c>
      <c r="W1003" s="203">
        <f t="shared" si="253"/>
        <v>17473.094806781733</v>
      </c>
    </row>
    <row r="1004" spans="1:23" ht="15.6" customHeight="1" x14ac:dyDescent="0.2">
      <c r="A1004" s="328">
        <f t="shared" si="271"/>
        <v>766</v>
      </c>
      <c r="B1004" s="132" t="s">
        <v>962</v>
      </c>
      <c r="C1004" s="331">
        <v>1965</v>
      </c>
      <c r="D1004" s="450"/>
      <c r="E1004" s="450" t="s">
        <v>174</v>
      </c>
      <c r="F1004" s="327">
        <v>2</v>
      </c>
      <c r="G1004" s="327">
        <v>2</v>
      </c>
      <c r="H1004" s="450">
        <v>632.16999999999996</v>
      </c>
      <c r="I1004" s="450">
        <v>427.14</v>
      </c>
      <c r="J1004" s="450">
        <v>205.03</v>
      </c>
      <c r="K1004" s="331">
        <v>41</v>
      </c>
      <c r="L1004" s="429">
        <f>'раздел 2'!C1002</f>
        <v>304307.71000000002</v>
      </c>
      <c r="M1004" s="450">
        <v>0</v>
      </c>
      <c r="N1004" s="450">
        <v>0</v>
      </c>
      <c r="O1004" s="450">
        <v>0</v>
      </c>
      <c r="P1004" s="460">
        <f t="shared" si="269"/>
        <v>304307.71000000002</v>
      </c>
      <c r="Q1004" s="455">
        <f t="shared" si="270"/>
        <v>481.37005868674572</v>
      </c>
      <c r="R1004" s="450">
        <v>24445</v>
      </c>
      <c r="S1004" s="450" t="s">
        <v>358</v>
      </c>
      <c r="T1004" s="450" t="s">
        <v>181</v>
      </c>
      <c r="U1004" s="56">
        <f>'раздел 2'!C1002-'раздел 1'!L1004</f>
        <v>0</v>
      </c>
      <c r="V1004" s="203">
        <f t="shared" si="266"/>
        <v>0</v>
      </c>
      <c r="W1004" s="203">
        <f t="shared" si="253"/>
        <v>23963.629941313255</v>
      </c>
    </row>
    <row r="1005" spans="1:23" ht="15.6" customHeight="1" x14ac:dyDescent="0.2">
      <c r="A1005" s="328">
        <f t="shared" si="271"/>
        <v>767</v>
      </c>
      <c r="B1005" s="132" t="s">
        <v>963</v>
      </c>
      <c r="C1005" s="331">
        <v>1967</v>
      </c>
      <c r="D1005" s="450"/>
      <c r="E1005" s="450" t="s">
        <v>174</v>
      </c>
      <c r="F1005" s="327">
        <v>2</v>
      </c>
      <c r="G1005" s="327">
        <v>2</v>
      </c>
      <c r="H1005" s="450">
        <v>731.33</v>
      </c>
      <c r="I1005" s="450">
        <v>489.95</v>
      </c>
      <c r="J1005" s="450">
        <v>241.38</v>
      </c>
      <c r="K1005" s="331">
        <v>40</v>
      </c>
      <c r="L1005" s="429">
        <f>'раздел 2'!C1003</f>
        <v>304307.71000000002</v>
      </c>
      <c r="M1005" s="450">
        <v>0</v>
      </c>
      <c r="N1005" s="450">
        <v>0</v>
      </c>
      <c r="O1005" s="450">
        <v>0</v>
      </c>
      <c r="P1005" s="460">
        <f t="shared" si="269"/>
        <v>304307.71000000002</v>
      </c>
      <c r="Q1005" s="455">
        <f t="shared" si="270"/>
        <v>416.1017734811918</v>
      </c>
      <c r="R1005" s="450">
        <v>24445</v>
      </c>
      <c r="S1005" s="450" t="s">
        <v>358</v>
      </c>
      <c r="T1005" s="450" t="s">
        <v>181</v>
      </c>
      <c r="U1005" s="56">
        <f>'раздел 2'!C1003-'раздел 1'!L1005</f>
        <v>0</v>
      </c>
      <c r="V1005" s="203">
        <f t="shared" si="266"/>
        <v>0</v>
      </c>
      <c r="W1005" s="203">
        <f t="shared" si="253"/>
        <v>24028.89822651881</v>
      </c>
    </row>
    <row r="1006" spans="1:23" ht="15.6" customHeight="1" x14ac:dyDescent="0.2">
      <c r="A1006" s="328">
        <f t="shared" si="271"/>
        <v>768</v>
      </c>
      <c r="B1006" s="461" t="s">
        <v>964</v>
      </c>
      <c r="C1006" s="331">
        <v>197</v>
      </c>
      <c r="D1006" s="450"/>
      <c r="E1006" s="450" t="s">
        <v>174</v>
      </c>
      <c r="F1006" s="327">
        <v>2</v>
      </c>
      <c r="G1006" s="327">
        <v>2</v>
      </c>
      <c r="H1006" s="450">
        <v>710.4</v>
      </c>
      <c r="I1006" s="450">
        <v>483.9</v>
      </c>
      <c r="J1006" s="450">
        <v>226.5</v>
      </c>
      <c r="K1006" s="331">
        <v>49</v>
      </c>
      <c r="L1006" s="429">
        <f>'раздел 2'!C1004</f>
        <v>304307.71000000002</v>
      </c>
      <c r="M1006" s="450">
        <v>0</v>
      </c>
      <c r="N1006" s="450">
        <v>0</v>
      </c>
      <c r="O1006" s="450">
        <v>0</v>
      </c>
      <c r="P1006" s="460">
        <f t="shared" si="269"/>
        <v>304307.71000000002</v>
      </c>
      <c r="Q1006" s="455">
        <f t="shared" si="270"/>
        <v>428.3610782657658</v>
      </c>
      <c r="R1006" s="450">
        <v>24445</v>
      </c>
      <c r="S1006" s="450" t="s">
        <v>358</v>
      </c>
      <c r="T1006" s="450" t="s">
        <v>181</v>
      </c>
      <c r="U1006" s="56">
        <f>'раздел 2'!C1004-'раздел 1'!L1006</f>
        <v>0</v>
      </c>
      <c r="V1006" s="203">
        <f t="shared" si="266"/>
        <v>0</v>
      </c>
      <c r="W1006" s="203">
        <f t="shared" si="253"/>
        <v>24016.638921734233</v>
      </c>
    </row>
    <row r="1007" spans="1:23" ht="15.6" customHeight="1" x14ac:dyDescent="0.2">
      <c r="A1007" s="328">
        <f t="shared" si="271"/>
        <v>769</v>
      </c>
      <c r="B1007" s="461" t="s">
        <v>965</v>
      </c>
      <c r="C1007" s="331">
        <v>1966</v>
      </c>
      <c r="D1007" s="450"/>
      <c r="E1007" s="450" t="s">
        <v>174</v>
      </c>
      <c r="F1007" s="327">
        <v>3</v>
      </c>
      <c r="G1007" s="327">
        <v>3</v>
      </c>
      <c r="H1007" s="450">
        <v>1460.9</v>
      </c>
      <c r="I1007" s="450">
        <v>1026.7</v>
      </c>
      <c r="J1007" s="450">
        <v>434.2</v>
      </c>
      <c r="K1007" s="331">
        <v>52</v>
      </c>
      <c r="L1007" s="429">
        <f>'раздел 2'!C1005</f>
        <v>961374.41</v>
      </c>
      <c r="M1007" s="450">
        <v>0</v>
      </c>
      <c r="N1007" s="450">
        <v>0</v>
      </c>
      <c r="O1007" s="450">
        <v>0</v>
      </c>
      <c r="P1007" s="460">
        <f t="shared" si="269"/>
        <v>961374.41</v>
      </c>
      <c r="Q1007" s="455">
        <f t="shared" si="270"/>
        <v>658.06996372099388</v>
      </c>
      <c r="R1007" s="450">
        <v>24445</v>
      </c>
      <c r="S1007" s="450" t="s">
        <v>358</v>
      </c>
      <c r="T1007" s="450" t="s">
        <v>181</v>
      </c>
      <c r="U1007" s="56">
        <f>'раздел 2'!C1005-'раздел 1'!L1007</f>
        <v>0</v>
      </c>
      <c r="V1007" s="203">
        <f t="shared" si="266"/>
        <v>0</v>
      </c>
      <c r="W1007" s="203">
        <f t="shared" si="253"/>
        <v>23786.930036279005</v>
      </c>
    </row>
    <row r="1008" spans="1:23" ht="15.6" customHeight="1" x14ac:dyDescent="0.2">
      <c r="A1008" s="328">
        <f t="shared" si="271"/>
        <v>770</v>
      </c>
      <c r="B1008" s="107" t="s">
        <v>966</v>
      </c>
      <c r="C1008" s="331">
        <v>1966</v>
      </c>
      <c r="D1008" s="450"/>
      <c r="E1008" s="450" t="s">
        <v>174</v>
      </c>
      <c r="F1008" s="327">
        <v>3</v>
      </c>
      <c r="G1008" s="327">
        <v>3</v>
      </c>
      <c r="H1008" s="450">
        <v>1486.4</v>
      </c>
      <c r="I1008" s="450">
        <v>1007.7</v>
      </c>
      <c r="J1008" s="450">
        <v>478.7</v>
      </c>
      <c r="K1008" s="331">
        <v>51</v>
      </c>
      <c r="L1008" s="429">
        <f>'раздел 2'!C1006</f>
        <v>961374.41</v>
      </c>
      <c r="M1008" s="450">
        <v>0</v>
      </c>
      <c r="N1008" s="450">
        <v>0</v>
      </c>
      <c r="O1008" s="450">
        <v>0</v>
      </c>
      <c r="P1008" s="460">
        <f t="shared" si="269"/>
        <v>961374.41</v>
      </c>
      <c r="Q1008" s="455">
        <f t="shared" si="270"/>
        <v>646.78041576964472</v>
      </c>
      <c r="R1008" s="450">
        <v>24445</v>
      </c>
      <c r="S1008" s="450" t="s">
        <v>358</v>
      </c>
      <c r="T1008" s="450" t="s">
        <v>181</v>
      </c>
      <c r="U1008" s="56">
        <f>'раздел 2'!C1006-'раздел 1'!L1008</f>
        <v>0</v>
      </c>
      <c r="V1008" s="203">
        <f t="shared" si="266"/>
        <v>0</v>
      </c>
      <c r="W1008" s="203">
        <f t="shared" si="253"/>
        <v>23798.219584230355</v>
      </c>
    </row>
    <row r="1009" spans="1:23" ht="15.6" customHeight="1" x14ac:dyDescent="0.2">
      <c r="A1009" s="328">
        <f t="shared" si="271"/>
        <v>771</v>
      </c>
      <c r="B1009" s="107" t="s">
        <v>967</v>
      </c>
      <c r="C1009" s="331">
        <v>1955</v>
      </c>
      <c r="D1009" s="450"/>
      <c r="E1009" s="450" t="s">
        <v>174</v>
      </c>
      <c r="F1009" s="327">
        <v>2</v>
      </c>
      <c r="G1009" s="327">
        <v>2</v>
      </c>
      <c r="H1009" s="450">
        <v>842</v>
      </c>
      <c r="I1009" s="450">
        <v>557.70000000000005</v>
      </c>
      <c r="J1009" s="450">
        <v>284.3</v>
      </c>
      <c r="K1009" s="331">
        <v>23</v>
      </c>
      <c r="L1009" s="429">
        <f>'раздел 2'!C1007</f>
        <v>902570.89999999991</v>
      </c>
      <c r="M1009" s="450">
        <v>0</v>
      </c>
      <c r="N1009" s="450">
        <v>0</v>
      </c>
      <c r="O1009" s="450">
        <v>0</v>
      </c>
      <c r="P1009" s="460">
        <f t="shared" si="269"/>
        <v>902570.89999999991</v>
      </c>
      <c r="Q1009" s="455">
        <f t="shared" si="270"/>
        <v>1071.9369358669833</v>
      </c>
      <c r="R1009" s="450">
        <v>24445</v>
      </c>
      <c r="S1009" s="450" t="s">
        <v>358</v>
      </c>
      <c r="T1009" s="450" t="s">
        <v>181</v>
      </c>
      <c r="U1009" s="56">
        <f>'раздел 2'!C1007-'раздел 1'!L1009</f>
        <v>0</v>
      </c>
      <c r="V1009" s="203">
        <f t="shared" si="266"/>
        <v>0</v>
      </c>
      <c r="W1009" s="203">
        <f t="shared" si="253"/>
        <v>23373.063064133017</v>
      </c>
    </row>
    <row r="1010" spans="1:23" ht="15.6" customHeight="1" x14ac:dyDescent="0.2">
      <c r="A1010" s="328">
        <f t="shared" si="271"/>
        <v>772</v>
      </c>
      <c r="B1010" s="461" t="s">
        <v>968</v>
      </c>
      <c r="C1010" s="331">
        <v>1955</v>
      </c>
      <c r="D1010" s="450"/>
      <c r="E1010" s="450" t="s">
        <v>174</v>
      </c>
      <c r="F1010" s="327">
        <v>2</v>
      </c>
      <c r="G1010" s="327">
        <v>2</v>
      </c>
      <c r="H1010" s="450">
        <v>836.4</v>
      </c>
      <c r="I1010" s="450">
        <v>559.20000000000005</v>
      </c>
      <c r="J1010" s="450">
        <v>277.2</v>
      </c>
      <c r="K1010" s="331">
        <v>32</v>
      </c>
      <c r="L1010" s="429">
        <f>'раздел 2'!C1008</f>
        <v>902570.89999999991</v>
      </c>
      <c r="M1010" s="450">
        <v>0</v>
      </c>
      <c r="N1010" s="450">
        <v>0</v>
      </c>
      <c r="O1010" s="450">
        <v>0</v>
      </c>
      <c r="P1010" s="460">
        <f t="shared" si="269"/>
        <v>902570.89999999991</v>
      </c>
      <c r="Q1010" s="455">
        <f t="shared" si="270"/>
        <v>1079.1139406982304</v>
      </c>
      <c r="R1010" s="450">
        <v>24445</v>
      </c>
      <c r="S1010" s="450" t="s">
        <v>358</v>
      </c>
      <c r="T1010" s="450" t="s">
        <v>181</v>
      </c>
      <c r="U1010" s="56">
        <f>'раздел 2'!C1008-'раздел 1'!L1010</f>
        <v>0</v>
      </c>
      <c r="V1010" s="203">
        <f t="shared" si="266"/>
        <v>0</v>
      </c>
      <c r="W1010" s="203">
        <f t="shared" si="253"/>
        <v>23365.886059301771</v>
      </c>
    </row>
    <row r="1011" spans="1:23" ht="15.6" customHeight="1" x14ac:dyDescent="0.2">
      <c r="A1011" s="328">
        <f t="shared" si="271"/>
        <v>773</v>
      </c>
      <c r="B1011" s="461" t="s">
        <v>969</v>
      </c>
      <c r="C1011" s="331">
        <v>1955</v>
      </c>
      <c r="D1011" s="450"/>
      <c r="E1011" s="450" t="s">
        <v>174</v>
      </c>
      <c r="F1011" s="327">
        <v>2</v>
      </c>
      <c r="G1011" s="327">
        <v>2</v>
      </c>
      <c r="H1011" s="450">
        <v>752.9</v>
      </c>
      <c r="I1011" s="450">
        <v>512.20000000000005</v>
      </c>
      <c r="J1011" s="450">
        <v>235.7</v>
      </c>
      <c r="K1011" s="331">
        <v>29</v>
      </c>
      <c r="L1011" s="429">
        <f>'раздел 2'!C1009</f>
        <v>853254.5</v>
      </c>
      <c r="M1011" s="450">
        <v>0</v>
      </c>
      <c r="N1011" s="450">
        <v>0</v>
      </c>
      <c r="O1011" s="450">
        <v>0</v>
      </c>
      <c r="P1011" s="460">
        <f t="shared" si="269"/>
        <v>853254.5</v>
      </c>
      <c r="Q1011" s="455">
        <f t="shared" si="270"/>
        <v>1133.2906096427148</v>
      </c>
      <c r="R1011" s="450">
        <v>24445</v>
      </c>
      <c r="S1011" s="450" t="s">
        <v>358</v>
      </c>
      <c r="T1011" s="450" t="s">
        <v>181</v>
      </c>
      <c r="U1011" s="56">
        <f>'раздел 2'!C1009-'раздел 1'!L1011</f>
        <v>0</v>
      </c>
      <c r="V1011" s="203">
        <f t="shared" si="266"/>
        <v>0</v>
      </c>
      <c r="W1011" s="203">
        <f t="shared" si="253"/>
        <v>23311.709390357286</v>
      </c>
    </row>
    <row r="1012" spans="1:23" ht="15.6" customHeight="1" x14ac:dyDescent="0.2">
      <c r="A1012" s="328">
        <f t="shared" si="271"/>
        <v>774</v>
      </c>
      <c r="B1012" s="141" t="s">
        <v>970</v>
      </c>
      <c r="C1012" s="331">
        <v>1955</v>
      </c>
      <c r="D1012" s="450"/>
      <c r="E1012" s="450" t="s">
        <v>174</v>
      </c>
      <c r="F1012" s="327">
        <v>2</v>
      </c>
      <c r="G1012" s="327">
        <v>2</v>
      </c>
      <c r="H1012" s="450">
        <v>538</v>
      </c>
      <c r="I1012" s="450">
        <v>409.9</v>
      </c>
      <c r="J1012" s="450">
        <v>196.4</v>
      </c>
      <c r="K1012" s="331">
        <v>19</v>
      </c>
      <c r="L1012" s="429">
        <f>'раздел 2'!C1010</f>
        <v>301487.67</v>
      </c>
      <c r="M1012" s="450">
        <v>0</v>
      </c>
      <c r="N1012" s="450">
        <v>0</v>
      </c>
      <c r="O1012" s="450">
        <v>0</v>
      </c>
      <c r="P1012" s="460">
        <f t="shared" si="269"/>
        <v>301487.67</v>
      </c>
      <c r="Q1012" s="455">
        <f t="shared" si="270"/>
        <v>560.38600371747214</v>
      </c>
      <c r="R1012" s="450">
        <v>24445</v>
      </c>
      <c r="S1012" s="450" t="s">
        <v>358</v>
      </c>
      <c r="T1012" s="450" t="s">
        <v>181</v>
      </c>
      <c r="U1012" s="56">
        <f>'раздел 2'!C1010-'раздел 1'!L1012</f>
        <v>0</v>
      </c>
      <c r="V1012" s="203">
        <f t="shared" si="266"/>
        <v>0</v>
      </c>
      <c r="W1012" s="203">
        <f t="shared" si="253"/>
        <v>23884.613996282529</v>
      </c>
    </row>
    <row r="1013" spans="1:23" ht="15.6" customHeight="1" x14ac:dyDescent="0.2">
      <c r="A1013" s="523" t="s">
        <v>17</v>
      </c>
      <c r="B1013" s="524"/>
      <c r="C1013" s="331" t="s">
        <v>177</v>
      </c>
      <c r="D1013" s="450" t="s">
        <v>177</v>
      </c>
      <c r="E1013" s="450" t="s">
        <v>177</v>
      </c>
      <c r="F1013" s="327" t="s">
        <v>177</v>
      </c>
      <c r="G1013" s="327" t="s">
        <v>177</v>
      </c>
      <c r="H1013" s="450">
        <v>10620.199999999999</v>
      </c>
      <c r="I1013" s="450">
        <v>7105.8899999999985</v>
      </c>
      <c r="J1013" s="450">
        <v>3053.65</v>
      </c>
      <c r="K1013" s="331">
        <v>478</v>
      </c>
      <c r="L1013" s="429">
        <f>SUM(L1000:L1012)</f>
        <v>24053581.220000003</v>
      </c>
      <c r="M1013" s="429">
        <f>SUM(M1000:M1012)</f>
        <v>0</v>
      </c>
      <c r="N1013" s="429">
        <f>SUM(N1000:N1012)</f>
        <v>0</v>
      </c>
      <c r="O1013" s="429">
        <f>SUM(O1000:O1012)</f>
        <v>0</v>
      </c>
      <c r="P1013" s="429">
        <f>SUM(P1000:P1012)</f>
        <v>24053581.220000003</v>
      </c>
      <c r="Q1013" s="427">
        <v>2325.5842140449336</v>
      </c>
      <c r="R1013" s="450" t="s">
        <v>177</v>
      </c>
      <c r="S1013" s="450" t="s">
        <v>177</v>
      </c>
      <c r="T1013" s="450" t="s">
        <v>177</v>
      </c>
      <c r="U1013" s="56">
        <f>'раздел 2'!C1011-'раздел 1'!L1013</f>
        <v>0</v>
      </c>
      <c r="V1013" s="203">
        <f t="shared" si="266"/>
        <v>0</v>
      </c>
      <c r="W1013" s="203" t="e">
        <f t="shared" si="253"/>
        <v>#VALUE!</v>
      </c>
    </row>
    <row r="1014" spans="1:23" ht="15.6" customHeight="1" x14ac:dyDescent="0.2">
      <c r="A1014" s="457" t="s">
        <v>1746</v>
      </c>
      <c r="B1014" s="430"/>
      <c r="C1014" s="331"/>
      <c r="D1014" s="450"/>
      <c r="E1014" s="450"/>
      <c r="F1014" s="327"/>
      <c r="G1014" s="327"/>
      <c r="H1014" s="450"/>
      <c r="I1014" s="450"/>
      <c r="J1014" s="450"/>
      <c r="K1014" s="331"/>
      <c r="L1014" s="429"/>
      <c r="M1014" s="429"/>
      <c r="N1014" s="429"/>
      <c r="O1014" s="429"/>
      <c r="P1014" s="429"/>
      <c r="Q1014" s="427"/>
      <c r="R1014" s="450"/>
      <c r="S1014" s="450"/>
      <c r="T1014" s="450"/>
      <c r="U1014" s="56">
        <f>'раздел 2'!C1012-'раздел 1'!L1014</f>
        <v>0</v>
      </c>
      <c r="V1014" s="203"/>
      <c r="W1014" s="203"/>
    </row>
    <row r="1015" spans="1:23" ht="15.6" customHeight="1" x14ac:dyDescent="0.2">
      <c r="A1015" s="125">
        <f>A1012+1</f>
        <v>775</v>
      </c>
      <c r="B1015" s="430" t="s">
        <v>1747</v>
      </c>
      <c r="C1015" s="331">
        <v>1987</v>
      </c>
      <c r="D1015" s="450"/>
      <c r="E1015" s="450" t="s">
        <v>1706</v>
      </c>
      <c r="F1015" s="327">
        <v>5</v>
      </c>
      <c r="G1015" s="327">
        <v>4</v>
      </c>
      <c r="H1015" s="450">
        <v>4565.8999999999996</v>
      </c>
      <c r="I1015" s="450">
        <v>3232.4</v>
      </c>
      <c r="J1015" s="450">
        <v>3232.4</v>
      </c>
      <c r="K1015" s="331">
        <v>150</v>
      </c>
      <c r="L1015" s="429">
        <f>'раздел 2'!C1013</f>
        <v>1035984.08</v>
      </c>
      <c r="M1015" s="450">
        <v>0</v>
      </c>
      <c r="N1015" s="450">
        <v>0</v>
      </c>
      <c r="O1015" s="450">
        <v>0</v>
      </c>
      <c r="P1015" s="460">
        <f>L1015</f>
        <v>1035984.08</v>
      </c>
      <c r="Q1015" s="427">
        <v>20532.129411764705</v>
      </c>
      <c r="R1015" s="450">
        <v>24445</v>
      </c>
      <c r="S1015" s="450" t="s">
        <v>358</v>
      </c>
      <c r="T1015" s="450" t="s">
        <v>1653</v>
      </c>
      <c r="U1015" s="56">
        <f>'раздел 2'!C1013-'раздел 1'!L1015</f>
        <v>0</v>
      </c>
      <c r="V1015" s="203"/>
      <c r="W1015" s="203"/>
    </row>
    <row r="1016" spans="1:23" ht="15.6" customHeight="1" x14ac:dyDescent="0.2">
      <c r="A1016" s="125">
        <f>A1015+1</f>
        <v>776</v>
      </c>
      <c r="B1016" s="430" t="s">
        <v>1748</v>
      </c>
      <c r="C1016" s="331">
        <v>1975</v>
      </c>
      <c r="D1016" s="450"/>
      <c r="E1016" s="450" t="s">
        <v>1440</v>
      </c>
      <c r="F1016" s="327">
        <v>2</v>
      </c>
      <c r="G1016" s="327">
        <v>2</v>
      </c>
      <c r="H1016" s="450">
        <v>525.01</v>
      </c>
      <c r="I1016" s="450">
        <v>525.01</v>
      </c>
      <c r="J1016" s="450">
        <v>242.64</v>
      </c>
      <c r="K1016" s="331">
        <v>24</v>
      </c>
      <c r="L1016" s="429">
        <f>'раздел 2'!C1014</f>
        <v>1035984.08</v>
      </c>
      <c r="M1016" s="450">
        <v>0</v>
      </c>
      <c r="N1016" s="450">
        <v>0</v>
      </c>
      <c r="O1016" s="450">
        <v>0</v>
      </c>
      <c r="P1016" s="460">
        <f>L1016</f>
        <v>1035984.08</v>
      </c>
      <c r="Q1016" s="427">
        <v>20533.129411764701</v>
      </c>
      <c r="R1016" s="450">
        <v>24445</v>
      </c>
      <c r="S1016" s="450" t="s">
        <v>358</v>
      </c>
      <c r="T1016" s="332" t="s">
        <v>1653</v>
      </c>
      <c r="U1016" s="56">
        <f>'раздел 2'!C1014-'раздел 1'!L1016</f>
        <v>0</v>
      </c>
      <c r="V1016" s="203"/>
      <c r="W1016" s="203"/>
    </row>
    <row r="1017" spans="1:23" ht="15.6" customHeight="1" x14ac:dyDescent="0.2">
      <c r="A1017" s="125">
        <f>A1016+1</f>
        <v>777</v>
      </c>
      <c r="B1017" s="430" t="s">
        <v>1749</v>
      </c>
      <c r="C1017" s="331">
        <v>1987</v>
      </c>
      <c r="D1017" s="450"/>
      <c r="E1017" s="450" t="s">
        <v>1706</v>
      </c>
      <c r="F1017" s="327">
        <v>5</v>
      </c>
      <c r="G1017" s="327">
        <v>4</v>
      </c>
      <c r="H1017" s="450">
        <v>4565.8999999999996</v>
      </c>
      <c r="I1017" s="450">
        <v>3232.4</v>
      </c>
      <c r="J1017" s="450">
        <v>3232.4</v>
      </c>
      <c r="K1017" s="331">
        <v>150</v>
      </c>
      <c r="L1017" s="429">
        <f>'раздел 2'!C1015</f>
        <v>790000</v>
      </c>
      <c r="M1017" s="450">
        <v>0</v>
      </c>
      <c r="N1017" s="450">
        <v>0</v>
      </c>
      <c r="O1017" s="450">
        <v>0</v>
      </c>
      <c r="P1017" s="460">
        <f>L1017</f>
        <v>790000</v>
      </c>
      <c r="Q1017" s="427">
        <v>20532.129411764705</v>
      </c>
      <c r="R1017" s="450">
        <v>24445</v>
      </c>
      <c r="S1017" s="450" t="s">
        <v>358</v>
      </c>
      <c r="T1017" s="332" t="s">
        <v>1653</v>
      </c>
      <c r="U1017" s="56">
        <f>'раздел 2'!C1015-'раздел 1'!L1017</f>
        <v>0</v>
      </c>
      <c r="V1017" s="203"/>
      <c r="W1017" s="203"/>
    </row>
    <row r="1018" spans="1:23" ht="15.6" customHeight="1" x14ac:dyDescent="0.2">
      <c r="A1018" s="488" t="s">
        <v>17</v>
      </c>
      <c r="B1018" s="489"/>
      <c r="C1018" s="331" t="s">
        <v>177</v>
      </c>
      <c r="D1018" s="450" t="s">
        <v>177</v>
      </c>
      <c r="E1018" s="450" t="s">
        <v>177</v>
      </c>
      <c r="F1018" s="327" t="s">
        <v>177</v>
      </c>
      <c r="G1018" s="327" t="s">
        <v>177</v>
      </c>
      <c r="H1018" s="429">
        <f t="shared" ref="H1018:K1018" si="272">SUM(H1015:H1017)</f>
        <v>9656.81</v>
      </c>
      <c r="I1018" s="429">
        <f t="shared" si="272"/>
        <v>6989.8099999999995</v>
      </c>
      <c r="J1018" s="429">
        <f t="shared" si="272"/>
        <v>6707.4400000000005</v>
      </c>
      <c r="K1018" s="429">
        <f t="shared" si="272"/>
        <v>324</v>
      </c>
      <c r="L1018" s="429">
        <f>SUM(L1015:L1017)</f>
        <v>2861968.16</v>
      </c>
      <c r="M1018" s="429">
        <f t="shared" ref="M1018:P1018" si="273">SUM(M1015:M1017)</f>
        <v>0</v>
      </c>
      <c r="N1018" s="429">
        <f t="shared" si="273"/>
        <v>0</v>
      </c>
      <c r="O1018" s="429">
        <f t="shared" si="273"/>
        <v>0</v>
      </c>
      <c r="P1018" s="429">
        <f t="shared" si="273"/>
        <v>2861968.16</v>
      </c>
      <c r="Q1018" s="427">
        <v>388.91331500817273</v>
      </c>
      <c r="R1018" s="450" t="s">
        <v>177</v>
      </c>
      <c r="S1018" s="450" t="s">
        <v>177</v>
      </c>
      <c r="T1018" s="450" t="s">
        <v>177</v>
      </c>
      <c r="U1018" s="56">
        <f>'раздел 2'!C1016-'раздел 1'!L1018</f>
        <v>0</v>
      </c>
      <c r="V1018" s="203">
        <f t="shared" ref="V1018" si="274">L1018-P1018</f>
        <v>0</v>
      </c>
      <c r="W1018" s="203" t="e">
        <f t="shared" ref="W1018" si="275">R1018-Q1018</f>
        <v>#VALUE!</v>
      </c>
    </row>
    <row r="1019" spans="1:23" ht="15.6" customHeight="1" x14ac:dyDescent="0.2">
      <c r="A1019" s="523" t="s">
        <v>80</v>
      </c>
      <c r="B1019" s="524"/>
      <c r="C1019" s="331"/>
      <c r="D1019" s="450"/>
      <c r="E1019" s="450"/>
      <c r="F1019" s="327"/>
      <c r="G1019" s="327"/>
      <c r="H1019" s="450"/>
      <c r="I1019" s="450"/>
      <c r="J1019" s="450"/>
      <c r="K1019" s="331"/>
      <c r="L1019" s="429"/>
      <c r="M1019" s="450"/>
      <c r="N1019" s="450"/>
      <c r="O1019" s="450"/>
      <c r="P1019" s="450"/>
      <c r="Q1019" s="427"/>
      <c r="R1019" s="450"/>
      <c r="S1019" s="450"/>
      <c r="T1019" s="450"/>
      <c r="U1019" s="56">
        <f>'раздел 2'!C1017-'раздел 1'!L1019</f>
        <v>0</v>
      </c>
      <c r="V1019" s="203">
        <f t="shared" si="266"/>
        <v>0</v>
      </c>
      <c r="W1019" s="203">
        <f t="shared" ref="W1019:W1082" si="276">R1019-Q1019</f>
        <v>0</v>
      </c>
    </row>
    <row r="1020" spans="1:23" ht="15.6" customHeight="1" x14ac:dyDescent="0.2">
      <c r="A1020" s="347">
        <f>A1017+1</f>
        <v>778</v>
      </c>
      <c r="B1020" s="452" t="s">
        <v>304</v>
      </c>
      <c r="C1020" s="331">
        <v>1951</v>
      </c>
      <c r="D1020" s="450"/>
      <c r="E1020" s="450" t="s">
        <v>174</v>
      </c>
      <c r="F1020" s="327">
        <v>2</v>
      </c>
      <c r="G1020" s="327">
        <v>2</v>
      </c>
      <c r="H1020" s="450">
        <v>411.2</v>
      </c>
      <c r="I1020" s="450">
        <v>408.4</v>
      </c>
      <c r="J1020" s="450">
        <v>353.1</v>
      </c>
      <c r="K1020" s="331">
        <v>18</v>
      </c>
      <c r="L1020" s="429">
        <v>7420379.2599999998</v>
      </c>
      <c r="M1020" s="450">
        <v>0</v>
      </c>
      <c r="N1020" s="450">
        <v>0</v>
      </c>
      <c r="O1020" s="450">
        <v>0</v>
      </c>
      <c r="P1020" s="460">
        <f>L1020</f>
        <v>7420379.2599999998</v>
      </c>
      <c r="Q1020" s="455">
        <f>L1020/H1020</f>
        <v>18045.669406614787</v>
      </c>
      <c r="R1020" s="450">
        <v>24445</v>
      </c>
      <c r="S1020" s="450" t="s">
        <v>358</v>
      </c>
      <c r="T1020" s="450" t="s">
        <v>181</v>
      </c>
      <c r="U1020" s="56">
        <f>'раздел 2'!C1018-'раздел 1'!L1020</f>
        <v>0</v>
      </c>
      <c r="V1020" s="203">
        <f t="shared" si="266"/>
        <v>0</v>
      </c>
      <c r="W1020" s="203">
        <f t="shared" si="276"/>
        <v>6399.3305933852134</v>
      </c>
    </row>
    <row r="1021" spans="1:23" ht="15.6" customHeight="1" x14ac:dyDescent="0.2">
      <c r="A1021" s="328">
        <f>A1020+1</f>
        <v>779</v>
      </c>
      <c r="B1021" s="141" t="s">
        <v>81</v>
      </c>
      <c r="C1021" s="331">
        <v>1964</v>
      </c>
      <c r="D1021" s="450"/>
      <c r="E1021" s="450" t="s">
        <v>174</v>
      </c>
      <c r="F1021" s="327">
        <v>2</v>
      </c>
      <c r="G1021" s="327">
        <v>2</v>
      </c>
      <c r="H1021" s="450">
        <v>651.42999999999995</v>
      </c>
      <c r="I1021" s="450">
        <v>651.42999999999995</v>
      </c>
      <c r="J1021" s="450">
        <v>555.69000000000005</v>
      </c>
      <c r="K1021" s="331">
        <v>30</v>
      </c>
      <c r="L1021" s="429">
        <v>234075.42</v>
      </c>
      <c r="M1021" s="450">
        <v>0</v>
      </c>
      <c r="N1021" s="450">
        <v>0</v>
      </c>
      <c r="O1021" s="450">
        <v>0</v>
      </c>
      <c r="P1021" s="460">
        <f>L1021</f>
        <v>234075.42</v>
      </c>
      <c r="Q1021" s="455">
        <f>L1021/H1021</f>
        <v>359.32551463702936</v>
      </c>
      <c r="R1021" s="450">
        <v>24445</v>
      </c>
      <c r="S1021" s="450" t="s">
        <v>358</v>
      </c>
      <c r="T1021" s="450" t="s">
        <v>181</v>
      </c>
      <c r="U1021" s="56">
        <f>'раздел 2'!C1019-'раздел 1'!L1021</f>
        <v>0</v>
      </c>
      <c r="V1021" s="203">
        <f t="shared" si="266"/>
        <v>0</v>
      </c>
      <c r="W1021" s="203">
        <f t="shared" si="276"/>
        <v>24085.674485362972</v>
      </c>
    </row>
    <row r="1022" spans="1:23" ht="15.6" customHeight="1" x14ac:dyDescent="0.2">
      <c r="A1022" s="523" t="s">
        <v>17</v>
      </c>
      <c r="B1022" s="524"/>
      <c r="C1022" s="331" t="s">
        <v>177</v>
      </c>
      <c r="D1022" s="450" t="s">
        <v>177</v>
      </c>
      <c r="E1022" s="450" t="s">
        <v>177</v>
      </c>
      <c r="F1022" s="327" t="s">
        <v>177</v>
      </c>
      <c r="G1022" s="327" t="s">
        <v>177</v>
      </c>
      <c r="H1022" s="450">
        <v>1062.6299999999999</v>
      </c>
      <c r="I1022" s="450">
        <v>1059.83</v>
      </c>
      <c r="J1022" s="450">
        <v>908.79000000000008</v>
      </c>
      <c r="K1022" s="331">
        <v>48</v>
      </c>
      <c r="L1022" s="429">
        <v>7654454.6799999997</v>
      </c>
      <c r="M1022" s="450">
        <v>0</v>
      </c>
      <c r="N1022" s="450">
        <v>0</v>
      </c>
      <c r="O1022" s="450">
        <v>0</v>
      </c>
      <c r="P1022" s="450">
        <v>7654454.6799999997</v>
      </c>
      <c r="Q1022" s="455">
        <f>L1022/H1022</f>
        <v>7203.3112936770094</v>
      </c>
      <c r="R1022" s="450" t="s">
        <v>177</v>
      </c>
      <c r="S1022" s="450" t="s">
        <v>177</v>
      </c>
      <c r="T1022" s="450" t="s">
        <v>177</v>
      </c>
      <c r="U1022" s="56">
        <f>'раздел 2'!C1020-'раздел 1'!L1022</f>
        <v>0</v>
      </c>
      <c r="V1022" s="203">
        <f t="shared" si="266"/>
        <v>0</v>
      </c>
      <c r="W1022" s="203" t="e">
        <f t="shared" si="276"/>
        <v>#VALUE!</v>
      </c>
    </row>
    <row r="1023" spans="1:23" s="210" customFormat="1" ht="15.6" customHeight="1" x14ac:dyDescent="0.2">
      <c r="A1023" s="525" t="s">
        <v>82</v>
      </c>
      <c r="B1023" s="526"/>
      <c r="C1023" s="153" t="s">
        <v>177</v>
      </c>
      <c r="D1023" s="466" t="s">
        <v>177</v>
      </c>
      <c r="E1023" s="466" t="s">
        <v>177</v>
      </c>
      <c r="F1023" s="179" t="s">
        <v>177</v>
      </c>
      <c r="G1023" s="179" t="s">
        <v>177</v>
      </c>
      <c r="H1023" s="463">
        <f>H975+H978+H987+H998+H1013+H1022</f>
        <v>30006.38</v>
      </c>
      <c r="I1023" s="463">
        <f>I975+I978+I987+I998+I1013+I1022</f>
        <v>24873.08</v>
      </c>
      <c r="J1023" s="463">
        <f>J975+J978+J987+J998+J1013+J1022</f>
        <v>16604.91</v>
      </c>
      <c r="K1023" s="153">
        <f>K975+K978+K987+K998+K1013+K1022</f>
        <v>1271</v>
      </c>
      <c r="L1023" s="463">
        <f>L975+L978+L987+L998+L1013+L1022+L990+L1018</f>
        <v>70601681.769999996</v>
      </c>
      <c r="M1023" s="463">
        <f t="shared" ref="M1023:P1023" si="277">M975+M978+M987+M998+M1013+M1022+M990+M1018</f>
        <v>0</v>
      </c>
      <c r="N1023" s="463">
        <f t="shared" si="277"/>
        <v>0</v>
      </c>
      <c r="O1023" s="463">
        <f t="shared" si="277"/>
        <v>0</v>
      </c>
      <c r="P1023" s="463">
        <f t="shared" si="277"/>
        <v>70601681.769999996</v>
      </c>
      <c r="Q1023" s="455">
        <f>L1023/H1023</f>
        <v>2352.8890112702697</v>
      </c>
      <c r="R1023" s="466" t="s">
        <v>177</v>
      </c>
      <c r="S1023" s="466" t="s">
        <v>177</v>
      </c>
      <c r="T1023" s="466" t="s">
        <v>177</v>
      </c>
      <c r="U1023" s="56">
        <f>'раздел 2'!C1021-'раздел 1'!L1023</f>
        <v>0</v>
      </c>
      <c r="V1023" s="203">
        <f t="shared" si="266"/>
        <v>0</v>
      </c>
      <c r="W1023" s="203" t="e">
        <f t="shared" si="276"/>
        <v>#VALUE!</v>
      </c>
    </row>
    <row r="1024" spans="1:23" ht="15.6" customHeight="1" x14ac:dyDescent="0.2">
      <c r="A1024" s="515" t="s">
        <v>83</v>
      </c>
      <c r="B1024" s="516"/>
      <c r="C1024" s="516"/>
      <c r="D1024" s="516"/>
      <c r="E1024" s="516"/>
      <c r="F1024" s="516"/>
      <c r="G1024" s="516"/>
      <c r="H1024" s="516"/>
      <c r="I1024" s="516"/>
      <c r="J1024" s="516"/>
      <c r="K1024" s="516"/>
      <c r="L1024" s="516"/>
      <c r="M1024" s="516"/>
      <c r="N1024" s="516"/>
      <c r="O1024" s="516"/>
      <c r="P1024" s="516"/>
      <c r="Q1024" s="516"/>
      <c r="R1024" s="516"/>
      <c r="S1024" s="516"/>
      <c r="T1024" s="517"/>
      <c r="U1024" s="56">
        <f>'раздел 2'!C1022-'раздел 1'!L1024</f>
        <v>0</v>
      </c>
      <c r="V1024" s="203">
        <f t="shared" si="266"/>
        <v>0</v>
      </c>
      <c r="W1024" s="203">
        <f t="shared" si="276"/>
        <v>0</v>
      </c>
    </row>
    <row r="1025" spans="1:23" ht="15.6" customHeight="1" x14ac:dyDescent="0.2">
      <c r="A1025" s="537" t="s">
        <v>84</v>
      </c>
      <c r="B1025" s="538"/>
      <c r="C1025" s="331"/>
      <c r="D1025" s="450"/>
      <c r="E1025" s="450"/>
      <c r="F1025" s="327"/>
      <c r="G1025" s="327"/>
      <c r="H1025" s="450"/>
      <c r="I1025" s="450"/>
      <c r="J1025" s="450"/>
      <c r="K1025" s="331"/>
      <c r="L1025" s="429"/>
      <c r="M1025" s="450"/>
      <c r="N1025" s="450"/>
      <c r="O1025" s="450"/>
      <c r="P1025" s="450"/>
      <c r="Q1025" s="427"/>
      <c r="R1025" s="450"/>
      <c r="S1025" s="450"/>
      <c r="T1025" s="450"/>
      <c r="U1025" s="56">
        <f>'раздел 2'!C1023-'раздел 1'!L1025</f>
        <v>0</v>
      </c>
      <c r="V1025" s="203">
        <f t="shared" si="266"/>
        <v>0</v>
      </c>
      <c r="W1025" s="203">
        <f t="shared" si="276"/>
        <v>0</v>
      </c>
    </row>
    <row r="1026" spans="1:23" ht="15.6" customHeight="1" x14ac:dyDescent="0.2">
      <c r="A1026" s="328">
        <f>A1021+1</f>
        <v>780</v>
      </c>
      <c r="B1026" s="135" t="s">
        <v>85</v>
      </c>
      <c r="C1026" s="331">
        <v>1986</v>
      </c>
      <c r="D1026" s="450"/>
      <c r="E1026" s="450" t="s">
        <v>174</v>
      </c>
      <c r="F1026" s="327">
        <v>5</v>
      </c>
      <c r="G1026" s="327">
        <v>2</v>
      </c>
      <c r="H1026" s="450">
        <v>3243.2</v>
      </c>
      <c r="I1026" s="450">
        <v>1365.2</v>
      </c>
      <c r="J1026" s="450">
        <v>465.6</v>
      </c>
      <c r="K1026" s="331">
        <v>62</v>
      </c>
      <c r="L1026" s="429">
        <f>'раздел 2'!C1024</f>
        <v>5074320.96</v>
      </c>
      <c r="M1026" s="450">
        <v>0</v>
      </c>
      <c r="N1026" s="450">
        <v>0</v>
      </c>
      <c r="O1026" s="450">
        <v>0</v>
      </c>
      <c r="P1026" s="460">
        <f>L1026</f>
        <v>5074320.96</v>
      </c>
      <c r="Q1026" s="455">
        <f>L1026/H1026</f>
        <v>1564.6031573754317</v>
      </c>
      <c r="R1026" s="450">
        <v>24445</v>
      </c>
      <c r="S1026" s="450" t="s">
        <v>358</v>
      </c>
      <c r="T1026" s="450" t="s">
        <v>181</v>
      </c>
      <c r="U1026" s="56">
        <f>'раздел 2'!C1024-'раздел 1'!L1026</f>
        <v>0</v>
      </c>
      <c r="V1026" s="203">
        <f t="shared" si="266"/>
        <v>0</v>
      </c>
      <c r="W1026" s="203">
        <f t="shared" si="276"/>
        <v>22880.39684262457</v>
      </c>
    </row>
    <row r="1027" spans="1:23" ht="15.6" customHeight="1" x14ac:dyDescent="0.2">
      <c r="A1027" s="488" t="s">
        <v>17</v>
      </c>
      <c r="B1027" s="489"/>
      <c r="C1027" s="331"/>
      <c r="D1027" s="450"/>
      <c r="E1027" s="450"/>
      <c r="F1027" s="327"/>
      <c r="G1027" s="327"/>
      <c r="H1027" s="429">
        <f t="shared" ref="H1027:P1027" si="278">H1026</f>
        <v>3243.2</v>
      </c>
      <c r="I1027" s="429">
        <f t="shared" si="278"/>
        <v>1365.2</v>
      </c>
      <c r="J1027" s="429">
        <f t="shared" si="278"/>
        <v>465.6</v>
      </c>
      <c r="K1027" s="331">
        <f t="shared" si="278"/>
        <v>62</v>
      </c>
      <c r="L1027" s="429">
        <f t="shared" si="278"/>
        <v>5074320.96</v>
      </c>
      <c r="M1027" s="429">
        <f t="shared" si="278"/>
        <v>0</v>
      </c>
      <c r="N1027" s="429">
        <f t="shared" si="278"/>
        <v>0</v>
      </c>
      <c r="O1027" s="429">
        <f t="shared" si="278"/>
        <v>0</v>
      </c>
      <c r="P1027" s="429">
        <f t="shared" si="278"/>
        <v>5074320.96</v>
      </c>
      <c r="Q1027" s="455">
        <f>L1027/H1027</f>
        <v>1564.6031573754317</v>
      </c>
      <c r="R1027" s="450" t="s">
        <v>1566</v>
      </c>
      <c r="S1027" s="450" t="s">
        <v>1566</v>
      </c>
      <c r="T1027" s="450" t="s">
        <v>1566</v>
      </c>
      <c r="U1027" s="56">
        <f>'раздел 2'!C1025-'раздел 1'!L1027</f>
        <v>0</v>
      </c>
      <c r="V1027" s="203">
        <f t="shared" si="266"/>
        <v>0</v>
      </c>
      <c r="W1027" s="203" t="e">
        <f t="shared" si="276"/>
        <v>#VALUE!</v>
      </c>
    </row>
    <row r="1028" spans="1:23" ht="15.6" customHeight="1" x14ac:dyDescent="0.2">
      <c r="A1028" s="523" t="s">
        <v>86</v>
      </c>
      <c r="B1028" s="524"/>
      <c r="C1028" s="331"/>
      <c r="D1028" s="450"/>
      <c r="E1028" s="450"/>
      <c r="F1028" s="327"/>
      <c r="G1028" s="327"/>
      <c r="H1028" s="450"/>
      <c r="I1028" s="450"/>
      <c r="J1028" s="450"/>
      <c r="K1028" s="331"/>
      <c r="L1028" s="429"/>
      <c r="M1028" s="450"/>
      <c r="N1028" s="450"/>
      <c r="O1028" s="450"/>
      <c r="P1028" s="450"/>
      <c r="Q1028" s="427"/>
      <c r="R1028" s="450"/>
      <c r="S1028" s="450"/>
      <c r="T1028" s="450"/>
      <c r="U1028" s="56">
        <f>'раздел 2'!C1026-'раздел 1'!L1028</f>
        <v>0</v>
      </c>
      <c r="V1028" s="203">
        <f t="shared" si="266"/>
        <v>0</v>
      </c>
      <c r="W1028" s="203">
        <f t="shared" si="276"/>
        <v>0</v>
      </c>
    </row>
    <row r="1029" spans="1:23" ht="15.6" customHeight="1" x14ac:dyDescent="0.2">
      <c r="A1029" s="328">
        <f>A1026+1</f>
        <v>781</v>
      </c>
      <c r="B1029" s="330" t="s">
        <v>305</v>
      </c>
      <c r="C1029" s="331">
        <v>1967</v>
      </c>
      <c r="D1029" s="450"/>
      <c r="E1029" s="450" t="s">
        <v>174</v>
      </c>
      <c r="F1029" s="327">
        <v>4</v>
      </c>
      <c r="G1029" s="327">
        <v>3</v>
      </c>
      <c r="H1029" s="450">
        <v>3540.07</v>
      </c>
      <c r="I1029" s="450">
        <v>2013.63</v>
      </c>
      <c r="J1029" s="450">
        <v>1941.72</v>
      </c>
      <c r="K1029" s="331">
        <v>87</v>
      </c>
      <c r="L1029" s="429">
        <f>'раздел 2'!C1027</f>
        <v>24266154.840000004</v>
      </c>
      <c r="M1029" s="450">
        <v>0</v>
      </c>
      <c r="N1029" s="450">
        <v>0</v>
      </c>
      <c r="O1029" s="450">
        <v>0</v>
      </c>
      <c r="P1029" s="460">
        <f>L1029</f>
        <v>24266154.840000004</v>
      </c>
      <c r="Q1029" s="455">
        <f>L1029/H1029</f>
        <v>6854.7104548780117</v>
      </c>
      <c r="R1029" s="450">
        <v>24445</v>
      </c>
      <c r="S1029" s="450" t="s">
        <v>358</v>
      </c>
      <c r="T1029" s="450" t="s">
        <v>181</v>
      </c>
      <c r="U1029" s="56">
        <f>'раздел 2'!C1027-'раздел 1'!L1029</f>
        <v>0</v>
      </c>
      <c r="V1029" s="203">
        <f t="shared" si="266"/>
        <v>0</v>
      </c>
      <c r="W1029" s="203">
        <f t="shared" si="276"/>
        <v>17590.289545121988</v>
      </c>
    </row>
    <row r="1030" spans="1:23" ht="15.6" customHeight="1" x14ac:dyDescent="0.2">
      <c r="A1030" s="328">
        <f>A1029+1</f>
        <v>782</v>
      </c>
      <c r="B1030" s="109" t="s">
        <v>306</v>
      </c>
      <c r="C1030" s="331">
        <v>1967</v>
      </c>
      <c r="D1030" s="450"/>
      <c r="E1030" s="450" t="s">
        <v>174</v>
      </c>
      <c r="F1030" s="327">
        <v>4</v>
      </c>
      <c r="G1030" s="327">
        <v>3</v>
      </c>
      <c r="H1030" s="450">
        <v>3372.35</v>
      </c>
      <c r="I1030" s="450">
        <v>1991.11</v>
      </c>
      <c r="J1030" s="450">
        <v>1954.12</v>
      </c>
      <c r="K1030" s="331">
        <v>103</v>
      </c>
      <c r="L1030" s="429">
        <f>'раздел 2'!C1028</f>
        <v>24236921.41</v>
      </c>
      <c r="M1030" s="450">
        <v>0</v>
      </c>
      <c r="N1030" s="450">
        <v>0</v>
      </c>
      <c r="O1030" s="450">
        <v>0</v>
      </c>
      <c r="P1030" s="460">
        <f>L1030</f>
        <v>24236921.41</v>
      </c>
      <c r="Q1030" s="455">
        <f>L1030/H1030</f>
        <v>7186.9531365368366</v>
      </c>
      <c r="R1030" s="450">
        <v>24445</v>
      </c>
      <c r="S1030" s="450" t="s">
        <v>358</v>
      </c>
      <c r="T1030" s="450" t="s">
        <v>181</v>
      </c>
      <c r="U1030" s="56">
        <f>'раздел 2'!C1028-'раздел 1'!L1030</f>
        <v>0</v>
      </c>
      <c r="V1030" s="203">
        <f t="shared" si="266"/>
        <v>0</v>
      </c>
      <c r="W1030" s="203">
        <f t="shared" si="276"/>
        <v>17258.046863463162</v>
      </c>
    </row>
    <row r="1031" spans="1:23" ht="15.6" customHeight="1" x14ac:dyDescent="0.2">
      <c r="A1031" s="328">
        <f>A1030+1</f>
        <v>783</v>
      </c>
      <c r="B1031" s="109" t="s">
        <v>307</v>
      </c>
      <c r="C1031" s="331">
        <v>1969</v>
      </c>
      <c r="D1031" s="450"/>
      <c r="E1031" s="450" t="s">
        <v>174</v>
      </c>
      <c r="F1031" s="327">
        <v>2</v>
      </c>
      <c r="G1031" s="327">
        <v>2</v>
      </c>
      <c r="H1031" s="450">
        <v>1819.02</v>
      </c>
      <c r="I1031" s="450">
        <v>732.2</v>
      </c>
      <c r="J1031" s="450">
        <v>687.8</v>
      </c>
      <c r="K1031" s="331">
        <v>20</v>
      </c>
      <c r="L1031" s="429">
        <f>'раздел 2'!C1029</f>
        <v>4688090.4400000004</v>
      </c>
      <c r="M1031" s="450">
        <v>0</v>
      </c>
      <c r="N1031" s="450">
        <v>0</v>
      </c>
      <c r="O1031" s="450">
        <v>0</v>
      </c>
      <c r="P1031" s="460">
        <f>L1031</f>
        <v>4688090.4400000004</v>
      </c>
      <c r="Q1031" s="455">
        <f>L1031/H1031</f>
        <v>2577.2616243911561</v>
      </c>
      <c r="R1031" s="450">
        <v>24445</v>
      </c>
      <c r="S1031" s="450" t="s">
        <v>358</v>
      </c>
      <c r="T1031" s="450" t="s">
        <v>181</v>
      </c>
      <c r="U1031" s="56">
        <f>'раздел 2'!C1029-'раздел 1'!L1031</f>
        <v>0</v>
      </c>
      <c r="V1031" s="203">
        <f t="shared" si="266"/>
        <v>0</v>
      </c>
      <c r="W1031" s="203">
        <f t="shared" si="276"/>
        <v>21867.738375608846</v>
      </c>
    </row>
    <row r="1032" spans="1:23" ht="15.6" customHeight="1" x14ac:dyDescent="0.2">
      <c r="A1032" s="328">
        <f>A1031+1</f>
        <v>784</v>
      </c>
      <c r="B1032" s="330" t="s">
        <v>308</v>
      </c>
      <c r="C1032" s="331">
        <v>1971</v>
      </c>
      <c r="D1032" s="450"/>
      <c r="E1032" s="450" t="s">
        <v>174</v>
      </c>
      <c r="F1032" s="327">
        <v>2</v>
      </c>
      <c r="G1032" s="327">
        <v>2</v>
      </c>
      <c r="H1032" s="450">
        <v>1816.86</v>
      </c>
      <c r="I1032" s="450">
        <v>730.86</v>
      </c>
      <c r="J1032" s="450">
        <v>730.86</v>
      </c>
      <c r="K1032" s="331">
        <v>39</v>
      </c>
      <c r="L1032" s="429">
        <f>'раздел 2'!C1030</f>
        <v>4685880.3</v>
      </c>
      <c r="M1032" s="450">
        <v>0</v>
      </c>
      <c r="N1032" s="450">
        <v>0</v>
      </c>
      <c r="O1032" s="450">
        <v>0</v>
      </c>
      <c r="P1032" s="460">
        <f>L1032</f>
        <v>4685880.3</v>
      </c>
      <c r="Q1032" s="455">
        <f>L1032/H1032</f>
        <v>2579.1091773719495</v>
      </c>
      <c r="R1032" s="450">
        <v>24445</v>
      </c>
      <c r="S1032" s="450" t="s">
        <v>358</v>
      </c>
      <c r="T1032" s="450" t="s">
        <v>181</v>
      </c>
      <c r="U1032" s="56">
        <f>'раздел 2'!C1030-'раздел 1'!L1032</f>
        <v>0</v>
      </c>
      <c r="V1032" s="203">
        <f t="shared" si="266"/>
        <v>0</v>
      </c>
      <c r="W1032" s="203">
        <f t="shared" si="276"/>
        <v>21865.890822628051</v>
      </c>
    </row>
    <row r="1033" spans="1:23" ht="15.6" customHeight="1" x14ac:dyDescent="0.2">
      <c r="A1033" s="523" t="s">
        <v>17</v>
      </c>
      <c r="B1033" s="585"/>
      <c r="C1033" s="524"/>
      <c r="D1033" s="450"/>
      <c r="E1033" s="450"/>
      <c r="F1033" s="327"/>
      <c r="G1033" s="327"/>
      <c r="H1033" s="429">
        <f t="shared" ref="H1033:Q1033" si="279">SUM(H1029:H1032)</f>
        <v>10548.300000000001</v>
      </c>
      <c r="I1033" s="429">
        <f t="shared" si="279"/>
        <v>5467.7999999999993</v>
      </c>
      <c r="J1033" s="429">
        <f t="shared" si="279"/>
        <v>5314.5</v>
      </c>
      <c r="K1033" s="331">
        <f t="shared" si="279"/>
        <v>249</v>
      </c>
      <c r="L1033" s="429">
        <f t="shared" si="279"/>
        <v>57877046.989999995</v>
      </c>
      <c r="M1033" s="429">
        <f t="shared" si="279"/>
        <v>0</v>
      </c>
      <c r="N1033" s="429">
        <f t="shared" si="279"/>
        <v>0</v>
      </c>
      <c r="O1033" s="429">
        <f t="shared" si="279"/>
        <v>0</v>
      </c>
      <c r="P1033" s="429">
        <f t="shared" si="279"/>
        <v>57877046.989999995</v>
      </c>
      <c r="Q1033" s="429">
        <f t="shared" si="279"/>
        <v>19198.034393177953</v>
      </c>
      <c r="R1033" s="450" t="s">
        <v>1566</v>
      </c>
      <c r="S1033" s="450" t="s">
        <v>1566</v>
      </c>
      <c r="T1033" s="450" t="s">
        <v>1566</v>
      </c>
      <c r="U1033" s="56">
        <f>'раздел 2'!C1031-'раздел 1'!L1033</f>
        <v>0</v>
      </c>
      <c r="V1033" s="203">
        <f t="shared" si="266"/>
        <v>0</v>
      </c>
      <c r="W1033" s="203" t="e">
        <f t="shared" si="276"/>
        <v>#VALUE!</v>
      </c>
    </row>
    <row r="1034" spans="1:23" ht="15.6" customHeight="1" x14ac:dyDescent="0.2">
      <c r="A1034" s="537" t="s">
        <v>87</v>
      </c>
      <c r="B1034" s="538"/>
      <c r="C1034" s="331"/>
      <c r="D1034" s="450"/>
      <c r="E1034" s="450"/>
      <c r="F1034" s="327"/>
      <c r="G1034" s="327"/>
      <c r="H1034" s="450"/>
      <c r="I1034" s="450"/>
      <c r="J1034" s="450"/>
      <c r="K1034" s="331"/>
      <c r="L1034" s="429"/>
      <c r="M1034" s="450"/>
      <c r="N1034" s="450"/>
      <c r="O1034" s="450"/>
      <c r="P1034" s="450"/>
      <c r="Q1034" s="427"/>
      <c r="R1034" s="450"/>
      <c r="S1034" s="450"/>
      <c r="T1034" s="450"/>
      <c r="U1034" s="56">
        <f>'раздел 2'!C1032-'раздел 1'!L1034</f>
        <v>0</v>
      </c>
      <c r="V1034" s="203">
        <f t="shared" si="266"/>
        <v>0</v>
      </c>
      <c r="W1034" s="203">
        <f t="shared" si="276"/>
        <v>0</v>
      </c>
    </row>
    <row r="1035" spans="1:23" ht="15.6" customHeight="1" x14ac:dyDescent="0.2">
      <c r="A1035" s="328">
        <f>A1032+1</f>
        <v>785</v>
      </c>
      <c r="B1035" s="464" t="s">
        <v>311</v>
      </c>
      <c r="C1035" s="331">
        <v>1947</v>
      </c>
      <c r="D1035" s="450"/>
      <c r="E1035" s="450" t="s">
        <v>174</v>
      </c>
      <c r="F1035" s="327">
        <v>2</v>
      </c>
      <c r="G1035" s="327">
        <v>4</v>
      </c>
      <c r="H1035" s="450">
        <v>1228.9000000000001</v>
      </c>
      <c r="I1035" s="450">
        <v>1089.9000000000001</v>
      </c>
      <c r="J1035" s="450">
        <v>886.43</v>
      </c>
      <c r="K1035" s="331">
        <v>39</v>
      </c>
      <c r="L1035" s="429">
        <f>'раздел 2'!C1033</f>
        <v>8206994.4000000004</v>
      </c>
      <c r="M1035" s="450">
        <v>0</v>
      </c>
      <c r="N1035" s="450">
        <v>0</v>
      </c>
      <c r="O1035" s="450">
        <v>0</v>
      </c>
      <c r="P1035" s="460">
        <f t="shared" ref="P1035:P1051" si="280">L1035</f>
        <v>8206994.4000000004</v>
      </c>
      <c r="Q1035" s="455">
        <f t="shared" ref="Q1035:Q1053" si="281">L1035/H1035</f>
        <v>6678.3256570917074</v>
      </c>
      <c r="R1035" s="450">
        <v>24445</v>
      </c>
      <c r="S1035" s="450" t="s">
        <v>358</v>
      </c>
      <c r="T1035" s="450" t="s">
        <v>181</v>
      </c>
      <c r="U1035" s="56">
        <f>'раздел 2'!C1033-'раздел 1'!L1035</f>
        <v>0</v>
      </c>
      <c r="V1035" s="203">
        <f t="shared" si="266"/>
        <v>0</v>
      </c>
      <c r="W1035" s="203">
        <f t="shared" si="276"/>
        <v>17766.674342908293</v>
      </c>
    </row>
    <row r="1036" spans="1:23" ht="15.6" customHeight="1" x14ac:dyDescent="0.2">
      <c r="A1036" s="328">
        <f t="shared" ref="A1036:A1051" si="282">A1035+1</f>
        <v>786</v>
      </c>
      <c r="B1036" s="115" t="s">
        <v>832</v>
      </c>
      <c r="C1036" s="331">
        <v>1988</v>
      </c>
      <c r="D1036" s="450"/>
      <c r="E1036" s="450" t="s">
        <v>416</v>
      </c>
      <c r="F1036" s="327">
        <v>9</v>
      </c>
      <c r="G1036" s="327">
        <v>1</v>
      </c>
      <c r="H1036" s="450">
        <v>2080.4</v>
      </c>
      <c r="I1036" s="450">
        <v>1747.6</v>
      </c>
      <c r="J1036" s="450">
        <v>1747.6</v>
      </c>
      <c r="K1036" s="331">
        <v>105</v>
      </c>
      <c r="L1036" s="429">
        <f>'раздел 2'!C1034</f>
        <v>204017.08</v>
      </c>
      <c r="M1036" s="450">
        <v>0</v>
      </c>
      <c r="N1036" s="450">
        <v>0</v>
      </c>
      <c r="O1036" s="450">
        <v>0</v>
      </c>
      <c r="P1036" s="460">
        <f t="shared" si="280"/>
        <v>204017.08</v>
      </c>
      <c r="Q1036" s="455">
        <f t="shared" si="281"/>
        <v>98.066275716208409</v>
      </c>
      <c r="R1036" s="450">
        <v>24445</v>
      </c>
      <c r="S1036" s="450" t="s">
        <v>358</v>
      </c>
      <c r="T1036" s="450" t="s">
        <v>181</v>
      </c>
      <c r="U1036" s="56">
        <f>'раздел 2'!C1034-'раздел 1'!L1036</f>
        <v>0</v>
      </c>
      <c r="V1036" s="203">
        <f t="shared" si="266"/>
        <v>0</v>
      </c>
      <c r="W1036" s="203">
        <f t="shared" si="276"/>
        <v>24346.93372428379</v>
      </c>
    </row>
    <row r="1037" spans="1:23" ht="15.6" customHeight="1" x14ac:dyDescent="0.2">
      <c r="A1037" s="328">
        <f t="shared" si="282"/>
        <v>787</v>
      </c>
      <c r="B1037" s="461" t="s">
        <v>830</v>
      </c>
      <c r="C1037" s="331">
        <v>1958</v>
      </c>
      <c r="D1037" s="450"/>
      <c r="E1037" s="450" t="s">
        <v>416</v>
      </c>
      <c r="F1037" s="327">
        <v>2</v>
      </c>
      <c r="G1037" s="327">
        <v>2</v>
      </c>
      <c r="H1037" s="450">
        <v>642.9</v>
      </c>
      <c r="I1037" s="450">
        <v>642.9</v>
      </c>
      <c r="J1037" s="450">
        <v>642.9</v>
      </c>
      <c r="K1037" s="331">
        <v>24</v>
      </c>
      <c r="L1037" s="429">
        <f>'раздел 2'!C1035</f>
        <v>535452.06000000006</v>
      </c>
      <c r="M1037" s="450">
        <v>0</v>
      </c>
      <c r="N1037" s="450">
        <v>0</v>
      </c>
      <c r="O1037" s="450">
        <v>0</v>
      </c>
      <c r="P1037" s="460">
        <f t="shared" si="280"/>
        <v>535452.06000000006</v>
      </c>
      <c r="Q1037" s="455">
        <f t="shared" si="281"/>
        <v>832.86990200653304</v>
      </c>
      <c r="R1037" s="450">
        <v>24445</v>
      </c>
      <c r="S1037" s="450" t="s">
        <v>358</v>
      </c>
      <c r="T1037" s="450" t="s">
        <v>181</v>
      </c>
      <c r="U1037" s="56">
        <f>'раздел 2'!C1035-'раздел 1'!L1037</f>
        <v>0</v>
      </c>
      <c r="V1037" s="203">
        <f t="shared" si="266"/>
        <v>0</v>
      </c>
      <c r="W1037" s="203">
        <f t="shared" si="276"/>
        <v>23612.130097993468</v>
      </c>
    </row>
    <row r="1038" spans="1:23" ht="15.6" customHeight="1" x14ac:dyDescent="0.2">
      <c r="A1038" s="328">
        <f t="shared" si="282"/>
        <v>788</v>
      </c>
      <c r="B1038" s="461" t="s">
        <v>312</v>
      </c>
      <c r="C1038" s="331">
        <v>1956</v>
      </c>
      <c r="D1038" s="450"/>
      <c r="E1038" s="450" t="s">
        <v>174</v>
      </c>
      <c r="F1038" s="327">
        <v>2</v>
      </c>
      <c r="G1038" s="327">
        <v>2</v>
      </c>
      <c r="H1038" s="450">
        <v>828.3</v>
      </c>
      <c r="I1038" s="450">
        <v>776.3</v>
      </c>
      <c r="J1038" s="450">
        <v>633.29999999999995</v>
      </c>
      <c r="K1038" s="331">
        <v>38</v>
      </c>
      <c r="L1038" s="429">
        <f>'раздел 2'!C1036</f>
        <v>5673529.6799999997</v>
      </c>
      <c r="M1038" s="450">
        <v>0</v>
      </c>
      <c r="N1038" s="450">
        <v>0</v>
      </c>
      <c r="O1038" s="450">
        <v>0</v>
      </c>
      <c r="P1038" s="460">
        <f t="shared" si="280"/>
        <v>5673529.6799999997</v>
      </c>
      <c r="Q1038" s="455">
        <f t="shared" si="281"/>
        <v>6849.6072437522635</v>
      </c>
      <c r="R1038" s="450">
        <v>24445</v>
      </c>
      <c r="S1038" s="450" t="s">
        <v>358</v>
      </c>
      <c r="T1038" s="450" t="s">
        <v>181</v>
      </c>
      <c r="U1038" s="56">
        <f>'раздел 2'!C1036-'раздел 1'!L1038</f>
        <v>0</v>
      </c>
      <c r="V1038" s="203">
        <f t="shared" si="266"/>
        <v>0</v>
      </c>
      <c r="W1038" s="203">
        <f t="shared" si="276"/>
        <v>17595.392756247737</v>
      </c>
    </row>
    <row r="1039" spans="1:23" ht="15.6" customHeight="1" x14ac:dyDescent="0.2">
      <c r="A1039" s="328">
        <f t="shared" si="282"/>
        <v>789</v>
      </c>
      <c r="B1039" s="109" t="s">
        <v>313</v>
      </c>
      <c r="C1039" s="331">
        <v>1956</v>
      </c>
      <c r="D1039" s="450"/>
      <c r="E1039" s="450" t="s">
        <v>174</v>
      </c>
      <c r="F1039" s="327">
        <v>2</v>
      </c>
      <c r="G1039" s="327">
        <v>2</v>
      </c>
      <c r="H1039" s="450">
        <v>772.94</v>
      </c>
      <c r="I1039" s="450">
        <v>705.64</v>
      </c>
      <c r="J1039" s="450">
        <v>672.44</v>
      </c>
      <c r="K1039" s="331">
        <v>42</v>
      </c>
      <c r="L1039" s="429">
        <f>'раздел 2'!C1037</f>
        <v>5308155.66</v>
      </c>
      <c r="M1039" s="450">
        <v>0</v>
      </c>
      <c r="N1039" s="450">
        <v>0</v>
      </c>
      <c r="O1039" s="450">
        <v>0</v>
      </c>
      <c r="P1039" s="460">
        <f t="shared" si="280"/>
        <v>5308155.66</v>
      </c>
      <c r="Q1039" s="455">
        <f t="shared" si="281"/>
        <v>6867.4873340750901</v>
      </c>
      <c r="R1039" s="450">
        <v>24445</v>
      </c>
      <c r="S1039" s="450" t="s">
        <v>358</v>
      </c>
      <c r="T1039" s="450" t="s">
        <v>181</v>
      </c>
      <c r="U1039" s="56">
        <f>'раздел 2'!C1037-'раздел 1'!L1039</f>
        <v>0</v>
      </c>
      <c r="V1039" s="203">
        <f t="shared" si="266"/>
        <v>0</v>
      </c>
      <c r="W1039" s="203">
        <f t="shared" si="276"/>
        <v>17577.512665924911</v>
      </c>
    </row>
    <row r="1040" spans="1:23" ht="15.6" customHeight="1" x14ac:dyDescent="0.2">
      <c r="A1040" s="328">
        <f t="shared" si="282"/>
        <v>790</v>
      </c>
      <c r="B1040" s="109" t="s">
        <v>831</v>
      </c>
      <c r="C1040" s="331">
        <v>1963</v>
      </c>
      <c r="D1040" s="450"/>
      <c r="E1040" s="450" t="s">
        <v>416</v>
      </c>
      <c r="F1040" s="327">
        <v>4</v>
      </c>
      <c r="G1040" s="327">
        <v>2</v>
      </c>
      <c r="H1040" s="450">
        <v>1289.8</v>
      </c>
      <c r="I1040" s="450">
        <v>1289.8</v>
      </c>
      <c r="J1040" s="450">
        <v>1289.8</v>
      </c>
      <c r="K1040" s="331">
        <v>49</v>
      </c>
      <c r="L1040" s="429">
        <f>'раздел 2'!C1038</f>
        <v>647721.93000000005</v>
      </c>
      <c r="M1040" s="450">
        <v>0</v>
      </c>
      <c r="N1040" s="450">
        <v>0</v>
      </c>
      <c r="O1040" s="450">
        <v>0</v>
      </c>
      <c r="P1040" s="460">
        <f t="shared" si="280"/>
        <v>647721.93000000005</v>
      </c>
      <c r="Q1040" s="455">
        <f t="shared" si="281"/>
        <v>502.18788184214611</v>
      </c>
      <c r="R1040" s="450">
        <v>24445</v>
      </c>
      <c r="S1040" s="450" t="s">
        <v>358</v>
      </c>
      <c r="T1040" s="450" t="s">
        <v>181</v>
      </c>
      <c r="U1040" s="56">
        <f>'раздел 2'!C1038-'раздел 1'!L1040</f>
        <v>0</v>
      </c>
      <c r="V1040" s="203">
        <f t="shared" si="266"/>
        <v>0</v>
      </c>
      <c r="W1040" s="203">
        <f t="shared" si="276"/>
        <v>23942.812118157854</v>
      </c>
    </row>
    <row r="1041" spans="1:23" ht="15.6" customHeight="1" x14ac:dyDescent="0.2">
      <c r="A1041" s="328">
        <f t="shared" si="282"/>
        <v>791</v>
      </c>
      <c r="B1041" s="330" t="s">
        <v>833</v>
      </c>
      <c r="C1041" s="331">
        <v>1960</v>
      </c>
      <c r="D1041" s="450"/>
      <c r="E1041" s="450" t="s">
        <v>174</v>
      </c>
      <c r="F1041" s="327">
        <v>3</v>
      </c>
      <c r="G1041" s="327">
        <v>3</v>
      </c>
      <c r="H1041" s="450">
        <v>2675</v>
      </c>
      <c r="I1041" s="450">
        <v>1593.04</v>
      </c>
      <c r="J1041" s="450">
        <v>1484.5</v>
      </c>
      <c r="K1041" s="331">
        <v>37</v>
      </c>
      <c r="L1041" s="429">
        <f>'раздел 2'!C1039</f>
        <v>438910.18</v>
      </c>
      <c r="M1041" s="450">
        <v>0</v>
      </c>
      <c r="N1041" s="450">
        <v>0</v>
      </c>
      <c r="O1041" s="450">
        <v>0</v>
      </c>
      <c r="P1041" s="460">
        <f t="shared" si="280"/>
        <v>438910.18</v>
      </c>
      <c r="Q1041" s="455">
        <f t="shared" si="281"/>
        <v>164.07857196261682</v>
      </c>
      <c r="R1041" s="450">
        <v>24445</v>
      </c>
      <c r="S1041" s="450" t="s">
        <v>358</v>
      </c>
      <c r="T1041" s="450" t="s">
        <v>181</v>
      </c>
      <c r="U1041" s="56">
        <f>'раздел 2'!C1039-'раздел 1'!L1041</f>
        <v>0</v>
      </c>
      <c r="V1041" s="203">
        <f t="shared" si="266"/>
        <v>0</v>
      </c>
      <c r="W1041" s="203">
        <f t="shared" si="276"/>
        <v>24280.921428037382</v>
      </c>
    </row>
    <row r="1042" spans="1:23" ht="15.6" customHeight="1" x14ac:dyDescent="0.2">
      <c r="A1042" s="328">
        <f t="shared" si="282"/>
        <v>792</v>
      </c>
      <c r="B1042" s="330" t="s">
        <v>318</v>
      </c>
      <c r="C1042" s="331">
        <v>1990</v>
      </c>
      <c r="D1042" s="450"/>
      <c r="E1042" s="450" t="s">
        <v>178</v>
      </c>
      <c r="F1042" s="327">
        <v>5</v>
      </c>
      <c r="G1042" s="327">
        <v>5</v>
      </c>
      <c r="H1042" s="450">
        <v>6630.9</v>
      </c>
      <c r="I1042" s="450">
        <v>6058.16</v>
      </c>
      <c r="J1042" s="450">
        <v>3314.2</v>
      </c>
      <c r="K1042" s="331">
        <v>248</v>
      </c>
      <c r="L1042" s="429">
        <f>'раздел 2'!C1040</f>
        <v>17765747.059999999</v>
      </c>
      <c r="M1042" s="450">
        <v>0</v>
      </c>
      <c r="N1042" s="450">
        <v>0</v>
      </c>
      <c r="O1042" s="450">
        <v>0</v>
      </c>
      <c r="P1042" s="460">
        <f t="shared" si="280"/>
        <v>17765747.059999999</v>
      </c>
      <c r="Q1042" s="455">
        <f t="shared" si="281"/>
        <v>2679.2361610037851</v>
      </c>
      <c r="R1042" s="450">
        <v>24445</v>
      </c>
      <c r="S1042" s="450" t="s">
        <v>358</v>
      </c>
      <c r="T1042" s="450" t="s">
        <v>181</v>
      </c>
      <c r="U1042" s="56">
        <f>'раздел 2'!C1040-'раздел 1'!L1042</f>
        <v>0</v>
      </c>
      <c r="V1042" s="203">
        <f t="shared" si="266"/>
        <v>0</v>
      </c>
      <c r="W1042" s="203">
        <f t="shared" si="276"/>
        <v>21765.763838996216</v>
      </c>
    </row>
    <row r="1043" spans="1:23" ht="15.6" customHeight="1" x14ac:dyDescent="0.2">
      <c r="A1043" s="328">
        <f t="shared" si="282"/>
        <v>793</v>
      </c>
      <c r="B1043" s="330" t="s">
        <v>828</v>
      </c>
      <c r="C1043" s="331">
        <v>1988</v>
      </c>
      <c r="D1043" s="450"/>
      <c r="E1043" s="450" t="s">
        <v>416</v>
      </c>
      <c r="F1043" s="327">
        <v>8</v>
      </c>
      <c r="G1043" s="327">
        <v>2</v>
      </c>
      <c r="H1043" s="450">
        <v>5594.7</v>
      </c>
      <c r="I1043" s="450">
        <v>5594.7</v>
      </c>
      <c r="J1043" s="450">
        <v>1806.9</v>
      </c>
      <c r="K1043" s="331">
        <v>165</v>
      </c>
      <c r="L1043" s="429">
        <f>'раздел 2'!C1041</f>
        <v>1461540.2000000002</v>
      </c>
      <c r="M1043" s="450">
        <v>0</v>
      </c>
      <c r="N1043" s="450">
        <v>0</v>
      </c>
      <c r="O1043" s="450">
        <v>0</v>
      </c>
      <c r="P1043" s="460">
        <f t="shared" si="280"/>
        <v>1461540.2000000002</v>
      </c>
      <c r="Q1043" s="455">
        <f t="shared" si="281"/>
        <v>261.2365631758629</v>
      </c>
      <c r="R1043" s="450">
        <v>24445</v>
      </c>
      <c r="S1043" s="450" t="s">
        <v>358</v>
      </c>
      <c r="T1043" s="450" t="s">
        <v>181</v>
      </c>
      <c r="U1043" s="56">
        <f>'раздел 2'!C1041-'раздел 1'!L1043</f>
        <v>0</v>
      </c>
      <c r="V1043" s="203">
        <f t="shared" si="266"/>
        <v>0</v>
      </c>
      <c r="W1043" s="203">
        <f t="shared" si="276"/>
        <v>24183.763436824138</v>
      </c>
    </row>
    <row r="1044" spans="1:23" ht="15.6" customHeight="1" x14ac:dyDescent="0.2">
      <c r="A1044" s="328">
        <f t="shared" si="282"/>
        <v>794</v>
      </c>
      <c r="B1044" s="330" t="s">
        <v>827</v>
      </c>
      <c r="C1044" s="331">
        <v>1961</v>
      </c>
      <c r="D1044" s="450"/>
      <c r="E1044" s="450" t="s">
        <v>416</v>
      </c>
      <c r="F1044" s="327">
        <v>3</v>
      </c>
      <c r="G1044" s="327">
        <v>2</v>
      </c>
      <c r="H1044" s="450">
        <v>973.1</v>
      </c>
      <c r="I1044" s="450">
        <v>973.1</v>
      </c>
      <c r="J1044" s="450">
        <v>667.3</v>
      </c>
      <c r="K1044" s="331">
        <v>43</v>
      </c>
      <c r="L1044" s="429">
        <f>'раздел 2'!C1042</f>
        <v>116682.72</v>
      </c>
      <c r="M1044" s="450">
        <v>0</v>
      </c>
      <c r="N1044" s="450">
        <v>0</v>
      </c>
      <c r="O1044" s="450">
        <v>0</v>
      </c>
      <c r="P1044" s="460">
        <f t="shared" si="280"/>
        <v>116682.72</v>
      </c>
      <c r="Q1044" s="455">
        <f t="shared" si="281"/>
        <v>119.90825197821395</v>
      </c>
      <c r="R1044" s="450">
        <v>24445</v>
      </c>
      <c r="S1044" s="450" t="s">
        <v>358</v>
      </c>
      <c r="T1044" s="450" t="s">
        <v>181</v>
      </c>
      <c r="U1044" s="56">
        <f>'раздел 2'!C1042-'раздел 1'!L1044</f>
        <v>0</v>
      </c>
      <c r="V1044" s="203">
        <f t="shared" si="266"/>
        <v>0</v>
      </c>
      <c r="W1044" s="203">
        <f t="shared" si="276"/>
        <v>24325.091748021787</v>
      </c>
    </row>
    <row r="1045" spans="1:23" ht="15.6" customHeight="1" x14ac:dyDescent="0.2">
      <c r="A1045" s="328">
        <f t="shared" si="282"/>
        <v>795</v>
      </c>
      <c r="B1045" s="461" t="s">
        <v>314</v>
      </c>
      <c r="C1045" s="331">
        <v>1978</v>
      </c>
      <c r="D1045" s="450"/>
      <c r="E1045" s="450" t="s">
        <v>174</v>
      </c>
      <c r="F1045" s="327">
        <v>9</v>
      </c>
      <c r="G1045" s="327">
        <v>1</v>
      </c>
      <c r="H1045" s="450">
        <v>4579.6000000000004</v>
      </c>
      <c r="I1045" s="450">
        <v>3843.6</v>
      </c>
      <c r="J1045" s="450">
        <v>2586.85</v>
      </c>
      <c r="K1045" s="331">
        <v>117</v>
      </c>
      <c r="L1045" s="429">
        <f>'раздел 2'!C1043</f>
        <v>10895627.939999999</v>
      </c>
      <c r="M1045" s="450">
        <v>0</v>
      </c>
      <c r="N1045" s="450">
        <v>0</v>
      </c>
      <c r="O1045" s="450">
        <v>0</v>
      </c>
      <c r="P1045" s="460">
        <f t="shared" si="280"/>
        <v>10895627.939999999</v>
      </c>
      <c r="Q1045" s="455">
        <f t="shared" si="281"/>
        <v>2379.1658529129177</v>
      </c>
      <c r="R1045" s="450">
        <v>24445</v>
      </c>
      <c r="S1045" s="450" t="s">
        <v>358</v>
      </c>
      <c r="T1045" s="450" t="s">
        <v>181</v>
      </c>
      <c r="U1045" s="56">
        <f>'раздел 2'!C1043-'раздел 1'!L1045</f>
        <v>0</v>
      </c>
      <c r="V1045" s="203">
        <f t="shared" si="266"/>
        <v>0</v>
      </c>
      <c r="W1045" s="203">
        <f t="shared" si="276"/>
        <v>22065.834147087084</v>
      </c>
    </row>
    <row r="1046" spans="1:23" ht="15.6" customHeight="1" x14ac:dyDescent="0.2">
      <c r="A1046" s="328">
        <f t="shared" si="282"/>
        <v>796</v>
      </c>
      <c r="B1046" s="461" t="s">
        <v>315</v>
      </c>
      <c r="C1046" s="331">
        <v>1952</v>
      </c>
      <c r="D1046" s="450"/>
      <c r="E1046" s="450" t="s">
        <v>174</v>
      </c>
      <c r="F1046" s="327">
        <v>2</v>
      </c>
      <c r="G1046" s="327">
        <v>1</v>
      </c>
      <c r="H1046" s="450">
        <v>521.29999999999995</v>
      </c>
      <c r="I1046" s="450">
        <v>494.3</v>
      </c>
      <c r="J1046" s="450">
        <v>494.3</v>
      </c>
      <c r="K1046" s="331">
        <v>9</v>
      </c>
      <c r="L1046" s="429">
        <f>'раздел 2'!C1044</f>
        <v>3573914.3800000004</v>
      </c>
      <c r="M1046" s="450">
        <v>0</v>
      </c>
      <c r="N1046" s="450">
        <v>0</v>
      </c>
      <c r="O1046" s="450">
        <v>0</v>
      </c>
      <c r="P1046" s="460">
        <f t="shared" si="280"/>
        <v>3573914.3800000004</v>
      </c>
      <c r="Q1046" s="455">
        <f t="shared" si="281"/>
        <v>6855.7728371379253</v>
      </c>
      <c r="R1046" s="450">
        <v>24445</v>
      </c>
      <c r="S1046" s="450" t="s">
        <v>358</v>
      </c>
      <c r="T1046" s="450" t="s">
        <v>181</v>
      </c>
      <c r="U1046" s="56">
        <f>'раздел 2'!C1044-'раздел 1'!L1046</f>
        <v>0</v>
      </c>
      <c r="V1046" s="203">
        <f t="shared" si="266"/>
        <v>0</v>
      </c>
      <c r="W1046" s="203">
        <f t="shared" si="276"/>
        <v>17589.227162862073</v>
      </c>
    </row>
    <row r="1047" spans="1:23" ht="15.6" customHeight="1" x14ac:dyDescent="0.2">
      <c r="A1047" s="328">
        <f t="shared" si="282"/>
        <v>797</v>
      </c>
      <c r="B1047" s="461" t="s">
        <v>309</v>
      </c>
      <c r="C1047" s="331">
        <v>1947</v>
      </c>
      <c r="D1047" s="450"/>
      <c r="E1047" s="450" t="s">
        <v>174</v>
      </c>
      <c r="F1047" s="327">
        <v>2</v>
      </c>
      <c r="G1047" s="327">
        <v>4</v>
      </c>
      <c r="H1047" s="450">
        <v>1148.1099999999999</v>
      </c>
      <c r="I1047" s="450">
        <v>1000.05</v>
      </c>
      <c r="J1047" s="450">
        <v>946.15</v>
      </c>
      <c r="K1047" s="331">
        <v>72</v>
      </c>
      <c r="L1047" s="429">
        <f>'раздел 2'!C1045</f>
        <v>8062339.3799999999</v>
      </c>
      <c r="M1047" s="450">
        <v>0</v>
      </c>
      <c r="N1047" s="450">
        <v>0</v>
      </c>
      <c r="O1047" s="450">
        <v>0</v>
      </c>
      <c r="P1047" s="460">
        <f t="shared" si="280"/>
        <v>8062339.3799999999</v>
      </c>
      <c r="Q1047" s="455">
        <f t="shared" si="281"/>
        <v>7022.2708451280805</v>
      </c>
      <c r="R1047" s="450">
        <v>24445</v>
      </c>
      <c r="S1047" s="450" t="s">
        <v>358</v>
      </c>
      <c r="T1047" s="450" t="s">
        <v>181</v>
      </c>
      <c r="U1047" s="56">
        <f>'раздел 2'!C1045-'раздел 1'!L1047</f>
        <v>0</v>
      </c>
      <c r="V1047" s="203">
        <f t="shared" si="266"/>
        <v>0</v>
      </c>
      <c r="W1047" s="203">
        <f t="shared" si="276"/>
        <v>17422.729154871919</v>
      </c>
    </row>
    <row r="1048" spans="1:23" ht="15.6" customHeight="1" x14ac:dyDescent="0.2">
      <c r="A1048" s="328">
        <f t="shared" si="282"/>
        <v>798</v>
      </c>
      <c r="B1048" s="452" t="s">
        <v>310</v>
      </c>
      <c r="C1048" s="331">
        <v>1948</v>
      </c>
      <c r="D1048" s="450"/>
      <c r="E1048" s="450" t="s">
        <v>174</v>
      </c>
      <c r="F1048" s="327">
        <v>2</v>
      </c>
      <c r="G1048" s="327">
        <v>4</v>
      </c>
      <c r="H1048" s="450">
        <v>1225.9100000000001</v>
      </c>
      <c r="I1048" s="450">
        <v>1093.9100000000001</v>
      </c>
      <c r="J1048" s="450">
        <v>951.01</v>
      </c>
      <c r="K1048" s="331">
        <v>54</v>
      </c>
      <c r="L1048" s="429">
        <f>'раздел 2'!C1046</f>
        <v>7897533.5000000009</v>
      </c>
      <c r="M1048" s="450">
        <v>0</v>
      </c>
      <c r="N1048" s="450">
        <v>0</v>
      </c>
      <c r="O1048" s="450">
        <v>0</v>
      </c>
      <c r="P1048" s="460">
        <f t="shared" si="280"/>
        <v>7897533.5000000009</v>
      </c>
      <c r="Q1048" s="455">
        <f t="shared" si="281"/>
        <v>6442.1805026470138</v>
      </c>
      <c r="R1048" s="450">
        <v>24445</v>
      </c>
      <c r="S1048" s="450" t="s">
        <v>358</v>
      </c>
      <c r="T1048" s="450" t="s">
        <v>181</v>
      </c>
      <c r="U1048" s="56">
        <f>'раздел 2'!C1046-'раздел 1'!L1048</f>
        <v>0</v>
      </c>
      <c r="V1048" s="203">
        <f t="shared" si="266"/>
        <v>0</v>
      </c>
      <c r="W1048" s="203">
        <f t="shared" si="276"/>
        <v>18002.819497352986</v>
      </c>
    </row>
    <row r="1049" spans="1:23" ht="15.6" customHeight="1" x14ac:dyDescent="0.2">
      <c r="A1049" s="328">
        <f t="shared" si="282"/>
        <v>799</v>
      </c>
      <c r="B1049" s="141" t="s">
        <v>316</v>
      </c>
      <c r="C1049" s="331">
        <v>1962</v>
      </c>
      <c r="D1049" s="450"/>
      <c r="E1049" s="450" t="s">
        <v>174</v>
      </c>
      <c r="F1049" s="327">
        <v>3</v>
      </c>
      <c r="G1049" s="327">
        <v>2</v>
      </c>
      <c r="H1049" s="450">
        <v>1032.5999999999999</v>
      </c>
      <c r="I1049" s="450">
        <v>960.4</v>
      </c>
      <c r="J1049" s="450">
        <v>875.4</v>
      </c>
      <c r="K1049" s="331">
        <v>46</v>
      </c>
      <c r="L1049" s="429">
        <f>'раздел 2'!C1047</f>
        <v>8354217.9300000006</v>
      </c>
      <c r="M1049" s="450">
        <v>0</v>
      </c>
      <c r="N1049" s="450">
        <v>0</v>
      </c>
      <c r="O1049" s="450">
        <v>0</v>
      </c>
      <c r="P1049" s="460">
        <f t="shared" si="280"/>
        <v>8354217.9300000006</v>
      </c>
      <c r="Q1049" s="455">
        <f t="shared" si="281"/>
        <v>8090.468651946544</v>
      </c>
      <c r="R1049" s="450">
        <v>24445</v>
      </c>
      <c r="S1049" s="450" t="s">
        <v>358</v>
      </c>
      <c r="T1049" s="450" t="s">
        <v>181</v>
      </c>
      <c r="U1049" s="56">
        <f>'раздел 2'!C1047-'раздел 1'!L1049</f>
        <v>0</v>
      </c>
      <c r="V1049" s="203">
        <f t="shared" si="266"/>
        <v>0</v>
      </c>
      <c r="W1049" s="203">
        <f t="shared" si="276"/>
        <v>16354.531348053457</v>
      </c>
    </row>
    <row r="1050" spans="1:23" ht="15.6" customHeight="1" x14ac:dyDescent="0.2">
      <c r="A1050" s="328">
        <f t="shared" si="282"/>
        <v>800</v>
      </c>
      <c r="B1050" s="132" t="s">
        <v>317</v>
      </c>
      <c r="C1050" s="331">
        <v>1961</v>
      </c>
      <c r="D1050" s="450"/>
      <c r="E1050" s="450" t="s">
        <v>174</v>
      </c>
      <c r="F1050" s="327">
        <v>2</v>
      </c>
      <c r="G1050" s="327">
        <v>2</v>
      </c>
      <c r="H1050" s="450">
        <v>685.2</v>
      </c>
      <c r="I1050" s="450">
        <v>636.79999999999995</v>
      </c>
      <c r="J1050" s="450">
        <v>481.2</v>
      </c>
      <c r="K1050" s="331">
        <v>26</v>
      </c>
      <c r="L1050" s="429">
        <f>'раздел 2'!C1048</f>
        <v>400259.58</v>
      </c>
      <c r="M1050" s="450">
        <v>0</v>
      </c>
      <c r="N1050" s="450">
        <v>0</v>
      </c>
      <c r="O1050" s="450">
        <v>0</v>
      </c>
      <c r="P1050" s="460">
        <f t="shared" si="280"/>
        <v>400259.58</v>
      </c>
      <c r="Q1050" s="455">
        <f t="shared" si="281"/>
        <v>584.15</v>
      </c>
      <c r="R1050" s="450">
        <v>24445</v>
      </c>
      <c r="S1050" s="450" t="s">
        <v>358</v>
      </c>
      <c r="T1050" s="450" t="s">
        <v>181</v>
      </c>
      <c r="U1050" s="56">
        <f>'раздел 2'!C1048-'раздел 1'!L1050</f>
        <v>0</v>
      </c>
      <c r="V1050" s="203">
        <f t="shared" si="266"/>
        <v>0</v>
      </c>
      <c r="W1050" s="203">
        <f t="shared" si="276"/>
        <v>23860.85</v>
      </c>
    </row>
    <row r="1051" spans="1:23" ht="15.6" customHeight="1" x14ac:dyDescent="0.2">
      <c r="A1051" s="328">
        <f t="shared" si="282"/>
        <v>801</v>
      </c>
      <c r="B1051" s="135" t="s">
        <v>829</v>
      </c>
      <c r="C1051" s="331">
        <v>1951</v>
      </c>
      <c r="D1051" s="450"/>
      <c r="E1051" s="450" t="s">
        <v>416</v>
      </c>
      <c r="F1051" s="327">
        <v>2</v>
      </c>
      <c r="G1051" s="327">
        <v>2</v>
      </c>
      <c r="H1051" s="450">
        <v>808.2</v>
      </c>
      <c r="I1051" s="450">
        <v>808.2</v>
      </c>
      <c r="J1051" s="450">
        <v>354.7</v>
      </c>
      <c r="K1051" s="331">
        <v>14</v>
      </c>
      <c r="L1051" s="429">
        <f>'раздел 2'!C1049</f>
        <v>520593.39</v>
      </c>
      <c r="M1051" s="450">
        <v>0</v>
      </c>
      <c r="N1051" s="450">
        <v>0</v>
      </c>
      <c r="O1051" s="450">
        <v>0</v>
      </c>
      <c r="P1051" s="460">
        <f t="shared" si="280"/>
        <v>520593.39</v>
      </c>
      <c r="Q1051" s="455">
        <f t="shared" si="281"/>
        <v>644.13930957683738</v>
      </c>
      <c r="R1051" s="450">
        <v>24445</v>
      </c>
      <c r="S1051" s="450" t="s">
        <v>358</v>
      </c>
      <c r="T1051" s="450" t="s">
        <v>181</v>
      </c>
      <c r="U1051" s="56">
        <f>'раздел 2'!C1049-'раздел 1'!L1051</f>
        <v>0</v>
      </c>
      <c r="V1051" s="203">
        <f t="shared" si="266"/>
        <v>0</v>
      </c>
      <c r="W1051" s="203">
        <f t="shared" si="276"/>
        <v>23800.860690423164</v>
      </c>
    </row>
    <row r="1052" spans="1:23" ht="15.6" customHeight="1" x14ac:dyDescent="0.2">
      <c r="A1052" s="523" t="s">
        <v>17</v>
      </c>
      <c r="B1052" s="524"/>
      <c r="C1052" s="331"/>
      <c r="D1052" s="450"/>
      <c r="E1052" s="450"/>
      <c r="F1052" s="327"/>
      <c r="G1052" s="327"/>
      <c r="H1052" s="429">
        <f t="shared" ref="H1052:P1052" si="283">SUM(H1035:H1051)</f>
        <v>32717.86</v>
      </c>
      <c r="I1052" s="429">
        <f t="shared" si="283"/>
        <v>29308.399999999998</v>
      </c>
      <c r="J1052" s="429">
        <f t="shared" si="283"/>
        <v>19834.98</v>
      </c>
      <c r="K1052" s="331">
        <f t="shared" si="283"/>
        <v>1128</v>
      </c>
      <c r="L1052" s="429">
        <f t="shared" si="283"/>
        <v>80063237.070000008</v>
      </c>
      <c r="M1052" s="429">
        <f t="shared" si="283"/>
        <v>0</v>
      </c>
      <c r="N1052" s="429">
        <f t="shared" si="283"/>
        <v>0</v>
      </c>
      <c r="O1052" s="429">
        <f t="shared" si="283"/>
        <v>0</v>
      </c>
      <c r="P1052" s="429">
        <f t="shared" si="283"/>
        <v>80063237.070000008</v>
      </c>
      <c r="Q1052" s="455">
        <f t="shared" si="281"/>
        <v>2447.0804957903729</v>
      </c>
      <c r="R1052" s="450">
        <v>24445</v>
      </c>
      <c r="S1052" s="450" t="s">
        <v>1566</v>
      </c>
      <c r="T1052" s="450" t="s">
        <v>1566</v>
      </c>
      <c r="U1052" s="56">
        <f>'раздел 2'!C1050-'раздел 1'!L1052</f>
        <v>0</v>
      </c>
      <c r="V1052" s="203">
        <f t="shared" si="266"/>
        <v>0</v>
      </c>
      <c r="W1052" s="203">
        <f t="shared" si="276"/>
        <v>21997.919504209625</v>
      </c>
    </row>
    <row r="1053" spans="1:23" s="210" customFormat="1" ht="15.6" customHeight="1" x14ac:dyDescent="0.2">
      <c r="A1053" s="525" t="s">
        <v>88</v>
      </c>
      <c r="B1053" s="526"/>
      <c r="C1053" s="153"/>
      <c r="D1053" s="466"/>
      <c r="E1053" s="466"/>
      <c r="F1053" s="179"/>
      <c r="G1053" s="179"/>
      <c r="H1053" s="463">
        <f t="shared" ref="H1053:P1053" si="284">H1052+H1033+H1027</f>
        <v>46509.36</v>
      </c>
      <c r="I1053" s="463">
        <f t="shared" si="284"/>
        <v>36141.399999999994</v>
      </c>
      <c r="J1053" s="463">
        <f t="shared" si="284"/>
        <v>25615.079999999998</v>
      </c>
      <c r="K1053" s="153">
        <f t="shared" si="284"/>
        <v>1439</v>
      </c>
      <c r="L1053" s="463">
        <f t="shared" si="284"/>
        <v>143014605.02000001</v>
      </c>
      <c r="M1053" s="463">
        <f t="shared" si="284"/>
        <v>0</v>
      </c>
      <c r="N1053" s="463">
        <f t="shared" si="284"/>
        <v>0</v>
      </c>
      <c r="O1053" s="463">
        <f t="shared" si="284"/>
        <v>0</v>
      </c>
      <c r="P1053" s="463">
        <f t="shared" si="284"/>
        <v>143014605.02000001</v>
      </c>
      <c r="Q1053" s="455">
        <f t="shared" si="281"/>
        <v>3074.9639431718692</v>
      </c>
      <c r="R1053" s="450" t="s">
        <v>1566</v>
      </c>
      <c r="S1053" s="450" t="s">
        <v>1566</v>
      </c>
      <c r="T1053" s="450" t="s">
        <v>1566</v>
      </c>
      <c r="U1053" s="56">
        <f>'раздел 2'!C1051-'раздел 1'!L1053</f>
        <v>0</v>
      </c>
      <c r="V1053" s="203">
        <f t="shared" si="266"/>
        <v>0</v>
      </c>
      <c r="W1053" s="203" t="e">
        <f t="shared" si="276"/>
        <v>#VALUE!</v>
      </c>
    </row>
    <row r="1054" spans="1:23" ht="15.6" customHeight="1" x14ac:dyDescent="0.2">
      <c r="A1054" s="537" t="s">
        <v>89</v>
      </c>
      <c r="B1054" s="538"/>
      <c r="C1054" s="331"/>
      <c r="D1054" s="450"/>
      <c r="E1054" s="450"/>
      <c r="F1054" s="327"/>
      <c r="G1054" s="327"/>
      <c r="H1054" s="450"/>
      <c r="I1054" s="450"/>
      <c r="J1054" s="450"/>
      <c r="K1054" s="331"/>
      <c r="L1054" s="429"/>
      <c r="M1054" s="450"/>
      <c r="N1054" s="450"/>
      <c r="O1054" s="450"/>
      <c r="P1054" s="450"/>
      <c r="Q1054" s="427"/>
      <c r="R1054" s="450"/>
      <c r="S1054" s="450"/>
      <c r="T1054" s="450"/>
      <c r="U1054" s="56">
        <f>'раздел 2'!C1052-'раздел 1'!L1054</f>
        <v>0</v>
      </c>
      <c r="V1054" s="203">
        <f t="shared" si="266"/>
        <v>0</v>
      </c>
      <c r="W1054" s="203">
        <f t="shared" si="276"/>
        <v>0</v>
      </c>
    </row>
    <row r="1055" spans="1:23" ht="15.6" customHeight="1" x14ac:dyDescent="0.2">
      <c r="A1055" s="328">
        <f>A1051+1</f>
        <v>802</v>
      </c>
      <c r="B1055" s="135" t="s">
        <v>837</v>
      </c>
      <c r="C1055" s="331">
        <v>1968</v>
      </c>
      <c r="D1055" s="450"/>
      <c r="E1055" s="450" t="s">
        <v>416</v>
      </c>
      <c r="F1055" s="327">
        <v>5</v>
      </c>
      <c r="G1055" s="327">
        <v>4</v>
      </c>
      <c r="H1055" s="450">
        <v>3185.7</v>
      </c>
      <c r="I1055" s="450">
        <v>3184</v>
      </c>
      <c r="J1055" s="450">
        <v>2401.4</v>
      </c>
      <c r="K1055" s="331">
        <v>86</v>
      </c>
      <c r="L1055" s="429">
        <f>'раздел 2'!C1053</f>
        <v>730297.03</v>
      </c>
      <c r="M1055" s="450">
        <v>0</v>
      </c>
      <c r="N1055" s="450">
        <v>0</v>
      </c>
      <c r="O1055" s="450">
        <v>0</v>
      </c>
      <c r="P1055" s="460">
        <f t="shared" ref="P1055:P1098" si="285">L1055</f>
        <v>730297.03</v>
      </c>
      <c r="Q1055" s="455">
        <f t="shared" ref="Q1055:Q1089" si="286">L1055/H1055</f>
        <v>229.24224817151648</v>
      </c>
      <c r="R1055" s="450">
        <v>24445</v>
      </c>
      <c r="S1055" s="450" t="s">
        <v>358</v>
      </c>
      <c r="T1055" s="450" t="s">
        <v>181</v>
      </c>
      <c r="U1055" s="56">
        <f>'раздел 2'!C1053-'раздел 1'!L1055</f>
        <v>0</v>
      </c>
      <c r="V1055" s="203">
        <f t="shared" si="266"/>
        <v>0</v>
      </c>
      <c r="W1055" s="203">
        <f t="shared" si="276"/>
        <v>24215.757751828485</v>
      </c>
    </row>
    <row r="1056" spans="1:23" ht="15.6" customHeight="1" x14ac:dyDescent="0.2">
      <c r="A1056" s="328">
        <f t="shared" ref="A1056:A1098" si="287">A1055+1</f>
        <v>803</v>
      </c>
      <c r="B1056" s="135" t="s">
        <v>838</v>
      </c>
      <c r="C1056" s="331">
        <v>1968</v>
      </c>
      <c r="D1056" s="450"/>
      <c r="E1056" s="450" t="s">
        <v>416</v>
      </c>
      <c r="F1056" s="327">
        <v>5</v>
      </c>
      <c r="G1056" s="327">
        <v>3</v>
      </c>
      <c r="H1056" s="450">
        <v>2491</v>
      </c>
      <c r="I1056" s="450">
        <v>2491</v>
      </c>
      <c r="J1056" s="450" t="s">
        <v>1454</v>
      </c>
      <c r="K1056" s="331">
        <v>98</v>
      </c>
      <c r="L1056" s="429">
        <f>'раздел 2'!C1054</f>
        <v>810218.68</v>
      </c>
      <c r="M1056" s="450">
        <v>0</v>
      </c>
      <c r="N1056" s="450">
        <v>0</v>
      </c>
      <c r="O1056" s="450">
        <v>0</v>
      </c>
      <c r="P1056" s="460">
        <f t="shared" si="285"/>
        <v>810218.68</v>
      </c>
      <c r="Q1056" s="455">
        <f t="shared" si="286"/>
        <v>325.25840224809315</v>
      </c>
      <c r="R1056" s="450">
        <v>24445</v>
      </c>
      <c r="S1056" s="450" t="s">
        <v>358</v>
      </c>
      <c r="T1056" s="450" t="s">
        <v>181</v>
      </c>
      <c r="U1056" s="56">
        <f>'раздел 2'!C1054-'раздел 1'!L1056</f>
        <v>0</v>
      </c>
      <c r="V1056" s="203">
        <f t="shared" si="266"/>
        <v>0</v>
      </c>
      <c r="W1056" s="203">
        <f t="shared" si="276"/>
        <v>24119.741597751909</v>
      </c>
    </row>
    <row r="1057" spans="1:23" ht="15.6" customHeight="1" x14ac:dyDescent="0.2">
      <c r="A1057" s="328">
        <f t="shared" si="287"/>
        <v>804</v>
      </c>
      <c r="B1057" s="135" t="s">
        <v>839</v>
      </c>
      <c r="C1057" s="331">
        <v>1968</v>
      </c>
      <c r="D1057" s="450"/>
      <c r="E1057" s="450" t="s">
        <v>416</v>
      </c>
      <c r="F1057" s="327">
        <v>5</v>
      </c>
      <c r="G1057" s="327">
        <v>4</v>
      </c>
      <c r="H1057" s="450">
        <v>2853</v>
      </c>
      <c r="I1057" s="450">
        <v>2853</v>
      </c>
      <c r="J1057" s="450">
        <v>2853</v>
      </c>
      <c r="K1057" s="331">
        <v>88</v>
      </c>
      <c r="L1057" s="429">
        <f>'раздел 2'!C1055</f>
        <v>727723.59</v>
      </c>
      <c r="M1057" s="450">
        <v>0</v>
      </c>
      <c r="N1057" s="450">
        <v>0</v>
      </c>
      <c r="O1057" s="450">
        <v>0</v>
      </c>
      <c r="P1057" s="460">
        <f t="shared" si="285"/>
        <v>727723.59</v>
      </c>
      <c r="Q1057" s="455">
        <f t="shared" si="286"/>
        <v>255.07311251314405</v>
      </c>
      <c r="R1057" s="450">
        <v>24445</v>
      </c>
      <c r="S1057" s="450" t="s">
        <v>358</v>
      </c>
      <c r="T1057" s="450" t="s">
        <v>181</v>
      </c>
      <c r="U1057" s="56">
        <f>'раздел 2'!C1055-'раздел 1'!L1057</f>
        <v>0</v>
      </c>
      <c r="V1057" s="203">
        <f t="shared" si="266"/>
        <v>0</v>
      </c>
      <c r="W1057" s="203">
        <f t="shared" si="276"/>
        <v>24189.926887486858</v>
      </c>
    </row>
    <row r="1058" spans="1:23" ht="15.6" customHeight="1" x14ac:dyDescent="0.2">
      <c r="A1058" s="328">
        <f t="shared" si="287"/>
        <v>805</v>
      </c>
      <c r="B1058" s="135" t="s">
        <v>840</v>
      </c>
      <c r="C1058" s="331">
        <v>1969</v>
      </c>
      <c r="D1058" s="450"/>
      <c r="E1058" s="450" t="s">
        <v>416</v>
      </c>
      <c r="F1058" s="327">
        <v>5</v>
      </c>
      <c r="G1058" s="327">
        <v>4</v>
      </c>
      <c r="H1058" s="450">
        <v>3542.3</v>
      </c>
      <c r="I1058" s="450">
        <v>3504.5</v>
      </c>
      <c r="J1058" s="450">
        <v>3462</v>
      </c>
      <c r="K1058" s="331">
        <v>133</v>
      </c>
      <c r="L1058" s="429">
        <f>'раздел 2'!C1056</f>
        <v>967994.78</v>
      </c>
      <c r="M1058" s="450">
        <v>0</v>
      </c>
      <c r="N1058" s="450">
        <v>0</v>
      </c>
      <c r="O1058" s="450">
        <v>0</v>
      </c>
      <c r="P1058" s="460">
        <f t="shared" si="285"/>
        <v>967994.78</v>
      </c>
      <c r="Q1058" s="455">
        <f t="shared" si="286"/>
        <v>273.26730655224009</v>
      </c>
      <c r="R1058" s="450">
        <v>24445</v>
      </c>
      <c r="S1058" s="450" t="s">
        <v>358</v>
      </c>
      <c r="T1058" s="450" t="s">
        <v>181</v>
      </c>
      <c r="U1058" s="56">
        <f>'раздел 2'!C1056-'раздел 1'!L1058</f>
        <v>0</v>
      </c>
      <c r="V1058" s="203">
        <f t="shared" si="266"/>
        <v>0</v>
      </c>
      <c r="W1058" s="203">
        <f t="shared" si="276"/>
        <v>24171.732693447761</v>
      </c>
    </row>
    <row r="1059" spans="1:23" ht="15.6" customHeight="1" x14ac:dyDescent="0.2">
      <c r="A1059" s="328">
        <f t="shared" si="287"/>
        <v>806</v>
      </c>
      <c r="B1059" s="135" t="s">
        <v>861</v>
      </c>
      <c r="C1059" s="331">
        <v>1968</v>
      </c>
      <c r="D1059" s="450"/>
      <c r="E1059" s="450" t="s">
        <v>416</v>
      </c>
      <c r="F1059" s="327">
        <v>9</v>
      </c>
      <c r="G1059" s="327">
        <v>1</v>
      </c>
      <c r="H1059" s="450">
        <v>1951.7</v>
      </c>
      <c r="I1059" s="450">
        <v>1951.94</v>
      </c>
      <c r="J1059" s="450">
        <v>1887.83</v>
      </c>
      <c r="K1059" s="331">
        <v>77</v>
      </c>
      <c r="L1059" s="429">
        <f>'раздел 2'!C1057</f>
        <v>756243.32</v>
      </c>
      <c r="M1059" s="450">
        <v>0</v>
      </c>
      <c r="N1059" s="450">
        <v>0</v>
      </c>
      <c r="O1059" s="450">
        <v>0</v>
      </c>
      <c r="P1059" s="460">
        <f t="shared" si="285"/>
        <v>756243.32</v>
      </c>
      <c r="Q1059" s="455">
        <f t="shared" si="286"/>
        <v>387.47928472613614</v>
      </c>
      <c r="R1059" s="450">
        <v>24445</v>
      </c>
      <c r="S1059" s="450" t="s">
        <v>358</v>
      </c>
      <c r="T1059" s="450" t="s">
        <v>181</v>
      </c>
      <c r="U1059" s="56">
        <f>'раздел 2'!C1057-'раздел 1'!L1059</f>
        <v>0</v>
      </c>
      <c r="V1059" s="203">
        <f t="shared" si="266"/>
        <v>0</v>
      </c>
      <c r="W1059" s="203">
        <f t="shared" si="276"/>
        <v>24057.520715273862</v>
      </c>
    </row>
    <row r="1060" spans="1:23" ht="15.6" customHeight="1" x14ac:dyDescent="0.2">
      <c r="A1060" s="328">
        <f t="shared" si="287"/>
        <v>807</v>
      </c>
      <c r="B1060" s="135" t="s">
        <v>841</v>
      </c>
      <c r="C1060" s="331">
        <v>1972</v>
      </c>
      <c r="D1060" s="450">
        <v>2015</v>
      </c>
      <c r="E1060" s="450" t="s">
        <v>1437</v>
      </c>
      <c r="F1060" s="327">
        <v>5</v>
      </c>
      <c r="G1060" s="327">
        <v>6</v>
      </c>
      <c r="H1060" s="450">
        <v>4314.1000000000004</v>
      </c>
      <c r="I1060" s="450">
        <v>4314.1000000000004</v>
      </c>
      <c r="J1060" s="450">
        <v>3588.35</v>
      </c>
      <c r="K1060" s="331">
        <v>273</v>
      </c>
      <c r="L1060" s="429">
        <f>'раздел 2'!C1058</f>
        <v>1157795.8999999999</v>
      </c>
      <c r="M1060" s="450">
        <v>0</v>
      </c>
      <c r="N1060" s="450">
        <v>0</v>
      </c>
      <c r="O1060" s="450">
        <v>0</v>
      </c>
      <c r="P1060" s="460">
        <f t="shared" si="285"/>
        <v>1157795.8999999999</v>
      </c>
      <c r="Q1060" s="455">
        <f t="shared" si="286"/>
        <v>268.37484063883539</v>
      </c>
      <c r="R1060" s="450">
        <v>24445</v>
      </c>
      <c r="S1060" s="450" t="s">
        <v>358</v>
      </c>
      <c r="T1060" s="450" t="s">
        <v>181</v>
      </c>
      <c r="U1060" s="56">
        <f>'раздел 2'!C1058-'раздел 1'!L1060</f>
        <v>0</v>
      </c>
      <c r="V1060" s="203">
        <f t="shared" ref="V1060:V1123" si="288">L1060-P1060</f>
        <v>0</v>
      </c>
      <c r="W1060" s="203">
        <f t="shared" si="276"/>
        <v>24176.625159361163</v>
      </c>
    </row>
    <row r="1061" spans="1:23" ht="15.6" customHeight="1" x14ac:dyDescent="0.2">
      <c r="A1061" s="328">
        <f t="shared" si="287"/>
        <v>808</v>
      </c>
      <c r="B1061" s="132" t="s">
        <v>842</v>
      </c>
      <c r="C1061" s="331">
        <v>1971</v>
      </c>
      <c r="D1061" s="450">
        <v>2015</v>
      </c>
      <c r="E1061" s="450" t="s">
        <v>416</v>
      </c>
      <c r="F1061" s="327">
        <v>9</v>
      </c>
      <c r="G1061" s="327">
        <v>1</v>
      </c>
      <c r="H1061" s="450">
        <v>6556.4</v>
      </c>
      <c r="I1061" s="450">
        <v>4974.68</v>
      </c>
      <c r="J1061" s="450">
        <v>4431.3100000000004</v>
      </c>
      <c r="K1061" s="331">
        <v>286</v>
      </c>
      <c r="L1061" s="429">
        <f>'раздел 2'!C1059</f>
        <v>230637.95</v>
      </c>
      <c r="M1061" s="450">
        <v>0</v>
      </c>
      <c r="N1061" s="450">
        <v>0</v>
      </c>
      <c r="O1061" s="450">
        <v>0</v>
      </c>
      <c r="P1061" s="460">
        <f t="shared" si="285"/>
        <v>230637.95</v>
      </c>
      <c r="Q1061" s="455">
        <f t="shared" si="286"/>
        <v>35.177528826795196</v>
      </c>
      <c r="R1061" s="450">
        <v>24445</v>
      </c>
      <c r="S1061" s="450" t="s">
        <v>358</v>
      </c>
      <c r="T1061" s="450" t="s">
        <v>181</v>
      </c>
      <c r="U1061" s="56">
        <f>'раздел 2'!C1059-'раздел 1'!L1061</f>
        <v>0</v>
      </c>
      <c r="V1061" s="203">
        <f t="shared" si="288"/>
        <v>0</v>
      </c>
      <c r="W1061" s="203">
        <f t="shared" si="276"/>
        <v>24409.822471173204</v>
      </c>
    </row>
    <row r="1062" spans="1:23" ht="15.6" customHeight="1" x14ac:dyDescent="0.2">
      <c r="A1062" s="328">
        <f t="shared" si="287"/>
        <v>809</v>
      </c>
      <c r="B1062" s="135" t="s">
        <v>855</v>
      </c>
      <c r="C1062" s="331">
        <v>1976</v>
      </c>
      <c r="D1062" s="450"/>
      <c r="E1062" s="450" t="s">
        <v>416</v>
      </c>
      <c r="F1062" s="327">
        <v>5</v>
      </c>
      <c r="G1062" s="327">
        <v>4</v>
      </c>
      <c r="H1062" s="450">
        <v>4036.2</v>
      </c>
      <c r="I1062" s="450">
        <v>4036.2</v>
      </c>
      <c r="J1062" s="450">
        <v>2970.2</v>
      </c>
      <c r="K1062" s="331">
        <v>170</v>
      </c>
      <c r="L1062" s="429">
        <f>'раздел 2'!C1060</f>
        <v>1373207.2</v>
      </c>
      <c r="M1062" s="450">
        <v>0</v>
      </c>
      <c r="N1062" s="450">
        <v>0</v>
      </c>
      <c r="O1062" s="450">
        <v>0</v>
      </c>
      <c r="P1062" s="460">
        <f t="shared" si="285"/>
        <v>1373207.2</v>
      </c>
      <c r="Q1062" s="455">
        <f t="shared" si="286"/>
        <v>340.22278380655069</v>
      </c>
      <c r="R1062" s="450">
        <v>24445</v>
      </c>
      <c r="S1062" s="450" t="s">
        <v>358</v>
      </c>
      <c r="T1062" s="450" t="s">
        <v>181</v>
      </c>
      <c r="U1062" s="56">
        <f>'раздел 2'!C1060-'раздел 1'!L1062</f>
        <v>0</v>
      </c>
      <c r="V1062" s="203">
        <f t="shared" si="288"/>
        <v>0</v>
      </c>
      <c r="W1062" s="203">
        <f t="shared" si="276"/>
        <v>24104.777216193448</v>
      </c>
    </row>
    <row r="1063" spans="1:23" ht="15.6" customHeight="1" x14ac:dyDescent="0.2">
      <c r="A1063" s="328">
        <f t="shared" si="287"/>
        <v>810</v>
      </c>
      <c r="B1063" s="135" t="s">
        <v>856</v>
      </c>
      <c r="C1063" s="331">
        <v>1962</v>
      </c>
      <c r="D1063" s="450"/>
      <c r="E1063" s="450" t="s">
        <v>416</v>
      </c>
      <c r="F1063" s="327">
        <v>3</v>
      </c>
      <c r="G1063" s="327">
        <v>3</v>
      </c>
      <c r="H1063" s="450">
        <v>1499.5</v>
      </c>
      <c r="I1063" s="450">
        <v>1499.5</v>
      </c>
      <c r="J1063" s="450" t="s">
        <v>1456</v>
      </c>
      <c r="K1063" s="331">
        <v>84</v>
      </c>
      <c r="L1063" s="429">
        <f>'раздел 2'!C1061</f>
        <v>132899.41</v>
      </c>
      <c r="M1063" s="450">
        <v>0</v>
      </c>
      <c r="N1063" s="450">
        <v>0</v>
      </c>
      <c r="O1063" s="450">
        <v>0</v>
      </c>
      <c r="P1063" s="460">
        <f t="shared" si="285"/>
        <v>132899.41</v>
      </c>
      <c r="Q1063" s="455">
        <f t="shared" si="286"/>
        <v>88.629149716572186</v>
      </c>
      <c r="R1063" s="450">
        <v>24445</v>
      </c>
      <c r="S1063" s="450" t="s">
        <v>358</v>
      </c>
      <c r="T1063" s="450" t="s">
        <v>181</v>
      </c>
      <c r="U1063" s="56">
        <f>'раздел 2'!C1061-'раздел 1'!L1063</f>
        <v>0</v>
      </c>
      <c r="V1063" s="203">
        <f t="shared" si="288"/>
        <v>0</v>
      </c>
      <c r="W1063" s="203">
        <f t="shared" si="276"/>
        <v>24356.370850283427</v>
      </c>
    </row>
    <row r="1064" spans="1:23" ht="15.6" customHeight="1" x14ac:dyDescent="0.2">
      <c r="A1064" s="328">
        <f t="shared" si="287"/>
        <v>811</v>
      </c>
      <c r="B1064" s="135" t="s">
        <v>857</v>
      </c>
      <c r="C1064" s="331">
        <v>1961</v>
      </c>
      <c r="D1064" s="450">
        <v>2015</v>
      </c>
      <c r="E1064" s="450" t="s">
        <v>416</v>
      </c>
      <c r="F1064" s="327">
        <v>3</v>
      </c>
      <c r="G1064" s="327">
        <v>2</v>
      </c>
      <c r="H1064" s="450">
        <v>949.7</v>
      </c>
      <c r="I1064" s="450">
        <v>949.7</v>
      </c>
      <c r="J1064" s="450">
        <v>865.2</v>
      </c>
      <c r="K1064" s="331">
        <v>45</v>
      </c>
      <c r="L1064" s="429">
        <f>'раздел 2'!C1062</f>
        <v>314752.68</v>
      </c>
      <c r="M1064" s="450">
        <v>0</v>
      </c>
      <c r="N1064" s="450">
        <v>0</v>
      </c>
      <c r="O1064" s="450">
        <v>0</v>
      </c>
      <c r="P1064" s="460">
        <f t="shared" si="285"/>
        <v>314752.68</v>
      </c>
      <c r="Q1064" s="455">
        <f t="shared" si="286"/>
        <v>331.42327050647572</v>
      </c>
      <c r="R1064" s="450">
        <v>24445</v>
      </c>
      <c r="S1064" s="450" t="s">
        <v>358</v>
      </c>
      <c r="T1064" s="450" t="s">
        <v>181</v>
      </c>
      <c r="U1064" s="56">
        <f>'раздел 2'!C1062-'раздел 1'!L1064</f>
        <v>0</v>
      </c>
      <c r="V1064" s="203">
        <f t="shared" si="288"/>
        <v>0</v>
      </c>
      <c r="W1064" s="203">
        <f t="shared" si="276"/>
        <v>24113.576729493525</v>
      </c>
    </row>
    <row r="1065" spans="1:23" ht="15.6" customHeight="1" x14ac:dyDescent="0.2">
      <c r="A1065" s="328">
        <f t="shared" si="287"/>
        <v>812</v>
      </c>
      <c r="B1065" s="135" t="s">
        <v>858</v>
      </c>
      <c r="C1065" s="331">
        <v>1961</v>
      </c>
      <c r="D1065" s="450"/>
      <c r="E1065" s="450" t="s">
        <v>416</v>
      </c>
      <c r="F1065" s="327">
        <v>3</v>
      </c>
      <c r="G1065" s="327">
        <v>3</v>
      </c>
      <c r="H1065" s="450">
        <v>1517</v>
      </c>
      <c r="I1065" s="450">
        <v>1517</v>
      </c>
      <c r="J1065" s="450">
        <v>1517</v>
      </c>
      <c r="K1065" s="331">
        <v>70</v>
      </c>
      <c r="L1065" s="429">
        <f>'раздел 2'!C1063</f>
        <v>110598.11</v>
      </c>
      <c r="M1065" s="450">
        <v>0</v>
      </c>
      <c r="N1065" s="450">
        <v>0</v>
      </c>
      <c r="O1065" s="450">
        <v>0</v>
      </c>
      <c r="P1065" s="460">
        <f t="shared" si="285"/>
        <v>110598.11</v>
      </c>
      <c r="Q1065" s="455">
        <f t="shared" si="286"/>
        <v>72.905807514831906</v>
      </c>
      <c r="R1065" s="450">
        <v>24445</v>
      </c>
      <c r="S1065" s="450" t="s">
        <v>358</v>
      </c>
      <c r="T1065" s="450" t="s">
        <v>181</v>
      </c>
      <c r="U1065" s="56">
        <f>'раздел 2'!C1063-'раздел 1'!L1065</f>
        <v>0</v>
      </c>
      <c r="V1065" s="203">
        <f t="shared" si="288"/>
        <v>0</v>
      </c>
      <c r="W1065" s="203">
        <f t="shared" si="276"/>
        <v>24372.094192485169</v>
      </c>
    </row>
    <row r="1066" spans="1:23" ht="15.6" customHeight="1" x14ac:dyDescent="0.2">
      <c r="A1066" s="328">
        <f t="shared" si="287"/>
        <v>813</v>
      </c>
      <c r="B1066" s="134" t="s">
        <v>859</v>
      </c>
      <c r="C1066" s="331">
        <v>1962</v>
      </c>
      <c r="D1066" s="450"/>
      <c r="E1066" s="450" t="s">
        <v>416</v>
      </c>
      <c r="F1066" s="327">
        <v>3</v>
      </c>
      <c r="G1066" s="327">
        <v>3</v>
      </c>
      <c r="H1066" s="450">
        <v>1484.6</v>
      </c>
      <c r="I1066" s="450">
        <v>1484.6</v>
      </c>
      <c r="J1066" s="450" t="s">
        <v>1455</v>
      </c>
      <c r="K1066" s="331">
        <v>74</v>
      </c>
      <c r="L1066" s="429">
        <f>'раздел 2'!C1064</f>
        <v>166966.10999999999</v>
      </c>
      <c r="M1066" s="450">
        <v>0</v>
      </c>
      <c r="N1066" s="450">
        <v>0</v>
      </c>
      <c r="O1066" s="450">
        <v>0</v>
      </c>
      <c r="P1066" s="460">
        <f t="shared" si="285"/>
        <v>166966.10999999999</v>
      </c>
      <c r="Q1066" s="455">
        <f t="shared" si="286"/>
        <v>112.46538461538461</v>
      </c>
      <c r="R1066" s="450">
        <v>24445</v>
      </c>
      <c r="S1066" s="450" t="s">
        <v>358</v>
      </c>
      <c r="T1066" s="450" t="s">
        <v>181</v>
      </c>
      <c r="U1066" s="56">
        <f>'раздел 2'!C1064-'раздел 1'!L1066</f>
        <v>0</v>
      </c>
      <c r="V1066" s="203">
        <f t="shared" si="288"/>
        <v>0</v>
      </c>
      <c r="W1066" s="203">
        <f t="shared" si="276"/>
        <v>24332.534615384615</v>
      </c>
    </row>
    <row r="1067" spans="1:23" ht="15.6" customHeight="1" x14ac:dyDescent="0.2">
      <c r="A1067" s="328">
        <f t="shared" si="287"/>
        <v>814</v>
      </c>
      <c r="B1067" s="330" t="s">
        <v>860</v>
      </c>
      <c r="C1067" s="331">
        <v>1964</v>
      </c>
      <c r="D1067" s="450"/>
      <c r="E1067" s="450" t="s">
        <v>416</v>
      </c>
      <c r="F1067" s="327">
        <v>5</v>
      </c>
      <c r="G1067" s="327">
        <v>4</v>
      </c>
      <c r="H1067" s="450">
        <v>3716.1</v>
      </c>
      <c r="I1067" s="450">
        <v>3313.9</v>
      </c>
      <c r="J1067" s="450">
        <v>3045.9</v>
      </c>
      <c r="K1067" s="331">
        <v>105</v>
      </c>
      <c r="L1067" s="429">
        <f>'раздел 2'!C1065</f>
        <v>580099.22</v>
      </c>
      <c r="M1067" s="450">
        <v>0</v>
      </c>
      <c r="N1067" s="450">
        <v>0</v>
      </c>
      <c r="O1067" s="450">
        <v>0</v>
      </c>
      <c r="P1067" s="460">
        <f t="shared" si="285"/>
        <v>580099.22</v>
      </c>
      <c r="Q1067" s="455">
        <f t="shared" si="286"/>
        <v>156.10430828018622</v>
      </c>
      <c r="R1067" s="450">
        <v>24445</v>
      </c>
      <c r="S1067" s="450" t="s">
        <v>358</v>
      </c>
      <c r="T1067" s="450" t="s">
        <v>181</v>
      </c>
      <c r="U1067" s="56">
        <f>'раздел 2'!C1065-'раздел 1'!L1067</f>
        <v>0</v>
      </c>
      <c r="V1067" s="203">
        <f t="shared" si="288"/>
        <v>0</v>
      </c>
      <c r="W1067" s="203">
        <f t="shared" si="276"/>
        <v>24288.895691719812</v>
      </c>
    </row>
    <row r="1068" spans="1:23" ht="15.6" customHeight="1" x14ac:dyDescent="0.2">
      <c r="A1068" s="328">
        <f t="shared" si="287"/>
        <v>815</v>
      </c>
      <c r="B1068" s="330" t="s">
        <v>866</v>
      </c>
      <c r="C1068" s="331">
        <v>1972</v>
      </c>
      <c r="D1068" s="450"/>
      <c r="E1068" s="450" t="s">
        <v>416</v>
      </c>
      <c r="F1068" s="327">
        <v>5</v>
      </c>
      <c r="G1068" s="327">
        <v>4</v>
      </c>
      <c r="H1068" s="450">
        <v>3093.2</v>
      </c>
      <c r="I1068" s="450">
        <v>3093.2</v>
      </c>
      <c r="J1068" s="450">
        <v>2837</v>
      </c>
      <c r="K1068" s="331">
        <v>159</v>
      </c>
      <c r="L1068" s="429">
        <f>'раздел 2'!C1066</f>
        <v>761781.28</v>
      </c>
      <c r="M1068" s="450">
        <v>0</v>
      </c>
      <c r="N1068" s="450">
        <v>0</v>
      </c>
      <c r="O1068" s="450">
        <v>0</v>
      </c>
      <c r="P1068" s="460">
        <f t="shared" si="285"/>
        <v>761781.28</v>
      </c>
      <c r="Q1068" s="455">
        <f t="shared" si="286"/>
        <v>246.2761153497996</v>
      </c>
      <c r="R1068" s="450">
        <v>24445</v>
      </c>
      <c r="S1068" s="450" t="s">
        <v>358</v>
      </c>
      <c r="T1068" s="450" t="s">
        <v>181</v>
      </c>
      <c r="U1068" s="56">
        <f>'раздел 2'!C1066-'раздел 1'!L1068</f>
        <v>0</v>
      </c>
      <c r="V1068" s="203">
        <f t="shared" si="288"/>
        <v>0</v>
      </c>
      <c r="W1068" s="203">
        <f t="shared" si="276"/>
        <v>24198.7238846502</v>
      </c>
    </row>
    <row r="1069" spans="1:23" ht="15.6" customHeight="1" x14ac:dyDescent="0.2">
      <c r="A1069" s="328">
        <f t="shared" si="287"/>
        <v>816</v>
      </c>
      <c r="B1069" s="330" t="s">
        <v>867</v>
      </c>
      <c r="C1069" s="331">
        <v>1974</v>
      </c>
      <c r="D1069" s="450">
        <v>2016</v>
      </c>
      <c r="E1069" s="450" t="s">
        <v>416</v>
      </c>
      <c r="F1069" s="327">
        <v>9</v>
      </c>
      <c r="G1069" s="327">
        <v>1</v>
      </c>
      <c r="H1069" s="450">
        <v>6040.8</v>
      </c>
      <c r="I1069" s="450">
        <v>6040.8</v>
      </c>
      <c r="J1069" s="450" t="s">
        <v>1457</v>
      </c>
      <c r="K1069" s="331">
        <v>220</v>
      </c>
      <c r="L1069" s="429">
        <f>'раздел 2'!C1067</f>
        <v>324610.99</v>
      </c>
      <c r="M1069" s="450">
        <v>0</v>
      </c>
      <c r="N1069" s="450">
        <v>0</v>
      </c>
      <c r="O1069" s="450">
        <v>0</v>
      </c>
      <c r="P1069" s="460">
        <f t="shared" si="285"/>
        <v>324610.99</v>
      </c>
      <c r="Q1069" s="455">
        <f t="shared" si="286"/>
        <v>53.736423983578334</v>
      </c>
      <c r="R1069" s="450">
        <v>24445</v>
      </c>
      <c r="S1069" s="450" t="s">
        <v>358</v>
      </c>
      <c r="T1069" s="450" t="s">
        <v>181</v>
      </c>
      <c r="U1069" s="56">
        <f>'раздел 2'!C1067-'раздел 1'!L1069</f>
        <v>0</v>
      </c>
      <c r="V1069" s="203">
        <f t="shared" si="288"/>
        <v>0</v>
      </c>
      <c r="W1069" s="203">
        <f t="shared" si="276"/>
        <v>24391.263576016423</v>
      </c>
    </row>
    <row r="1070" spans="1:23" ht="15.6" customHeight="1" x14ac:dyDescent="0.2">
      <c r="A1070" s="328">
        <f t="shared" si="287"/>
        <v>817</v>
      </c>
      <c r="B1070" s="134" t="s">
        <v>868</v>
      </c>
      <c r="C1070" s="331">
        <v>1971</v>
      </c>
      <c r="D1070" s="450">
        <v>2015</v>
      </c>
      <c r="E1070" s="450" t="s">
        <v>416</v>
      </c>
      <c r="F1070" s="327">
        <v>5</v>
      </c>
      <c r="G1070" s="327">
        <v>4</v>
      </c>
      <c r="H1070" s="450">
        <v>2725.9</v>
      </c>
      <c r="I1070" s="450">
        <v>2725.9</v>
      </c>
      <c r="J1070" s="450" t="s">
        <v>1458</v>
      </c>
      <c r="K1070" s="331">
        <v>110</v>
      </c>
      <c r="L1070" s="429">
        <f>'раздел 2'!C1068</f>
        <v>314893.34000000003</v>
      </c>
      <c r="M1070" s="450">
        <v>0</v>
      </c>
      <c r="N1070" s="450">
        <v>0</v>
      </c>
      <c r="O1070" s="450">
        <v>0</v>
      </c>
      <c r="P1070" s="460">
        <f t="shared" si="285"/>
        <v>314893.34000000003</v>
      </c>
      <c r="Q1070" s="455">
        <f t="shared" si="286"/>
        <v>115.51903591474375</v>
      </c>
      <c r="R1070" s="450">
        <v>24445</v>
      </c>
      <c r="S1070" s="450" t="s">
        <v>358</v>
      </c>
      <c r="T1070" s="450" t="s">
        <v>181</v>
      </c>
      <c r="U1070" s="56">
        <f>'раздел 2'!C1068-'раздел 1'!L1070</f>
        <v>0</v>
      </c>
      <c r="V1070" s="203">
        <f t="shared" si="288"/>
        <v>0</v>
      </c>
      <c r="W1070" s="203">
        <f t="shared" si="276"/>
        <v>24329.480964085255</v>
      </c>
    </row>
    <row r="1071" spans="1:23" ht="15.6" customHeight="1" x14ac:dyDescent="0.2">
      <c r="A1071" s="328">
        <f t="shared" si="287"/>
        <v>818</v>
      </c>
      <c r="B1071" s="330" t="s">
        <v>843</v>
      </c>
      <c r="C1071" s="331">
        <v>1966</v>
      </c>
      <c r="D1071" s="450"/>
      <c r="E1071" s="450" t="s">
        <v>416</v>
      </c>
      <c r="F1071" s="327">
        <v>4</v>
      </c>
      <c r="G1071" s="327">
        <v>4</v>
      </c>
      <c r="H1071" s="450">
        <v>3069.9</v>
      </c>
      <c r="I1071" s="450">
        <v>2980.14</v>
      </c>
      <c r="J1071" s="450">
        <v>2766.99</v>
      </c>
      <c r="K1071" s="331">
        <v>141</v>
      </c>
      <c r="L1071" s="429">
        <f>'раздел 2'!C1069</f>
        <v>1456078.81</v>
      </c>
      <c r="M1071" s="450">
        <v>0</v>
      </c>
      <c r="N1071" s="450">
        <v>0</v>
      </c>
      <c r="O1071" s="450">
        <v>0</v>
      </c>
      <c r="P1071" s="460">
        <f t="shared" si="285"/>
        <v>1456078.81</v>
      </c>
      <c r="Q1071" s="455">
        <f t="shared" si="286"/>
        <v>474.3082217661813</v>
      </c>
      <c r="R1071" s="450">
        <v>24445</v>
      </c>
      <c r="S1071" s="450" t="s">
        <v>358</v>
      </c>
      <c r="T1071" s="450" t="s">
        <v>181</v>
      </c>
      <c r="U1071" s="56">
        <f>'раздел 2'!C1069-'раздел 1'!L1071</f>
        <v>0</v>
      </c>
      <c r="V1071" s="203">
        <f t="shared" si="288"/>
        <v>0</v>
      </c>
      <c r="W1071" s="203">
        <f t="shared" si="276"/>
        <v>23970.691778233821</v>
      </c>
    </row>
    <row r="1072" spans="1:23" ht="15.6" customHeight="1" x14ac:dyDescent="0.2">
      <c r="A1072" s="328">
        <f t="shared" si="287"/>
        <v>819</v>
      </c>
      <c r="B1072" s="330" t="s">
        <v>319</v>
      </c>
      <c r="C1072" s="82">
        <v>1967</v>
      </c>
      <c r="D1072" s="145"/>
      <c r="E1072" s="458" t="s">
        <v>174</v>
      </c>
      <c r="F1072" s="122">
        <v>5</v>
      </c>
      <c r="G1072" s="122">
        <v>4</v>
      </c>
      <c r="H1072" s="459">
        <v>3226.9</v>
      </c>
      <c r="I1072" s="459">
        <v>3226.9</v>
      </c>
      <c r="J1072" s="459">
        <v>2059.5</v>
      </c>
      <c r="K1072" s="82">
        <v>165</v>
      </c>
      <c r="L1072" s="429">
        <f>'раздел 2'!C1070</f>
        <v>1841445.46</v>
      </c>
      <c r="M1072" s="450">
        <v>0</v>
      </c>
      <c r="N1072" s="450">
        <v>0</v>
      </c>
      <c r="O1072" s="450">
        <v>0</v>
      </c>
      <c r="P1072" s="460">
        <f t="shared" si="285"/>
        <v>1841445.46</v>
      </c>
      <c r="Q1072" s="455">
        <f t="shared" si="286"/>
        <v>570.65464067681057</v>
      </c>
      <c r="R1072" s="450">
        <v>24445</v>
      </c>
      <c r="S1072" s="450" t="s">
        <v>358</v>
      </c>
      <c r="T1072" s="450" t="s">
        <v>181</v>
      </c>
      <c r="U1072" s="56">
        <f>'раздел 2'!C1070-'раздел 1'!L1072</f>
        <v>0</v>
      </c>
      <c r="V1072" s="203">
        <f t="shared" si="288"/>
        <v>0</v>
      </c>
      <c r="W1072" s="203">
        <f t="shared" si="276"/>
        <v>23874.34535932319</v>
      </c>
    </row>
    <row r="1073" spans="1:23" ht="15.6" customHeight="1" x14ac:dyDescent="0.2">
      <c r="A1073" s="328">
        <f t="shared" si="287"/>
        <v>820</v>
      </c>
      <c r="B1073" s="134" t="s">
        <v>320</v>
      </c>
      <c r="C1073" s="154">
        <v>1961</v>
      </c>
      <c r="D1073" s="145"/>
      <c r="E1073" s="458" t="s">
        <v>174</v>
      </c>
      <c r="F1073" s="100">
        <v>3</v>
      </c>
      <c r="G1073" s="100">
        <v>3</v>
      </c>
      <c r="H1073" s="118">
        <v>1522.6</v>
      </c>
      <c r="I1073" s="110">
        <v>1032</v>
      </c>
      <c r="J1073" s="110">
        <v>1032</v>
      </c>
      <c r="K1073" s="154">
        <v>84</v>
      </c>
      <c r="L1073" s="429">
        <f>'раздел 2'!C1071</f>
        <v>10473055.779999999</v>
      </c>
      <c r="M1073" s="450">
        <v>0</v>
      </c>
      <c r="N1073" s="450">
        <v>0</v>
      </c>
      <c r="O1073" s="450">
        <v>0</v>
      </c>
      <c r="P1073" s="460">
        <f t="shared" si="285"/>
        <v>10473055.779999999</v>
      </c>
      <c r="Q1073" s="455">
        <f t="shared" si="286"/>
        <v>6878.4025876789701</v>
      </c>
      <c r="R1073" s="450">
        <v>24445</v>
      </c>
      <c r="S1073" s="450" t="s">
        <v>358</v>
      </c>
      <c r="T1073" s="450" t="s">
        <v>181</v>
      </c>
      <c r="U1073" s="56">
        <f>'раздел 2'!C1071-'раздел 1'!L1073</f>
        <v>0</v>
      </c>
      <c r="V1073" s="203">
        <f t="shared" si="288"/>
        <v>0</v>
      </c>
      <c r="W1073" s="203">
        <f t="shared" si="276"/>
        <v>17566.597412321029</v>
      </c>
    </row>
    <row r="1074" spans="1:23" ht="15.6" customHeight="1" x14ac:dyDescent="0.2">
      <c r="A1074" s="328">
        <f t="shared" si="287"/>
        <v>821</v>
      </c>
      <c r="B1074" s="132" t="s">
        <v>321</v>
      </c>
      <c r="C1074" s="164">
        <v>1966</v>
      </c>
      <c r="D1074" s="145"/>
      <c r="E1074" s="458" t="s">
        <v>174</v>
      </c>
      <c r="F1074" s="55">
        <v>5</v>
      </c>
      <c r="G1074" s="55">
        <v>3</v>
      </c>
      <c r="H1074" s="55">
        <v>3123.5</v>
      </c>
      <c r="I1074" s="108">
        <v>2551.5</v>
      </c>
      <c r="J1074" s="108">
        <v>2551.5</v>
      </c>
      <c r="K1074" s="39">
        <v>94</v>
      </c>
      <c r="L1074" s="429">
        <f>'раздел 2'!C1072</f>
        <v>8885108.540000001</v>
      </c>
      <c r="M1074" s="450">
        <v>0</v>
      </c>
      <c r="N1074" s="450">
        <v>0</v>
      </c>
      <c r="O1074" s="450">
        <v>0</v>
      </c>
      <c r="P1074" s="460">
        <f t="shared" si="285"/>
        <v>8885108.540000001</v>
      </c>
      <c r="Q1074" s="455">
        <f t="shared" si="286"/>
        <v>2844.6001408676166</v>
      </c>
      <c r="R1074" s="450">
        <v>24445</v>
      </c>
      <c r="S1074" s="450" t="s">
        <v>358</v>
      </c>
      <c r="T1074" s="450" t="s">
        <v>181</v>
      </c>
      <c r="U1074" s="56">
        <f>'раздел 2'!C1072-'раздел 1'!L1074</f>
        <v>0</v>
      </c>
      <c r="V1074" s="203">
        <f t="shared" si="288"/>
        <v>0</v>
      </c>
      <c r="W1074" s="203">
        <f t="shared" si="276"/>
        <v>21600.399859132383</v>
      </c>
    </row>
    <row r="1075" spans="1:23" ht="15.6" customHeight="1" x14ac:dyDescent="0.2">
      <c r="A1075" s="328">
        <f t="shared" si="287"/>
        <v>822</v>
      </c>
      <c r="B1075" s="134" t="s">
        <v>854</v>
      </c>
      <c r="C1075" s="331">
        <v>1961</v>
      </c>
      <c r="D1075" s="450"/>
      <c r="E1075" s="450" t="s">
        <v>1459</v>
      </c>
      <c r="F1075" s="327">
        <v>3</v>
      </c>
      <c r="G1075" s="327">
        <v>2</v>
      </c>
      <c r="H1075" s="450">
        <v>959.6</v>
      </c>
      <c r="I1075" s="450">
        <v>957.6</v>
      </c>
      <c r="J1075" s="450">
        <v>886.9</v>
      </c>
      <c r="K1075" s="331">
        <v>64</v>
      </c>
      <c r="L1075" s="429">
        <f>'раздел 2'!C1073</f>
        <v>200717.35</v>
      </c>
      <c r="M1075" s="450">
        <v>0</v>
      </c>
      <c r="N1075" s="450">
        <v>0</v>
      </c>
      <c r="O1075" s="450">
        <v>0</v>
      </c>
      <c r="P1075" s="460">
        <f t="shared" si="285"/>
        <v>200717.35</v>
      </c>
      <c r="Q1075" s="455">
        <f t="shared" si="286"/>
        <v>209.16772613588995</v>
      </c>
      <c r="R1075" s="450">
        <v>24445</v>
      </c>
      <c r="S1075" s="450" t="s">
        <v>358</v>
      </c>
      <c r="T1075" s="450" t="s">
        <v>181</v>
      </c>
      <c r="U1075" s="56">
        <f>'раздел 2'!C1073-'раздел 1'!L1075</f>
        <v>0</v>
      </c>
      <c r="V1075" s="203">
        <f t="shared" si="288"/>
        <v>0</v>
      </c>
      <c r="W1075" s="203">
        <f t="shared" si="276"/>
        <v>24235.832273864111</v>
      </c>
    </row>
    <row r="1076" spans="1:23" ht="15.6" customHeight="1" x14ac:dyDescent="0.2">
      <c r="A1076" s="328">
        <f t="shared" si="287"/>
        <v>823</v>
      </c>
      <c r="B1076" s="132" t="s">
        <v>322</v>
      </c>
      <c r="C1076" s="164">
        <v>1960</v>
      </c>
      <c r="D1076" s="145"/>
      <c r="E1076" s="458" t="s">
        <v>174</v>
      </c>
      <c r="F1076" s="55">
        <v>2</v>
      </c>
      <c r="G1076" s="55">
        <v>2</v>
      </c>
      <c r="H1076" s="55">
        <v>636</v>
      </c>
      <c r="I1076" s="55">
        <v>636</v>
      </c>
      <c r="J1076" s="145">
        <v>413.1</v>
      </c>
      <c r="K1076" s="164">
        <v>39</v>
      </c>
      <c r="L1076" s="429">
        <f>'раздел 2'!C1074</f>
        <v>709821.92</v>
      </c>
      <c r="M1076" s="450">
        <v>0</v>
      </c>
      <c r="N1076" s="450">
        <v>0</v>
      </c>
      <c r="O1076" s="450">
        <v>0</v>
      </c>
      <c r="P1076" s="460">
        <f t="shared" si="285"/>
        <v>709821.92</v>
      </c>
      <c r="Q1076" s="455">
        <f t="shared" si="286"/>
        <v>1116.0722012578617</v>
      </c>
      <c r="R1076" s="450">
        <v>24445</v>
      </c>
      <c r="S1076" s="450" t="s">
        <v>358</v>
      </c>
      <c r="T1076" s="450" t="s">
        <v>181</v>
      </c>
      <c r="U1076" s="56">
        <f>'раздел 2'!C1074-'раздел 1'!L1076</f>
        <v>0</v>
      </c>
      <c r="V1076" s="203">
        <f t="shared" si="288"/>
        <v>0</v>
      </c>
      <c r="W1076" s="203">
        <f t="shared" si="276"/>
        <v>23328.927798742137</v>
      </c>
    </row>
    <row r="1077" spans="1:23" ht="15.6" customHeight="1" x14ac:dyDescent="0.2">
      <c r="A1077" s="328">
        <f t="shared" si="287"/>
        <v>824</v>
      </c>
      <c r="B1077" s="132" t="s">
        <v>323</v>
      </c>
      <c r="C1077" s="154">
        <v>1961</v>
      </c>
      <c r="D1077" s="145"/>
      <c r="E1077" s="458" t="s">
        <v>174</v>
      </c>
      <c r="F1077" s="100">
        <v>3</v>
      </c>
      <c r="G1077" s="100">
        <v>2</v>
      </c>
      <c r="H1077" s="118">
        <v>964.4</v>
      </c>
      <c r="I1077" s="110">
        <v>914.4</v>
      </c>
      <c r="J1077" s="110">
        <v>914.4</v>
      </c>
      <c r="K1077" s="154">
        <v>43</v>
      </c>
      <c r="L1077" s="429">
        <f>'раздел 2'!C1075</f>
        <v>7759597.4000000004</v>
      </c>
      <c r="M1077" s="450">
        <v>0</v>
      </c>
      <c r="N1077" s="450">
        <v>0</v>
      </c>
      <c r="O1077" s="450">
        <v>0</v>
      </c>
      <c r="P1077" s="460">
        <f t="shared" si="285"/>
        <v>7759597.4000000004</v>
      </c>
      <c r="Q1077" s="455">
        <f t="shared" si="286"/>
        <v>8046.036291995023</v>
      </c>
      <c r="R1077" s="450">
        <v>24445</v>
      </c>
      <c r="S1077" s="450" t="s">
        <v>358</v>
      </c>
      <c r="T1077" s="450" t="s">
        <v>181</v>
      </c>
      <c r="U1077" s="56">
        <f>'раздел 2'!C1075-'раздел 1'!L1077</f>
        <v>0</v>
      </c>
      <c r="V1077" s="203">
        <f t="shared" si="288"/>
        <v>0</v>
      </c>
      <c r="W1077" s="203">
        <f t="shared" si="276"/>
        <v>16398.963708004976</v>
      </c>
    </row>
    <row r="1078" spans="1:23" ht="15.6" customHeight="1" x14ac:dyDescent="0.2">
      <c r="A1078" s="328">
        <f t="shared" si="287"/>
        <v>825</v>
      </c>
      <c r="B1078" s="464" t="s">
        <v>324</v>
      </c>
      <c r="C1078" s="154">
        <v>1960</v>
      </c>
      <c r="D1078" s="145"/>
      <c r="E1078" s="458" t="s">
        <v>174</v>
      </c>
      <c r="F1078" s="100">
        <v>2</v>
      </c>
      <c r="G1078" s="100">
        <v>2</v>
      </c>
      <c r="H1078" s="118">
        <v>644</v>
      </c>
      <c r="I1078" s="110">
        <v>614</v>
      </c>
      <c r="J1078" s="110">
        <v>614</v>
      </c>
      <c r="K1078" s="154">
        <v>32</v>
      </c>
      <c r="L1078" s="429">
        <f>'раздел 2'!C1076</f>
        <v>5755100.2800000003</v>
      </c>
      <c r="M1078" s="450">
        <v>0</v>
      </c>
      <c r="N1078" s="450">
        <v>0</v>
      </c>
      <c r="O1078" s="450">
        <v>0</v>
      </c>
      <c r="P1078" s="460">
        <f t="shared" si="285"/>
        <v>5755100.2800000003</v>
      </c>
      <c r="Q1078" s="455">
        <f t="shared" si="286"/>
        <v>8936.4911180124236</v>
      </c>
      <c r="R1078" s="450">
        <v>24445</v>
      </c>
      <c r="S1078" s="450" t="s">
        <v>358</v>
      </c>
      <c r="T1078" s="450" t="s">
        <v>181</v>
      </c>
      <c r="U1078" s="56">
        <f>'раздел 2'!C1076-'раздел 1'!L1078</f>
        <v>0</v>
      </c>
      <c r="V1078" s="203">
        <f t="shared" si="288"/>
        <v>0</v>
      </c>
      <c r="W1078" s="203">
        <f t="shared" si="276"/>
        <v>15508.508881987576</v>
      </c>
    </row>
    <row r="1079" spans="1:23" ht="15.6" customHeight="1" x14ac:dyDescent="0.2">
      <c r="A1079" s="328">
        <f t="shared" si="287"/>
        <v>826</v>
      </c>
      <c r="B1079" s="135" t="s">
        <v>844</v>
      </c>
      <c r="C1079" s="331">
        <v>1969</v>
      </c>
      <c r="D1079" s="450">
        <v>2015</v>
      </c>
      <c r="E1079" s="450" t="s">
        <v>416</v>
      </c>
      <c r="F1079" s="327">
        <v>5</v>
      </c>
      <c r="G1079" s="327">
        <v>3</v>
      </c>
      <c r="H1079" s="450">
        <v>2019.2</v>
      </c>
      <c r="I1079" s="450">
        <v>2019.2</v>
      </c>
      <c r="J1079" s="450">
        <v>2004.44</v>
      </c>
      <c r="K1079" s="331">
        <v>86</v>
      </c>
      <c r="L1079" s="429">
        <f>'раздел 2'!C1077</f>
        <v>903409.16999999993</v>
      </c>
      <c r="M1079" s="450">
        <v>0</v>
      </c>
      <c r="N1079" s="450">
        <v>0</v>
      </c>
      <c r="O1079" s="450">
        <v>0</v>
      </c>
      <c r="P1079" s="460">
        <f t="shared" si="285"/>
        <v>903409.16999999993</v>
      </c>
      <c r="Q1079" s="455">
        <f t="shared" si="286"/>
        <v>447.40945423930265</v>
      </c>
      <c r="R1079" s="450">
        <v>24445</v>
      </c>
      <c r="S1079" s="450" t="s">
        <v>358</v>
      </c>
      <c r="T1079" s="450" t="s">
        <v>181</v>
      </c>
      <c r="U1079" s="56">
        <f>'раздел 2'!C1077-'раздел 1'!L1079</f>
        <v>0</v>
      </c>
      <c r="V1079" s="203">
        <f t="shared" si="288"/>
        <v>0</v>
      </c>
      <c r="W1079" s="203">
        <f t="shared" si="276"/>
        <v>23997.590545760697</v>
      </c>
    </row>
    <row r="1080" spans="1:23" ht="15.6" customHeight="1" x14ac:dyDescent="0.2">
      <c r="A1080" s="328">
        <f t="shared" si="287"/>
        <v>827</v>
      </c>
      <c r="B1080" s="135" t="s">
        <v>845</v>
      </c>
      <c r="C1080" s="331">
        <v>1969</v>
      </c>
      <c r="D1080" s="450">
        <v>2015</v>
      </c>
      <c r="E1080" s="450" t="s">
        <v>416</v>
      </c>
      <c r="F1080" s="327">
        <v>5</v>
      </c>
      <c r="G1080" s="327">
        <v>3</v>
      </c>
      <c r="H1080" s="450">
        <v>2783.9</v>
      </c>
      <c r="I1080" s="450">
        <v>2783.9</v>
      </c>
      <c r="J1080" s="450">
        <v>2401.4</v>
      </c>
      <c r="K1080" s="331">
        <v>70</v>
      </c>
      <c r="L1080" s="429">
        <f>'раздел 2'!C1078</f>
        <v>267799.14</v>
      </c>
      <c r="M1080" s="450">
        <v>0</v>
      </c>
      <c r="N1080" s="450">
        <v>0</v>
      </c>
      <c r="O1080" s="450">
        <v>0</v>
      </c>
      <c r="P1080" s="460">
        <f t="shared" si="285"/>
        <v>267799.14</v>
      </c>
      <c r="Q1080" s="455">
        <f t="shared" si="286"/>
        <v>96.195675132009058</v>
      </c>
      <c r="R1080" s="450">
        <v>24445</v>
      </c>
      <c r="S1080" s="450" t="s">
        <v>358</v>
      </c>
      <c r="T1080" s="450" t="s">
        <v>181</v>
      </c>
      <c r="U1080" s="56">
        <f>'раздел 2'!C1078-'раздел 1'!L1080</f>
        <v>0</v>
      </c>
      <c r="V1080" s="203">
        <f t="shared" si="288"/>
        <v>0</v>
      </c>
      <c r="W1080" s="203">
        <f t="shared" si="276"/>
        <v>24348.80432486799</v>
      </c>
    </row>
    <row r="1081" spans="1:23" ht="15.6" customHeight="1" x14ac:dyDescent="0.2">
      <c r="A1081" s="328">
        <f t="shared" si="287"/>
        <v>828</v>
      </c>
      <c r="B1081" s="135" t="s">
        <v>846</v>
      </c>
      <c r="C1081" s="331">
        <v>1969</v>
      </c>
      <c r="D1081" s="450">
        <v>2015</v>
      </c>
      <c r="E1081" s="450" t="s">
        <v>416</v>
      </c>
      <c r="F1081" s="327">
        <v>5</v>
      </c>
      <c r="G1081" s="327">
        <v>3</v>
      </c>
      <c r="H1081" s="450">
        <v>2259.5</v>
      </c>
      <c r="I1081" s="450">
        <v>2259.6999999999998</v>
      </c>
      <c r="J1081" s="450">
        <v>2209.1</v>
      </c>
      <c r="K1081" s="331">
        <v>84</v>
      </c>
      <c r="L1081" s="429">
        <f>'раздел 2'!C1079</f>
        <v>953511.60000000009</v>
      </c>
      <c r="M1081" s="450">
        <v>0</v>
      </c>
      <c r="N1081" s="450">
        <v>0</v>
      </c>
      <c r="O1081" s="450">
        <v>0</v>
      </c>
      <c r="P1081" s="460">
        <f t="shared" si="285"/>
        <v>953511.60000000009</v>
      </c>
      <c r="Q1081" s="455">
        <f t="shared" si="286"/>
        <v>422.00115069705691</v>
      </c>
      <c r="R1081" s="450">
        <v>24445</v>
      </c>
      <c r="S1081" s="450" t="s">
        <v>358</v>
      </c>
      <c r="T1081" s="450" t="s">
        <v>181</v>
      </c>
      <c r="U1081" s="56">
        <f>'раздел 2'!C1079-'раздел 1'!L1081</f>
        <v>0</v>
      </c>
      <c r="V1081" s="203">
        <f t="shared" si="288"/>
        <v>0</v>
      </c>
      <c r="W1081" s="203">
        <f t="shared" si="276"/>
        <v>24022.998849302941</v>
      </c>
    </row>
    <row r="1082" spans="1:23" ht="15.6" customHeight="1" x14ac:dyDescent="0.2">
      <c r="A1082" s="328">
        <f t="shared" si="287"/>
        <v>829</v>
      </c>
      <c r="B1082" s="135" t="s">
        <v>847</v>
      </c>
      <c r="C1082" s="331">
        <v>1969</v>
      </c>
      <c r="D1082" s="450"/>
      <c r="E1082" s="450" t="s">
        <v>416</v>
      </c>
      <c r="F1082" s="327">
        <v>5</v>
      </c>
      <c r="G1082" s="327">
        <v>4</v>
      </c>
      <c r="H1082" s="450">
        <v>3708.3</v>
      </c>
      <c r="I1082" s="450">
        <v>3693.8</v>
      </c>
      <c r="J1082" s="450">
        <v>3456.8</v>
      </c>
      <c r="K1082" s="331">
        <v>116</v>
      </c>
      <c r="L1082" s="429">
        <f>'раздел 2'!C1080</f>
        <v>1433915.01</v>
      </c>
      <c r="M1082" s="450">
        <v>0</v>
      </c>
      <c r="N1082" s="450">
        <v>0</v>
      </c>
      <c r="O1082" s="450">
        <v>0</v>
      </c>
      <c r="P1082" s="460">
        <f t="shared" si="285"/>
        <v>1433915.01</v>
      </c>
      <c r="Q1082" s="455">
        <f t="shared" si="286"/>
        <v>386.67718631178707</v>
      </c>
      <c r="R1082" s="450">
        <v>24445</v>
      </c>
      <c r="S1082" s="450" t="s">
        <v>358</v>
      </c>
      <c r="T1082" s="450" t="s">
        <v>181</v>
      </c>
      <c r="U1082" s="56">
        <f>'раздел 2'!C1080-'раздел 1'!L1082</f>
        <v>0</v>
      </c>
      <c r="V1082" s="203">
        <f t="shared" si="288"/>
        <v>0</v>
      </c>
      <c r="W1082" s="203">
        <f t="shared" si="276"/>
        <v>24058.322813688214</v>
      </c>
    </row>
    <row r="1083" spans="1:23" ht="15.6" customHeight="1" x14ac:dyDescent="0.2">
      <c r="A1083" s="328">
        <f t="shared" si="287"/>
        <v>830</v>
      </c>
      <c r="B1083" s="330" t="s">
        <v>848</v>
      </c>
      <c r="C1083" s="331">
        <v>1968</v>
      </c>
      <c r="D1083" s="450"/>
      <c r="E1083" s="450" t="s">
        <v>416</v>
      </c>
      <c r="F1083" s="327">
        <v>5</v>
      </c>
      <c r="G1083" s="327">
        <v>3</v>
      </c>
      <c r="H1083" s="450">
        <v>2568.6999999999998</v>
      </c>
      <c r="I1083" s="450">
        <v>2568.3000000000002</v>
      </c>
      <c r="J1083" s="450">
        <v>2348.4</v>
      </c>
      <c r="K1083" s="331">
        <v>74</v>
      </c>
      <c r="L1083" s="429">
        <f>'раздел 2'!C1081</f>
        <v>215716.01</v>
      </c>
      <c r="M1083" s="450">
        <v>0</v>
      </c>
      <c r="N1083" s="450">
        <v>0</v>
      </c>
      <c r="O1083" s="450">
        <v>0</v>
      </c>
      <c r="P1083" s="460">
        <f t="shared" si="285"/>
        <v>215716.01</v>
      </c>
      <c r="Q1083" s="455">
        <f t="shared" si="286"/>
        <v>83.978670144431049</v>
      </c>
      <c r="R1083" s="450">
        <v>24445</v>
      </c>
      <c r="S1083" s="450" t="s">
        <v>358</v>
      </c>
      <c r="T1083" s="450" t="s">
        <v>181</v>
      </c>
      <c r="U1083" s="56">
        <f>'раздел 2'!C1081-'раздел 1'!L1083</f>
        <v>0</v>
      </c>
      <c r="V1083" s="203">
        <f t="shared" si="288"/>
        <v>0</v>
      </c>
      <c r="W1083" s="203">
        <f t="shared" ref="W1083:W1150" si="289">R1083-Q1083</f>
        <v>24361.021329855568</v>
      </c>
    </row>
    <row r="1084" spans="1:23" ht="15.6" customHeight="1" x14ac:dyDescent="0.2">
      <c r="A1084" s="328">
        <f t="shared" si="287"/>
        <v>831</v>
      </c>
      <c r="B1084" s="134" t="s">
        <v>849</v>
      </c>
      <c r="C1084" s="331">
        <v>1970</v>
      </c>
      <c r="D1084" s="450"/>
      <c r="E1084" s="450" t="s">
        <v>416</v>
      </c>
      <c r="F1084" s="327">
        <v>9</v>
      </c>
      <c r="G1084" s="327">
        <v>1</v>
      </c>
      <c r="H1084" s="450">
        <v>2306.3000000000002</v>
      </c>
      <c r="I1084" s="450">
        <v>1996.3</v>
      </c>
      <c r="J1084" s="450">
        <v>1948.7</v>
      </c>
      <c r="K1084" s="331">
        <v>86</v>
      </c>
      <c r="L1084" s="429">
        <f>'раздел 2'!C1082</f>
        <v>1163288.0900000001</v>
      </c>
      <c r="M1084" s="450">
        <v>0</v>
      </c>
      <c r="N1084" s="450">
        <v>0</v>
      </c>
      <c r="O1084" s="450">
        <v>0</v>
      </c>
      <c r="P1084" s="460">
        <f t="shared" si="285"/>
        <v>1163288.0900000001</v>
      </c>
      <c r="Q1084" s="455">
        <f t="shared" si="286"/>
        <v>504.39582448077005</v>
      </c>
      <c r="R1084" s="450">
        <v>24445</v>
      </c>
      <c r="S1084" s="450" t="s">
        <v>358</v>
      </c>
      <c r="T1084" s="450" t="s">
        <v>181</v>
      </c>
      <c r="U1084" s="56">
        <f>'раздел 2'!C1082-'раздел 1'!L1084</f>
        <v>0</v>
      </c>
      <c r="V1084" s="203">
        <f t="shared" si="288"/>
        <v>0</v>
      </c>
      <c r="W1084" s="203">
        <f t="shared" si="289"/>
        <v>23940.604175519231</v>
      </c>
    </row>
    <row r="1085" spans="1:23" ht="15.6" customHeight="1" x14ac:dyDescent="0.2">
      <c r="A1085" s="328">
        <f t="shared" si="287"/>
        <v>832</v>
      </c>
      <c r="B1085" s="134" t="s">
        <v>850</v>
      </c>
      <c r="C1085" s="331">
        <v>1969</v>
      </c>
      <c r="D1085" s="450"/>
      <c r="E1085" s="450" t="s">
        <v>416</v>
      </c>
      <c r="F1085" s="327">
        <v>9</v>
      </c>
      <c r="G1085" s="327">
        <v>1</v>
      </c>
      <c r="H1085" s="450">
        <v>1971.2</v>
      </c>
      <c r="I1085" s="450">
        <v>1971.2</v>
      </c>
      <c r="J1085" s="450" t="s">
        <v>1460</v>
      </c>
      <c r="K1085" s="331">
        <v>70</v>
      </c>
      <c r="L1085" s="429">
        <f>'раздел 2'!C1083</f>
        <v>788988.85</v>
      </c>
      <c r="M1085" s="450">
        <v>0</v>
      </c>
      <c r="N1085" s="450">
        <v>0</v>
      </c>
      <c r="O1085" s="450">
        <v>0</v>
      </c>
      <c r="P1085" s="460">
        <f t="shared" si="285"/>
        <v>788988.85</v>
      </c>
      <c r="Q1085" s="455">
        <f t="shared" si="286"/>
        <v>400.2581422483766</v>
      </c>
      <c r="R1085" s="450">
        <v>24445</v>
      </c>
      <c r="S1085" s="450" t="s">
        <v>358</v>
      </c>
      <c r="T1085" s="450" t="s">
        <v>181</v>
      </c>
      <c r="U1085" s="56">
        <f>'раздел 2'!C1083-'раздел 1'!L1085</f>
        <v>0</v>
      </c>
      <c r="V1085" s="203">
        <f t="shared" si="288"/>
        <v>0</v>
      </c>
      <c r="W1085" s="203">
        <f t="shared" si="289"/>
        <v>24044.741857751622</v>
      </c>
    </row>
    <row r="1086" spans="1:23" ht="15.6" customHeight="1" x14ac:dyDescent="0.2">
      <c r="A1086" s="328">
        <f t="shared" si="287"/>
        <v>833</v>
      </c>
      <c r="B1086" s="134" t="s">
        <v>851</v>
      </c>
      <c r="C1086" s="331">
        <v>1969</v>
      </c>
      <c r="D1086" s="450"/>
      <c r="E1086" s="450" t="s">
        <v>416</v>
      </c>
      <c r="F1086" s="327">
        <v>5</v>
      </c>
      <c r="G1086" s="327">
        <v>3</v>
      </c>
      <c r="H1086" s="450">
        <v>2570.6</v>
      </c>
      <c r="I1086" s="450">
        <v>2570.6</v>
      </c>
      <c r="J1086" s="450" t="s">
        <v>1461</v>
      </c>
      <c r="K1086" s="331">
        <v>99</v>
      </c>
      <c r="L1086" s="429">
        <f>'раздел 2'!C1084</f>
        <v>810218.68</v>
      </c>
      <c r="M1086" s="450">
        <v>0</v>
      </c>
      <c r="N1086" s="450">
        <v>0</v>
      </c>
      <c r="O1086" s="450">
        <v>0</v>
      </c>
      <c r="P1086" s="460">
        <f t="shared" si="285"/>
        <v>810218.68</v>
      </c>
      <c r="Q1086" s="455">
        <f t="shared" si="286"/>
        <v>315.18660234964602</v>
      </c>
      <c r="R1086" s="450">
        <v>24445</v>
      </c>
      <c r="S1086" s="450" t="s">
        <v>358</v>
      </c>
      <c r="T1086" s="450" t="s">
        <v>181</v>
      </c>
      <c r="U1086" s="56">
        <f>'раздел 2'!C1084-'раздел 1'!L1086</f>
        <v>0</v>
      </c>
      <c r="V1086" s="203">
        <f t="shared" si="288"/>
        <v>0</v>
      </c>
      <c r="W1086" s="203">
        <f t="shared" si="289"/>
        <v>24129.813397650352</v>
      </c>
    </row>
    <row r="1087" spans="1:23" ht="15.6" customHeight="1" x14ac:dyDescent="0.2">
      <c r="A1087" s="328">
        <f t="shared" si="287"/>
        <v>834</v>
      </c>
      <c r="B1087" s="132" t="s">
        <v>852</v>
      </c>
      <c r="C1087" s="331">
        <v>1969</v>
      </c>
      <c r="D1087" s="450"/>
      <c r="E1087" s="450" t="s">
        <v>416</v>
      </c>
      <c r="F1087" s="327">
        <v>5</v>
      </c>
      <c r="G1087" s="327">
        <v>3</v>
      </c>
      <c r="H1087" s="450">
        <v>2554.9</v>
      </c>
      <c r="I1087" s="450">
        <v>2554.9</v>
      </c>
      <c r="J1087" s="450" t="s">
        <v>1462</v>
      </c>
      <c r="K1087" s="331">
        <v>109</v>
      </c>
      <c r="L1087" s="429">
        <f>'раздел 2'!C1085</f>
        <v>1099880.05</v>
      </c>
      <c r="M1087" s="450">
        <v>0</v>
      </c>
      <c r="N1087" s="450">
        <v>0</v>
      </c>
      <c r="O1087" s="450">
        <v>0</v>
      </c>
      <c r="P1087" s="460">
        <f t="shared" si="285"/>
        <v>1099880.05</v>
      </c>
      <c r="Q1087" s="455">
        <f t="shared" si="286"/>
        <v>430.49827781909272</v>
      </c>
      <c r="R1087" s="450">
        <v>24445</v>
      </c>
      <c r="S1087" s="450" t="s">
        <v>358</v>
      </c>
      <c r="T1087" s="450" t="s">
        <v>181</v>
      </c>
      <c r="U1087" s="56">
        <f>'раздел 2'!C1085-'раздел 1'!L1087</f>
        <v>0</v>
      </c>
      <c r="V1087" s="203">
        <f t="shared" si="288"/>
        <v>0</v>
      </c>
      <c r="W1087" s="203">
        <f t="shared" si="289"/>
        <v>24014.501722180907</v>
      </c>
    </row>
    <row r="1088" spans="1:23" ht="15.6" customHeight="1" x14ac:dyDescent="0.2">
      <c r="A1088" s="328">
        <f t="shared" si="287"/>
        <v>835</v>
      </c>
      <c r="B1088" s="132" t="s">
        <v>853</v>
      </c>
      <c r="C1088" s="331">
        <v>1970</v>
      </c>
      <c r="D1088" s="450">
        <v>2015</v>
      </c>
      <c r="E1088" s="450" t="s">
        <v>416</v>
      </c>
      <c r="F1088" s="327">
        <v>5</v>
      </c>
      <c r="G1088" s="327">
        <v>3</v>
      </c>
      <c r="H1088" s="450">
        <v>2208.3000000000002</v>
      </c>
      <c r="I1088" s="450">
        <v>2208.3000000000002</v>
      </c>
      <c r="J1088" s="450" t="s">
        <v>1463</v>
      </c>
      <c r="K1088" s="331">
        <v>90</v>
      </c>
      <c r="L1088" s="429">
        <f>'раздел 2'!C1086</f>
        <v>640300.66</v>
      </c>
      <c r="M1088" s="450">
        <v>0</v>
      </c>
      <c r="N1088" s="450">
        <v>0</v>
      </c>
      <c r="O1088" s="450">
        <v>0</v>
      </c>
      <c r="P1088" s="460">
        <f t="shared" si="285"/>
        <v>640300.66</v>
      </c>
      <c r="Q1088" s="455">
        <f t="shared" si="286"/>
        <v>289.95184531087261</v>
      </c>
      <c r="R1088" s="450">
        <v>24445</v>
      </c>
      <c r="S1088" s="450" t="s">
        <v>358</v>
      </c>
      <c r="T1088" s="450" t="s">
        <v>181</v>
      </c>
      <c r="U1088" s="56">
        <f>'раздел 2'!C1086-'раздел 1'!L1088</f>
        <v>0</v>
      </c>
      <c r="V1088" s="203">
        <f t="shared" si="288"/>
        <v>0</v>
      </c>
      <c r="W1088" s="203">
        <f t="shared" si="289"/>
        <v>24155.048154689128</v>
      </c>
    </row>
    <row r="1089" spans="1:23" ht="15.6" customHeight="1" x14ac:dyDescent="0.2">
      <c r="A1089" s="328">
        <f t="shared" si="287"/>
        <v>836</v>
      </c>
      <c r="B1089" s="135" t="s">
        <v>325</v>
      </c>
      <c r="C1089" s="82">
        <v>1973</v>
      </c>
      <c r="D1089" s="145"/>
      <c r="E1089" s="458" t="s">
        <v>174</v>
      </c>
      <c r="F1089" s="122">
        <v>5</v>
      </c>
      <c r="G1089" s="122">
        <v>6</v>
      </c>
      <c r="H1089" s="459">
        <v>5484.7</v>
      </c>
      <c r="I1089" s="113">
        <v>5483</v>
      </c>
      <c r="J1089" s="459">
        <v>3814.9</v>
      </c>
      <c r="K1089" s="82">
        <v>338</v>
      </c>
      <c r="L1089" s="429">
        <f>'раздел 2'!C1087</f>
        <v>2930210.08</v>
      </c>
      <c r="M1089" s="450">
        <v>0</v>
      </c>
      <c r="N1089" s="450">
        <v>0</v>
      </c>
      <c r="O1089" s="450">
        <v>0</v>
      </c>
      <c r="P1089" s="460">
        <f t="shared" si="285"/>
        <v>2930210.08</v>
      </c>
      <c r="Q1089" s="455">
        <f t="shared" si="286"/>
        <v>534.25166007256553</v>
      </c>
      <c r="R1089" s="450">
        <v>24445</v>
      </c>
      <c r="S1089" s="450" t="s">
        <v>358</v>
      </c>
      <c r="T1089" s="450" t="s">
        <v>181</v>
      </c>
      <c r="U1089" s="56">
        <f>'раздел 2'!C1087-'раздел 1'!L1089</f>
        <v>0</v>
      </c>
      <c r="V1089" s="203">
        <f t="shared" si="288"/>
        <v>0</v>
      </c>
      <c r="W1089" s="203">
        <f t="shared" si="289"/>
        <v>23910.748339927435</v>
      </c>
    </row>
    <row r="1090" spans="1:23" s="289" customFormat="1" ht="12.75" x14ac:dyDescent="0.2">
      <c r="A1090" s="328">
        <f t="shared" si="287"/>
        <v>837</v>
      </c>
      <c r="B1090" s="365" t="s">
        <v>871</v>
      </c>
      <c r="C1090" s="366">
        <v>1976</v>
      </c>
      <c r="D1090" s="428"/>
      <c r="E1090" s="367" t="s">
        <v>416</v>
      </c>
      <c r="F1090" s="366">
        <v>5</v>
      </c>
      <c r="G1090" s="366">
        <v>8</v>
      </c>
      <c r="H1090" s="366">
        <v>5502</v>
      </c>
      <c r="I1090" s="368">
        <v>5447.6</v>
      </c>
      <c r="J1090" s="368">
        <v>5382.1</v>
      </c>
      <c r="K1090" s="366">
        <v>245</v>
      </c>
      <c r="L1090" s="429">
        <f>'раздел 2'!C1088</f>
        <v>488931.16</v>
      </c>
      <c r="M1090" s="450">
        <v>0</v>
      </c>
      <c r="N1090" s="450">
        <v>0</v>
      </c>
      <c r="O1090" s="450">
        <v>0</v>
      </c>
      <c r="P1090" s="460">
        <f>L1090</f>
        <v>488931.16</v>
      </c>
      <c r="Q1090" s="455">
        <f>L1090/H1090</f>
        <v>88.864260268993092</v>
      </c>
      <c r="R1090" s="450">
        <v>24446</v>
      </c>
      <c r="S1090" s="450" t="s">
        <v>358</v>
      </c>
      <c r="T1090" s="450" t="s">
        <v>181</v>
      </c>
      <c r="U1090" s="56">
        <f>'раздел 2'!C1088-'раздел 1'!L1090</f>
        <v>0</v>
      </c>
      <c r="V1090" s="203">
        <f t="shared" si="288"/>
        <v>0</v>
      </c>
    </row>
    <row r="1091" spans="1:23" ht="15.6" customHeight="1" x14ac:dyDescent="0.2">
      <c r="A1091" s="328">
        <f t="shared" si="287"/>
        <v>838</v>
      </c>
      <c r="B1091" s="135" t="s">
        <v>862</v>
      </c>
      <c r="C1091" s="331">
        <v>1969</v>
      </c>
      <c r="D1091" s="450">
        <v>2015</v>
      </c>
      <c r="E1091" s="450" t="s">
        <v>416</v>
      </c>
      <c r="F1091" s="327">
        <v>5</v>
      </c>
      <c r="G1091" s="327">
        <v>3</v>
      </c>
      <c r="H1091" s="450">
        <v>3535.1</v>
      </c>
      <c r="I1091" s="450">
        <v>2855</v>
      </c>
      <c r="J1091" s="450">
        <v>2175</v>
      </c>
      <c r="K1091" s="331">
        <v>74</v>
      </c>
      <c r="L1091" s="429">
        <f>'раздел 2'!C1089</f>
        <v>1157555.8699999999</v>
      </c>
      <c r="M1091" s="450">
        <v>0</v>
      </c>
      <c r="N1091" s="450">
        <v>0</v>
      </c>
      <c r="O1091" s="450">
        <v>0</v>
      </c>
      <c r="P1091" s="460">
        <f>L1091</f>
        <v>1157555.8699999999</v>
      </c>
      <c r="Q1091" s="455">
        <f>L1091/H1091</f>
        <v>327.44642867245619</v>
      </c>
      <c r="R1091" s="450">
        <v>24447</v>
      </c>
      <c r="S1091" s="450" t="s">
        <v>358</v>
      </c>
      <c r="T1091" s="450" t="s">
        <v>181</v>
      </c>
      <c r="U1091" s="56">
        <f>'раздел 2'!C1089-'раздел 1'!L1091</f>
        <v>0</v>
      </c>
      <c r="V1091" s="203">
        <f t="shared" si="288"/>
        <v>0</v>
      </c>
      <c r="W1091" s="203">
        <f t="shared" si="289"/>
        <v>24119.553571327542</v>
      </c>
    </row>
    <row r="1092" spans="1:23" ht="15.6" customHeight="1" x14ac:dyDescent="0.2">
      <c r="A1092" s="328">
        <f t="shared" si="287"/>
        <v>839</v>
      </c>
      <c r="B1092" s="135" t="s">
        <v>863</v>
      </c>
      <c r="C1092" s="331">
        <v>1969</v>
      </c>
      <c r="D1092" s="450"/>
      <c r="E1092" s="450" t="s">
        <v>178</v>
      </c>
      <c r="F1092" s="327">
        <v>5</v>
      </c>
      <c r="G1092" s="327">
        <v>4</v>
      </c>
      <c r="H1092" s="133" t="s">
        <v>1465</v>
      </c>
      <c r="I1092" s="133" t="s">
        <v>1465</v>
      </c>
      <c r="J1092" s="133">
        <v>2642.5</v>
      </c>
      <c r="K1092" s="331">
        <v>87</v>
      </c>
      <c r="L1092" s="429">
        <f>'раздел 2'!C1090</f>
        <v>1253283.33</v>
      </c>
      <c r="M1092" s="450">
        <v>0</v>
      </c>
      <c r="N1092" s="450">
        <v>0</v>
      </c>
      <c r="O1092" s="450">
        <v>0</v>
      </c>
      <c r="P1092" s="460">
        <f t="shared" si="285"/>
        <v>1253283.33</v>
      </c>
      <c r="Q1092" s="455">
        <v>410.1</v>
      </c>
      <c r="R1092" s="450">
        <v>24445</v>
      </c>
      <c r="S1092" s="450" t="s">
        <v>358</v>
      </c>
      <c r="T1092" s="450" t="s">
        <v>181</v>
      </c>
      <c r="U1092" s="56">
        <f>'раздел 2'!C1090-'раздел 1'!L1092</f>
        <v>0</v>
      </c>
      <c r="V1092" s="203">
        <f t="shared" si="288"/>
        <v>0</v>
      </c>
      <c r="W1092" s="203">
        <f t="shared" si="289"/>
        <v>24034.9</v>
      </c>
    </row>
    <row r="1093" spans="1:23" ht="15.6" customHeight="1" x14ac:dyDescent="0.2">
      <c r="A1093" s="328">
        <f t="shared" si="287"/>
        <v>840</v>
      </c>
      <c r="B1093" s="134" t="s">
        <v>864</v>
      </c>
      <c r="C1093" s="331">
        <v>1970</v>
      </c>
      <c r="D1093" s="450">
        <v>2015</v>
      </c>
      <c r="E1093" s="450" t="s">
        <v>416</v>
      </c>
      <c r="F1093" s="327">
        <v>9</v>
      </c>
      <c r="G1093" s="327">
        <v>3</v>
      </c>
      <c r="H1093" s="450">
        <v>5616.6</v>
      </c>
      <c r="I1093" s="450">
        <v>5616.6</v>
      </c>
      <c r="J1093" s="450" t="s">
        <v>1464</v>
      </c>
      <c r="K1093" s="331">
        <v>264</v>
      </c>
      <c r="L1093" s="429">
        <f>'раздел 2'!C1091</f>
        <v>204154.41</v>
      </c>
      <c r="M1093" s="450">
        <v>0</v>
      </c>
      <c r="N1093" s="450">
        <v>0</v>
      </c>
      <c r="O1093" s="450">
        <v>0</v>
      </c>
      <c r="P1093" s="460">
        <f t="shared" si="285"/>
        <v>204154.41</v>
      </c>
      <c r="Q1093" s="455">
        <f t="shared" ref="Q1093:Q1099" si="290">L1093/H1093</f>
        <v>36.348397607093254</v>
      </c>
      <c r="R1093" s="450">
        <v>24445</v>
      </c>
      <c r="S1093" s="450" t="s">
        <v>358</v>
      </c>
      <c r="T1093" s="450" t="s">
        <v>181</v>
      </c>
      <c r="U1093" s="56">
        <f>'раздел 2'!C1091-'раздел 1'!L1093</f>
        <v>0</v>
      </c>
      <c r="V1093" s="203">
        <f t="shared" si="288"/>
        <v>0</v>
      </c>
      <c r="W1093" s="203">
        <f t="shared" si="289"/>
        <v>24408.651602392907</v>
      </c>
    </row>
    <row r="1094" spans="1:23" ht="15.6" customHeight="1" x14ac:dyDescent="0.2">
      <c r="A1094" s="328">
        <f t="shared" si="287"/>
        <v>841</v>
      </c>
      <c r="B1094" s="132" t="s">
        <v>865</v>
      </c>
      <c r="C1094" s="331">
        <v>1971</v>
      </c>
      <c r="D1094" s="450">
        <v>2015</v>
      </c>
      <c r="E1094" s="450" t="s">
        <v>1437</v>
      </c>
      <c r="F1094" s="327">
        <v>5</v>
      </c>
      <c r="G1094" s="327">
        <v>6</v>
      </c>
      <c r="H1094" s="450">
        <v>4301.2</v>
      </c>
      <c r="I1094" s="450">
        <v>4301.2</v>
      </c>
      <c r="J1094" s="450">
        <v>2823</v>
      </c>
      <c r="K1094" s="331">
        <v>156</v>
      </c>
      <c r="L1094" s="429">
        <f>'раздел 2'!C1092</f>
        <v>1189214.4099999999</v>
      </c>
      <c r="M1094" s="450">
        <v>0</v>
      </c>
      <c r="N1094" s="450">
        <v>0</v>
      </c>
      <c r="O1094" s="450">
        <v>0</v>
      </c>
      <c r="P1094" s="460">
        <f t="shared" si="285"/>
        <v>1189214.4099999999</v>
      </c>
      <c r="Q1094" s="455">
        <f t="shared" si="290"/>
        <v>276.48433227936391</v>
      </c>
      <c r="R1094" s="450">
        <v>24445</v>
      </c>
      <c r="S1094" s="450" t="s">
        <v>358</v>
      </c>
      <c r="T1094" s="450" t="s">
        <v>181</v>
      </c>
      <c r="U1094" s="56">
        <f>'раздел 2'!C1092-'раздел 1'!L1094</f>
        <v>0</v>
      </c>
      <c r="V1094" s="203">
        <f t="shared" si="288"/>
        <v>0</v>
      </c>
      <c r="W1094" s="203">
        <f t="shared" si="289"/>
        <v>24168.515667720636</v>
      </c>
    </row>
    <row r="1095" spans="1:23" ht="15.6" customHeight="1" x14ac:dyDescent="0.2">
      <c r="A1095" s="328">
        <f t="shared" si="287"/>
        <v>842</v>
      </c>
      <c r="B1095" s="461" t="s">
        <v>834</v>
      </c>
      <c r="C1095" s="331">
        <v>1970</v>
      </c>
      <c r="D1095" s="450"/>
      <c r="E1095" s="450" t="s">
        <v>178</v>
      </c>
      <c r="F1095" s="327">
        <v>5</v>
      </c>
      <c r="G1095" s="327">
        <v>6</v>
      </c>
      <c r="H1095" s="450">
        <v>4859.2</v>
      </c>
      <c r="I1095" s="450" t="s">
        <v>1466</v>
      </c>
      <c r="J1095" s="450">
        <v>3934.8</v>
      </c>
      <c r="K1095" s="331">
        <v>172</v>
      </c>
      <c r="L1095" s="429">
        <f>'раздел 2'!C1093</f>
        <v>1191553.8</v>
      </c>
      <c r="M1095" s="450">
        <v>0</v>
      </c>
      <c r="N1095" s="450">
        <v>0</v>
      </c>
      <c r="O1095" s="450">
        <v>0</v>
      </c>
      <c r="P1095" s="460">
        <f t="shared" si="285"/>
        <v>1191553.8</v>
      </c>
      <c r="Q1095" s="455">
        <f t="shared" si="290"/>
        <v>245.21604379321701</v>
      </c>
      <c r="R1095" s="450">
        <v>24445</v>
      </c>
      <c r="S1095" s="450" t="s">
        <v>358</v>
      </c>
      <c r="T1095" s="450" t="s">
        <v>181</v>
      </c>
      <c r="U1095" s="56">
        <f>'раздел 2'!C1093-'раздел 1'!L1095</f>
        <v>0</v>
      </c>
      <c r="V1095" s="203">
        <f t="shared" si="288"/>
        <v>0</v>
      </c>
      <c r="W1095" s="203">
        <f t="shared" si="289"/>
        <v>24199.783956206782</v>
      </c>
    </row>
    <row r="1096" spans="1:23" s="127" customFormat="1" ht="17.45" customHeight="1" x14ac:dyDescent="0.2">
      <c r="A1096" s="328">
        <f t="shared" si="287"/>
        <v>843</v>
      </c>
      <c r="B1096" s="365" t="s">
        <v>869</v>
      </c>
      <c r="C1096" s="366">
        <v>1973</v>
      </c>
      <c r="D1096" s="428"/>
      <c r="E1096" s="367" t="s">
        <v>1437</v>
      </c>
      <c r="F1096" s="366">
        <v>5</v>
      </c>
      <c r="G1096" s="366">
        <v>6</v>
      </c>
      <c r="H1096" s="366">
        <v>4340.8999999999996</v>
      </c>
      <c r="I1096" s="368">
        <v>4340.8999999999996</v>
      </c>
      <c r="J1096" s="368">
        <v>4131.78</v>
      </c>
      <c r="K1096" s="366">
        <v>253</v>
      </c>
      <c r="L1096" s="429">
        <f>'раздел 2'!C1094</f>
        <v>335781.86</v>
      </c>
      <c r="M1096" s="450">
        <v>0</v>
      </c>
      <c r="N1096" s="450">
        <v>0</v>
      </c>
      <c r="O1096" s="450">
        <v>0</v>
      </c>
      <c r="P1096" s="460">
        <f>L1096</f>
        <v>335781.86</v>
      </c>
      <c r="Q1096" s="455">
        <f>L1096/H1096</f>
        <v>77.353051210578457</v>
      </c>
      <c r="R1096" s="450">
        <v>24445</v>
      </c>
      <c r="S1096" s="450" t="s">
        <v>358</v>
      </c>
      <c r="T1096" s="450" t="s">
        <v>181</v>
      </c>
      <c r="U1096" s="56">
        <f>'раздел 2'!C1094-'раздел 1'!L1096</f>
        <v>0</v>
      </c>
      <c r="V1096" s="203">
        <f t="shared" si="288"/>
        <v>0</v>
      </c>
    </row>
    <row r="1097" spans="1:23" s="127" customFormat="1" ht="17.45" customHeight="1" x14ac:dyDescent="0.2">
      <c r="A1097" s="328">
        <f t="shared" si="287"/>
        <v>844</v>
      </c>
      <c r="B1097" s="365" t="s">
        <v>870</v>
      </c>
      <c r="C1097" s="366">
        <v>1994</v>
      </c>
      <c r="D1097" s="428"/>
      <c r="E1097" s="367" t="s">
        <v>416</v>
      </c>
      <c r="F1097" s="366">
        <v>5</v>
      </c>
      <c r="G1097" s="366">
        <v>5</v>
      </c>
      <c r="H1097" s="366">
        <v>3618.8</v>
      </c>
      <c r="I1097" s="368">
        <v>3611.47</v>
      </c>
      <c r="J1097" s="368">
        <v>3343.57</v>
      </c>
      <c r="K1097" s="366">
        <v>186</v>
      </c>
      <c r="L1097" s="429">
        <f>'раздел 2'!C1095</f>
        <v>371345.32</v>
      </c>
      <c r="M1097" s="450">
        <v>0</v>
      </c>
      <c r="N1097" s="450">
        <v>0</v>
      </c>
      <c r="O1097" s="450">
        <v>0</v>
      </c>
      <c r="P1097" s="460">
        <f>L1097</f>
        <v>371345.32</v>
      </c>
      <c r="Q1097" s="455">
        <f>L1097/H1097</f>
        <v>102.61559633027522</v>
      </c>
      <c r="R1097" s="450">
        <v>24445</v>
      </c>
      <c r="S1097" s="450" t="s">
        <v>358</v>
      </c>
      <c r="T1097" s="450" t="s">
        <v>181</v>
      </c>
      <c r="U1097" s="56">
        <f>'раздел 2'!C1095-'раздел 1'!L1097</f>
        <v>0</v>
      </c>
      <c r="V1097" s="203">
        <f t="shared" si="288"/>
        <v>0</v>
      </c>
    </row>
    <row r="1098" spans="1:23" ht="15.6" customHeight="1" x14ac:dyDescent="0.2">
      <c r="A1098" s="328">
        <f t="shared" si="287"/>
        <v>845</v>
      </c>
      <c r="B1098" s="461" t="s">
        <v>836</v>
      </c>
      <c r="C1098" s="331">
        <v>1971</v>
      </c>
      <c r="D1098" s="450"/>
      <c r="E1098" s="450" t="s">
        <v>416</v>
      </c>
      <c r="F1098" s="327">
        <v>5</v>
      </c>
      <c r="G1098" s="327">
        <v>3</v>
      </c>
      <c r="H1098" s="450">
        <v>2972.2</v>
      </c>
      <c r="I1098" s="450">
        <v>2967.7</v>
      </c>
      <c r="J1098" s="450">
        <v>2168.6999999999998</v>
      </c>
      <c r="K1098" s="331">
        <v>263</v>
      </c>
      <c r="L1098" s="429">
        <f>'раздел 2'!C1096</f>
        <v>1030778.99</v>
      </c>
      <c r="M1098" s="450">
        <v>0</v>
      </c>
      <c r="N1098" s="450">
        <v>0</v>
      </c>
      <c r="O1098" s="450">
        <v>0</v>
      </c>
      <c r="P1098" s="460">
        <f t="shared" si="285"/>
        <v>1030778.99</v>
      </c>
      <c r="Q1098" s="455">
        <f t="shared" si="290"/>
        <v>346.80673911580647</v>
      </c>
      <c r="R1098" s="450">
        <v>24445</v>
      </c>
      <c r="S1098" s="450" t="s">
        <v>358</v>
      </c>
      <c r="T1098" s="450" t="s">
        <v>181</v>
      </c>
      <c r="U1098" s="56">
        <f>'раздел 2'!C1096-'раздел 1'!L1098</f>
        <v>0</v>
      </c>
      <c r="V1098" s="203">
        <f t="shared" si="288"/>
        <v>0</v>
      </c>
      <c r="W1098" s="203">
        <f t="shared" si="289"/>
        <v>24098.193260884193</v>
      </c>
    </row>
    <row r="1099" spans="1:23" s="210" customFormat="1" ht="15.6" customHeight="1" x14ac:dyDescent="0.2">
      <c r="A1099" s="575" t="s">
        <v>357</v>
      </c>
      <c r="B1099" s="498"/>
      <c r="C1099" s="165"/>
      <c r="D1099" s="336"/>
      <c r="E1099" s="336"/>
      <c r="F1099" s="454"/>
      <c r="G1099" s="454"/>
      <c r="H1099" s="456">
        <f t="shared" ref="H1099:P1099" si="291">SUM(H1055:H1098)</f>
        <v>129285.7</v>
      </c>
      <c r="I1099" s="456">
        <f t="shared" si="291"/>
        <v>120096.23000000001</v>
      </c>
      <c r="J1099" s="456">
        <f t="shared" si="291"/>
        <v>85882.770000000019</v>
      </c>
      <c r="K1099" s="165">
        <f t="shared" si="291"/>
        <v>5662</v>
      </c>
      <c r="L1099" s="456">
        <f t="shared" si="291"/>
        <v>64971481.619999982</v>
      </c>
      <c r="M1099" s="456">
        <f t="shared" si="291"/>
        <v>0</v>
      </c>
      <c r="N1099" s="456">
        <f t="shared" si="291"/>
        <v>0</v>
      </c>
      <c r="O1099" s="456">
        <f t="shared" si="291"/>
        <v>0</v>
      </c>
      <c r="P1099" s="456">
        <f t="shared" si="291"/>
        <v>64971481.619999982</v>
      </c>
      <c r="Q1099" s="455">
        <f t="shared" si="290"/>
        <v>502.54190231402225</v>
      </c>
      <c r="R1099" s="450" t="s">
        <v>1566</v>
      </c>
      <c r="S1099" s="450" t="s">
        <v>1566</v>
      </c>
      <c r="T1099" s="450" t="s">
        <v>1566</v>
      </c>
      <c r="U1099" s="56">
        <f>'раздел 2'!C1097-'раздел 1'!L1099</f>
        <v>0</v>
      </c>
      <c r="V1099" s="203">
        <f t="shared" si="288"/>
        <v>0</v>
      </c>
      <c r="W1099" s="203" t="e">
        <f t="shared" si="289"/>
        <v>#VALUE!</v>
      </c>
    </row>
    <row r="1100" spans="1:23" ht="15.6" customHeight="1" x14ac:dyDescent="0.2">
      <c r="A1100" s="553" t="s">
        <v>130</v>
      </c>
      <c r="B1100" s="553"/>
      <c r="C1100" s="553"/>
      <c r="D1100" s="553"/>
      <c r="E1100" s="553"/>
      <c r="F1100" s="553"/>
      <c r="G1100" s="553"/>
      <c r="H1100" s="553"/>
      <c r="I1100" s="553"/>
      <c r="J1100" s="553"/>
      <c r="K1100" s="553"/>
      <c r="L1100" s="553"/>
      <c r="M1100" s="553"/>
      <c r="N1100" s="553"/>
      <c r="O1100" s="553"/>
      <c r="P1100" s="553"/>
      <c r="Q1100" s="553"/>
      <c r="R1100" s="553"/>
      <c r="S1100" s="553"/>
      <c r="T1100" s="554"/>
      <c r="U1100" s="56">
        <f>'раздел 2'!C1098-'раздел 1'!L1100</f>
        <v>0</v>
      </c>
      <c r="V1100" s="203">
        <f t="shared" si="288"/>
        <v>0</v>
      </c>
      <c r="W1100" s="203">
        <f t="shared" si="289"/>
        <v>0</v>
      </c>
    </row>
    <row r="1101" spans="1:23" ht="15.6" customHeight="1" x14ac:dyDescent="0.2">
      <c r="A1101" s="488" t="s">
        <v>364</v>
      </c>
      <c r="B1101" s="489"/>
      <c r="C1101" s="166"/>
      <c r="D1101" s="461"/>
      <c r="E1101" s="461"/>
      <c r="F1101" s="451"/>
      <c r="G1101" s="451"/>
      <c r="H1101" s="461"/>
      <c r="I1101" s="461"/>
      <c r="J1101" s="461"/>
      <c r="K1101" s="166"/>
      <c r="L1101" s="452"/>
      <c r="M1101" s="461"/>
      <c r="N1101" s="461"/>
      <c r="O1101" s="461"/>
      <c r="P1101" s="461"/>
      <c r="Q1101" s="112"/>
      <c r="R1101" s="461"/>
      <c r="S1101" s="461"/>
      <c r="T1101" s="461"/>
      <c r="U1101" s="56">
        <f>'раздел 2'!C1099-'раздел 1'!L1101</f>
        <v>0</v>
      </c>
      <c r="V1101" s="203">
        <f t="shared" si="288"/>
        <v>0</v>
      </c>
      <c r="W1101" s="203">
        <f t="shared" si="289"/>
        <v>0</v>
      </c>
    </row>
    <row r="1102" spans="1:23" ht="15.6" customHeight="1" x14ac:dyDescent="0.2">
      <c r="A1102" s="328">
        <f>A1098+1</f>
        <v>846</v>
      </c>
      <c r="B1102" s="121" t="s">
        <v>1572</v>
      </c>
      <c r="C1102" s="331">
        <v>1971</v>
      </c>
      <c r="D1102" s="450"/>
      <c r="E1102" s="450" t="s">
        <v>416</v>
      </c>
      <c r="F1102" s="327">
        <v>2</v>
      </c>
      <c r="G1102" s="327">
        <v>2</v>
      </c>
      <c r="H1102" s="450">
        <v>882.55</v>
      </c>
      <c r="I1102" s="450">
        <v>882.55</v>
      </c>
      <c r="J1102" s="450">
        <v>613.54999999999995</v>
      </c>
      <c r="K1102" s="331">
        <v>72</v>
      </c>
      <c r="L1102" s="429">
        <f>'раздел 2'!C1100</f>
        <v>595018.86</v>
      </c>
      <c r="M1102" s="450">
        <v>0</v>
      </c>
      <c r="N1102" s="450">
        <v>0</v>
      </c>
      <c r="O1102" s="450">
        <v>0</v>
      </c>
      <c r="P1102" s="460">
        <f>L1102</f>
        <v>595018.86</v>
      </c>
      <c r="Q1102" s="455">
        <f>L1102/H1102</f>
        <v>674.20413574301745</v>
      </c>
      <c r="R1102" s="450">
        <v>24445</v>
      </c>
      <c r="S1102" s="450" t="s">
        <v>358</v>
      </c>
      <c r="T1102" s="450" t="s">
        <v>181</v>
      </c>
      <c r="U1102" s="56">
        <f>'раздел 2'!C1100-'раздел 1'!L1102</f>
        <v>0</v>
      </c>
      <c r="V1102" s="203">
        <f t="shared" si="288"/>
        <v>0</v>
      </c>
      <c r="W1102" s="203">
        <f t="shared" si="289"/>
        <v>23770.795864256983</v>
      </c>
    </row>
    <row r="1103" spans="1:23" ht="15.6" customHeight="1" x14ac:dyDescent="0.2">
      <c r="A1103" s="328">
        <f>A1102+1</f>
        <v>847</v>
      </c>
      <c r="B1103" s="121" t="s">
        <v>1573</v>
      </c>
      <c r="C1103" s="331">
        <v>1972</v>
      </c>
      <c r="D1103" s="450"/>
      <c r="E1103" s="450" t="s">
        <v>416</v>
      </c>
      <c r="F1103" s="327">
        <v>2</v>
      </c>
      <c r="G1103" s="327">
        <v>2</v>
      </c>
      <c r="H1103" s="450">
        <v>877.71</v>
      </c>
      <c r="I1103" s="450">
        <v>877.71</v>
      </c>
      <c r="J1103" s="450">
        <v>805.09</v>
      </c>
      <c r="K1103" s="331">
        <v>75</v>
      </c>
      <c r="L1103" s="429">
        <f>'раздел 2'!C1101</f>
        <v>567218.41</v>
      </c>
      <c r="M1103" s="450">
        <v>0</v>
      </c>
      <c r="N1103" s="450">
        <v>0</v>
      </c>
      <c r="O1103" s="450">
        <v>0</v>
      </c>
      <c r="P1103" s="460">
        <f>L1103</f>
        <v>567218.41</v>
      </c>
      <c r="Q1103" s="455">
        <f>L1103/H1103</f>
        <v>646.24808877647513</v>
      </c>
      <c r="R1103" s="450">
        <v>24445</v>
      </c>
      <c r="S1103" s="450" t="s">
        <v>358</v>
      </c>
      <c r="T1103" s="450" t="s">
        <v>181</v>
      </c>
      <c r="U1103" s="56">
        <f>'раздел 2'!C1101-'раздел 1'!L1103</f>
        <v>0</v>
      </c>
      <c r="V1103" s="203">
        <f t="shared" si="288"/>
        <v>0</v>
      </c>
      <c r="W1103" s="203">
        <f t="shared" si="289"/>
        <v>23798.751911223524</v>
      </c>
    </row>
    <row r="1104" spans="1:23" ht="15.6" customHeight="1" x14ac:dyDescent="0.2">
      <c r="A1104" s="328">
        <f>A1103+1</f>
        <v>848</v>
      </c>
      <c r="B1104" s="121" t="s">
        <v>1574</v>
      </c>
      <c r="C1104" s="331">
        <v>1973</v>
      </c>
      <c r="D1104" s="450"/>
      <c r="E1104" s="450" t="s">
        <v>416</v>
      </c>
      <c r="F1104" s="327">
        <v>2</v>
      </c>
      <c r="G1104" s="327">
        <v>2</v>
      </c>
      <c r="H1104" s="450">
        <v>888.93</v>
      </c>
      <c r="I1104" s="450">
        <v>888.93</v>
      </c>
      <c r="J1104" s="450">
        <v>741.23</v>
      </c>
      <c r="K1104" s="331">
        <v>71</v>
      </c>
      <c r="L1104" s="429">
        <f>'раздел 2'!C1102</f>
        <v>571558.58000000007</v>
      </c>
      <c r="M1104" s="450">
        <v>0</v>
      </c>
      <c r="N1104" s="450">
        <v>0</v>
      </c>
      <c r="O1104" s="450">
        <v>0</v>
      </c>
      <c r="P1104" s="460">
        <f>L1104</f>
        <v>571558.58000000007</v>
      </c>
      <c r="Q1104" s="455">
        <f>L1104/H1104</f>
        <v>642.97366496799532</v>
      </c>
      <c r="R1104" s="450">
        <v>24445</v>
      </c>
      <c r="S1104" s="450" t="s">
        <v>358</v>
      </c>
      <c r="T1104" s="450" t="s">
        <v>181</v>
      </c>
      <c r="U1104" s="56">
        <f>'раздел 2'!C1102-'раздел 1'!L1104</f>
        <v>0</v>
      </c>
      <c r="V1104" s="203">
        <f t="shared" si="288"/>
        <v>0</v>
      </c>
      <c r="W1104" s="203">
        <f t="shared" si="289"/>
        <v>23802.026335032006</v>
      </c>
    </row>
    <row r="1105" spans="1:23" ht="15.6" customHeight="1" x14ac:dyDescent="0.2">
      <c r="A1105" s="488" t="s">
        <v>17</v>
      </c>
      <c r="B1105" s="489"/>
      <c r="C1105" s="331"/>
      <c r="D1105" s="450"/>
      <c r="E1105" s="450"/>
      <c r="F1105" s="327"/>
      <c r="G1105" s="327"/>
      <c r="H1105" s="429">
        <f t="shared" ref="H1105:P1105" si="292">SUM(H1102:H1104)</f>
        <v>2649.19</v>
      </c>
      <c r="I1105" s="429">
        <f t="shared" si="292"/>
        <v>2649.19</v>
      </c>
      <c r="J1105" s="429">
        <f t="shared" si="292"/>
        <v>2159.87</v>
      </c>
      <c r="K1105" s="331">
        <f t="shared" si="292"/>
        <v>218</v>
      </c>
      <c r="L1105" s="429">
        <f t="shared" si="292"/>
        <v>1733795.85</v>
      </c>
      <c r="M1105" s="429">
        <f t="shared" si="292"/>
        <v>0</v>
      </c>
      <c r="N1105" s="429">
        <f t="shared" si="292"/>
        <v>0</v>
      </c>
      <c r="O1105" s="429">
        <f t="shared" si="292"/>
        <v>0</v>
      </c>
      <c r="P1105" s="429">
        <f t="shared" si="292"/>
        <v>1733795.85</v>
      </c>
      <c r="Q1105" s="455">
        <f>L1105/H1105</f>
        <v>654.46262819956291</v>
      </c>
      <c r="R1105" s="450" t="s">
        <v>1566</v>
      </c>
      <c r="S1105" s="450" t="s">
        <v>1566</v>
      </c>
      <c r="T1105" s="450" t="s">
        <v>1566</v>
      </c>
      <c r="U1105" s="56">
        <f>'раздел 2'!C1103-'раздел 1'!L1105</f>
        <v>0</v>
      </c>
      <c r="V1105" s="203">
        <f t="shared" si="288"/>
        <v>0</v>
      </c>
      <c r="W1105" s="203" t="e">
        <f t="shared" si="289"/>
        <v>#VALUE!</v>
      </c>
    </row>
    <row r="1106" spans="1:23" ht="15.6" customHeight="1" x14ac:dyDescent="0.2">
      <c r="A1106" s="537" t="s">
        <v>1694</v>
      </c>
      <c r="B1106" s="538"/>
      <c r="C1106" s="331"/>
      <c r="D1106" s="450"/>
      <c r="E1106" s="450"/>
      <c r="F1106" s="327"/>
      <c r="G1106" s="327"/>
      <c r="H1106" s="429"/>
      <c r="I1106" s="429"/>
      <c r="J1106" s="429"/>
      <c r="K1106" s="331"/>
      <c r="L1106" s="429"/>
      <c r="M1106" s="429"/>
      <c r="N1106" s="429"/>
      <c r="O1106" s="429"/>
      <c r="P1106" s="429"/>
      <c r="Q1106" s="455"/>
      <c r="R1106" s="450"/>
      <c r="S1106" s="450"/>
      <c r="T1106" s="450"/>
      <c r="U1106" s="56">
        <f>'раздел 2'!C1104-'раздел 1'!L1106</f>
        <v>0</v>
      </c>
      <c r="V1106" s="203">
        <f t="shared" si="288"/>
        <v>0</v>
      </c>
      <c r="W1106" s="203"/>
    </row>
    <row r="1107" spans="1:23" ht="15.6" customHeight="1" x14ac:dyDescent="0.2">
      <c r="A1107" s="21">
        <f>A1104+1</f>
        <v>849</v>
      </c>
      <c r="B1107" s="330" t="s">
        <v>1695</v>
      </c>
      <c r="C1107" s="331">
        <v>1979</v>
      </c>
      <c r="D1107" s="450"/>
      <c r="E1107" s="450" t="s">
        <v>178</v>
      </c>
      <c r="F1107" s="327">
        <v>3</v>
      </c>
      <c r="G1107" s="327">
        <v>4</v>
      </c>
      <c r="H1107" s="429">
        <v>1718.9</v>
      </c>
      <c r="I1107" s="429">
        <v>1718.9</v>
      </c>
      <c r="J1107" s="429">
        <v>1458.5</v>
      </c>
      <c r="K1107" s="331">
        <v>92</v>
      </c>
      <c r="L1107" s="429">
        <f>'раздел 2'!C1105</f>
        <v>4140889.02</v>
      </c>
      <c r="M1107" s="429">
        <v>0</v>
      </c>
      <c r="N1107" s="429">
        <v>0</v>
      </c>
      <c r="O1107" s="429">
        <v>0</v>
      </c>
      <c r="P1107" s="429">
        <f>L1107</f>
        <v>4140889.02</v>
      </c>
      <c r="Q1107" s="455">
        <f>L1107/H1107</f>
        <v>2409.034277735761</v>
      </c>
      <c r="R1107" s="450">
        <v>24445</v>
      </c>
      <c r="S1107" s="450" t="s">
        <v>358</v>
      </c>
      <c r="T1107" s="450" t="s">
        <v>181</v>
      </c>
      <c r="U1107" s="56">
        <f>'раздел 2'!C1105-'раздел 1'!L1107</f>
        <v>0</v>
      </c>
      <c r="V1107" s="203">
        <f t="shared" si="288"/>
        <v>0</v>
      </c>
      <c r="W1107" s="203"/>
    </row>
    <row r="1108" spans="1:23" ht="15.6" customHeight="1" x14ac:dyDescent="0.2">
      <c r="A1108" s="488" t="s">
        <v>17</v>
      </c>
      <c r="B1108" s="489"/>
      <c r="C1108" s="331"/>
      <c r="D1108" s="450"/>
      <c r="E1108" s="450"/>
      <c r="F1108" s="327"/>
      <c r="G1108" s="327"/>
      <c r="H1108" s="429">
        <f>SUM(H1107)</f>
        <v>1718.9</v>
      </c>
      <c r="I1108" s="429">
        <f t="shared" ref="I1108:P1108" si="293">SUM(I1107)</f>
        <v>1718.9</v>
      </c>
      <c r="J1108" s="429">
        <f t="shared" si="293"/>
        <v>1458.5</v>
      </c>
      <c r="K1108" s="428">
        <f t="shared" si="293"/>
        <v>92</v>
      </c>
      <c r="L1108" s="429">
        <f t="shared" si="293"/>
        <v>4140889.02</v>
      </c>
      <c r="M1108" s="429">
        <f t="shared" si="293"/>
        <v>0</v>
      </c>
      <c r="N1108" s="429">
        <f t="shared" si="293"/>
        <v>0</v>
      </c>
      <c r="O1108" s="429">
        <f t="shared" si="293"/>
        <v>0</v>
      </c>
      <c r="P1108" s="429">
        <f t="shared" si="293"/>
        <v>4140889.02</v>
      </c>
      <c r="Q1108" s="455">
        <f>L1108/H1108</f>
        <v>2409.034277735761</v>
      </c>
      <c r="R1108" s="450" t="s">
        <v>1566</v>
      </c>
      <c r="S1108" s="450" t="s">
        <v>1566</v>
      </c>
      <c r="T1108" s="450" t="s">
        <v>1566</v>
      </c>
      <c r="U1108" s="56">
        <f>'раздел 2'!C1106-'раздел 1'!L1108</f>
        <v>0</v>
      </c>
      <c r="V1108" s="203">
        <f t="shared" si="288"/>
        <v>0</v>
      </c>
      <c r="W1108" s="203"/>
    </row>
    <row r="1109" spans="1:23" ht="15.6" customHeight="1" x14ac:dyDescent="0.2">
      <c r="A1109" s="488" t="s">
        <v>872</v>
      </c>
      <c r="B1109" s="489"/>
      <c r="C1109" s="331"/>
      <c r="D1109" s="450"/>
      <c r="E1109" s="450"/>
      <c r="F1109" s="327"/>
      <c r="G1109" s="327"/>
      <c r="H1109" s="450"/>
      <c r="I1109" s="450"/>
      <c r="J1109" s="450"/>
      <c r="K1109" s="331"/>
      <c r="L1109" s="429"/>
      <c r="M1109" s="450"/>
      <c r="N1109" s="450"/>
      <c r="O1109" s="450"/>
      <c r="P1109" s="450"/>
      <c r="Q1109" s="427"/>
      <c r="R1109" s="450"/>
      <c r="S1109" s="450"/>
      <c r="T1109" s="450"/>
      <c r="U1109" s="56">
        <f>'раздел 2'!C1107-'раздел 1'!L1109</f>
        <v>0</v>
      </c>
      <c r="V1109" s="203">
        <f t="shared" si="288"/>
        <v>0</v>
      </c>
      <c r="W1109" s="203">
        <f t="shared" si="289"/>
        <v>0</v>
      </c>
    </row>
    <row r="1110" spans="1:23" ht="15.6" customHeight="1" x14ac:dyDescent="0.2">
      <c r="A1110" s="347">
        <f>A1107+1</f>
        <v>850</v>
      </c>
      <c r="B1110" s="135" t="s">
        <v>1112</v>
      </c>
      <c r="C1110" s="331">
        <v>1967</v>
      </c>
      <c r="D1110" s="450" t="s">
        <v>424</v>
      </c>
      <c r="E1110" s="450" t="s">
        <v>174</v>
      </c>
      <c r="F1110" s="327">
        <v>2</v>
      </c>
      <c r="G1110" s="327">
        <v>2</v>
      </c>
      <c r="H1110" s="450">
        <v>497</v>
      </c>
      <c r="I1110" s="450">
        <v>441.08</v>
      </c>
      <c r="J1110" s="450">
        <v>375.3</v>
      </c>
      <c r="K1110" s="331">
        <v>29</v>
      </c>
      <c r="L1110" s="429">
        <f>'раздел 2'!C1108</f>
        <v>431002.53</v>
      </c>
      <c r="M1110" s="450">
        <v>0</v>
      </c>
      <c r="N1110" s="450">
        <v>0</v>
      </c>
      <c r="O1110" s="450">
        <v>0</v>
      </c>
      <c r="P1110" s="460">
        <f>L1110</f>
        <v>431002.53</v>
      </c>
      <c r="Q1110" s="455">
        <f t="shared" ref="Q1110:Q1115" si="294">L1110/H1110</f>
        <v>867.20830985915495</v>
      </c>
      <c r="R1110" s="450">
        <v>24445</v>
      </c>
      <c r="S1110" s="450" t="s">
        <v>358</v>
      </c>
      <c r="T1110" s="450" t="s">
        <v>181</v>
      </c>
      <c r="U1110" s="56">
        <f>'раздел 2'!C1108-'раздел 1'!L1110</f>
        <v>0</v>
      </c>
      <c r="V1110" s="203">
        <f t="shared" si="288"/>
        <v>0</v>
      </c>
      <c r="W1110" s="203">
        <f t="shared" si="289"/>
        <v>23577.791690140846</v>
      </c>
    </row>
    <row r="1111" spans="1:23" ht="15.6" customHeight="1" x14ac:dyDescent="0.2">
      <c r="A1111" s="328">
        <f>A1110+1</f>
        <v>851</v>
      </c>
      <c r="B1111" s="135" t="s">
        <v>1113</v>
      </c>
      <c r="C1111" s="331">
        <v>1967</v>
      </c>
      <c r="D1111" s="450" t="s">
        <v>424</v>
      </c>
      <c r="E1111" s="450" t="s">
        <v>174</v>
      </c>
      <c r="F1111" s="327">
        <v>2</v>
      </c>
      <c r="G1111" s="327">
        <v>2</v>
      </c>
      <c r="H1111" s="450">
        <v>533</v>
      </c>
      <c r="I1111" s="450">
        <v>473.72</v>
      </c>
      <c r="J1111" s="450">
        <v>272.39999999999998</v>
      </c>
      <c r="K1111" s="331">
        <v>30</v>
      </c>
      <c r="L1111" s="429">
        <f>'раздел 2'!C1109</f>
        <v>425478.94</v>
      </c>
      <c r="M1111" s="450">
        <v>0</v>
      </c>
      <c r="N1111" s="450">
        <v>0</v>
      </c>
      <c r="O1111" s="450">
        <v>0</v>
      </c>
      <c r="P1111" s="460">
        <f>L1111</f>
        <v>425478.94</v>
      </c>
      <c r="Q1111" s="455">
        <f t="shared" si="294"/>
        <v>798.27193245778608</v>
      </c>
      <c r="R1111" s="450">
        <v>24445</v>
      </c>
      <c r="S1111" s="450" t="s">
        <v>358</v>
      </c>
      <c r="T1111" s="450" t="s">
        <v>181</v>
      </c>
      <c r="U1111" s="56">
        <f>'раздел 2'!C1109-'раздел 1'!L1111</f>
        <v>0</v>
      </c>
      <c r="V1111" s="203">
        <f t="shared" si="288"/>
        <v>0</v>
      </c>
      <c r="W1111" s="203">
        <f t="shared" si="289"/>
        <v>23646.728067542215</v>
      </c>
    </row>
    <row r="1112" spans="1:23" ht="15.6" customHeight="1" x14ac:dyDescent="0.2">
      <c r="A1112" s="328">
        <f>A1111+1</f>
        <v>852</v>
      </c>
      <c r="B1112" s="135" t="s">
        <v>1114</v>
      </c>
      <c r="C1112" s="331">
        <v>1968</v>
      </c>
      <c r="D1112" s="450" t="s">
        <v>424</v>
      </c>
      <c r="E1112" s="450" t="s">
        <v>174</v>
      </c>
      <c r="F1112" s="327">
        <v>2</v>
      </c>
      <c r="G1112" s="327">
        <v>2</v>
      </c>
      <c r="H1112" s="450">
        <v>498.57</v>
      </c>
      <c r="I1112" s="450">
        <v>479.39</v>
      </c>
      <c r="J1112" s="450">
        <v>451.5</v>
      </c>
      <c r="K1112" s="331">
        <v>20</v>
      </c>
      <c r="L1112" s="429">
        <f>'раздел 2'!C1110</f>
        <v>568044.55000000005</v>
      </c>
      <c r="M1112" s="450">
        <v>0</v>
      </c>
      <c r="N1112" s="450">
        <v>0</v>
      </c>
      <c r="O1112" s="450">
        <v>0</v>
      </c>
      <c r="P1112" s="460">
        <f>L1112</f>
        <v>568044.55000000005</v>
      </c>
      <c r="Q1112" s="455">
        <f t="shared" si="294"/>
        <v>1139.347634233909</v>
      </c>
      <c r="R1112" s="450">
        <v>24445</v>
      </c>
      <c r="S1112" s="450" t="s">
        <v>358</v>
      </c>
      <c r="T1112" s="450" t="s">
        <v>181</v>
      </c>
      <c r="U1112" s="56">
        <f>'раздел 2'!C1110-'раздел 1'!L1112</f>
        <v>0</v>
      </c>
      <c r="V1112" s="203">
        <f t="shared" si="288"/>
        <v>0</v>
      </c>
      <c r="W1112" s="203">
        <f t="shared" si="289"/>
        <v>23305.652365766091</v>
      </c>
    </row>
    <row r="1113" spans="1:23" ht="15.6" customHeight="1" x14ac:dyDescent="0.2">
      <c r="A1113" s="328">
        <f>A1112+1</f>
        <v>853</v>
      </c>
      <c r="B1113" s="135" t="s">
        <v>1115</v>
      </c>
      <c r="C1113" s="331">
        <v>1969</v>
      </c>
      <c r="D1113" s="450" t="s">
        <v>424</v>
      </c>
      <c r="E1113" s="450" t="s">
        <v>174</v>
      </c>
      <c r="F1113" s="327">
        <v>2</v>
      </c>
      <c r="G1113" s="327">
        <v>2</v>
      </c>
      <c r="H1113" s="450">
        <v>526</v>
      </c>
      <c r="I1113" s="450">
        <v>464.24</v>
      </c>
      <c r="J1113" s="450">
        <v>283.39999999999998</v>
      </c>
      <c r="K1113" s="331">
        <v>30</v>
      </c>
      <c r="L1113" s="429">
        <f>'раздел 2'!C1111</f>
        <v>417503.2</v>
      </c>
      <c r="M1113" s="450">
        <v>0</v>
      </c>
      <c r="N1113" s="450">
        <v>0</v>
      </c>
      <c r="O1113" s="450">
        <v>0</v>
      </c>
      <c r="P1113" s="460">
        <f>L1113</f>
        <v>417503.2</v>
      </c>
      <c r="Q1113" s="455">
        <f t="shared" si="294"/>
        <v>793.73231939163497</v>
      </c>
      <c r="R1113" s="450">
        <v>24445</v>
      </c>
      <c r="S1113" s="450" t="s">
        <v>358</v>
      </c>
      <c r="T1113" s="450" t="s">
        <v>181</v>
      </c>
      <c r="U1113" s="56">
        <f>'раздел 2'!C1111-'раздел 1'!L1113</f>
        <v>0</v>
      </c>
      <c r="V1113" s="203">
        <f t="shared" si="288"/>
        <v>0</v>
      </c>
      <c r="W1113" s="203">
        <f t="shared" si="289"/>
        <v>23651.267680608365</v>
      </c>
    </row>
    <row r="1114" spans="1:23" ht="15.6" customHeight="1" x14ac:dyDescent="0.2">
      <c r="A1114" s="328">
        <f>A1113+1</f>
        <v>854</v>
      </c>
      <c r="B1114" s="135" t="s">
        <v>1116</v>
      </c>
      <c r="C1114" s="331">
        <v>1974</v>
      </c>
      <c r="D1114" s="450" t="s">
        <v>424</v>
      </c>
      <c r="E1114" s="450" t="s">
        <v>178</v>
      </c>
      <c r="F1114" s="327">
        <v>3</v>
      </c>
      <c r="G1114" s="327">
        <v>4</v>
      </c>
      <c r="H1114" s="450">
        <v>1233.0899999999999</v>
      </c>
      <c r="I1114" s="450">
        <v>1060.0899999999999</v>
      </c>
      <c r="J1114" s="450">
        <v>1001</v>
      </c>
      <c r="K1114" s="331">
        <v>52</v>
      </c>
      <c r="L1114" s="429">
        <f>'раздел 2'!C1112</f>
        <v>460323.26</v>
      </c>
      <c r="M1114" s="450">
        <v>0</v>
      </c>
      <c r="N1114" s="450">
        <v>0</v>
      </c>
      <c r="O1114" s="450">
        <v>0</v>
      </c>
      <c r="P1114" s="460">
        <f>L1114</f>
        <v>460323.26</v>
      </c>
      <c r="Q1114" s="455">
        <f t="shared" si="294"/>
        <v>373.30872847886207</v>
      </c>
      <c r="R1114" s="450">
        <v>24445</v>
      </c>
      <c r="S1114" s="450" t="s">
        <v>358</v>
      </c>
      <c r="T1114" s="450" t="s">
        <v>181</v>
      </c>
      <c r="U1114" s="56">
        <f>'раздел 2'!C1112-'раздел 1'!L1114</f>
        <v>0</v>
      </c>
      <c r="V1114" s="203">
        <f t="shared" si="288"/>
        <v>0</v>
      </c>
      <c r="W1114" s="203">
        <f t="shared" si="289"/>
        <v>24071.691271521137</v>
      </c>
    </row>
    <row r="1115" spans="1:23" ht="15.6" customHeight="1" x14ac:dyDescent="0.2">
      <c r="A1115" s="488" t="s">
        <v>17</v>
      </c>
      <c r="B1115" s="489"/>
      <c r="C1115" s="331" t="s">
        <v>1566</v>
      </c>
      <c r="D1115" s="450" t="s">
        <v>1566</v>
      </c>
      <c r="E1115" s="450" t="s">
        <v>1566</v>
      </c>
      <c r="F1115" s="327" t="s">
        <v>1566</v>
      </c>
      <c r="G1115" s="327" t="s">
        <v>1566</v>
      </c>
      <c r="H1115" s="450">
        <v>3287.66</v>
      </c>
      <c r="I1115" s="450">
        <v>2918.52</v>
      </c>
      <c r="J1115" s="450">
        <v>2383.6</v>
      </c>
      <c r="K1115" s="331">
        <v>161</v>
      </c>
      <c r="L1115" s="429">
        <f>SUM(L1110:L1114)</f>
        <v>2302352.48</v>
      </c>
      <c r="M1115" s="429">
        <f>SUM(M1110:M1114)</f>
        <v>0</v>
      </c>
      <c r="N1115" s="429">
        <f>SUM(N1110:N1114)</f>
        <v>0</v>
      </c>
      <c r="O1115" s="429">
        <f>SUM(O1110:O1114)</f>
        <v>0</v>
      </c>
      <c r="P1115" s="429">
        <f>SUM(P1110:P1114)</f>
        <v>2302352.48</v>
      </c>
      <c r="Q1115" s="455">
        <f t="shared" si="294"/>
        <v>700.30127202934614</v>
      </c>
      <c r="R1115" s="450" t="s">
        <v>1566</v>
      </c>
      <c r="S1115" s="450" t="s">
        <v>1566</v>
      </c>
      <c r="T1115" s="450" t="s">
        <v>1566</v>
      </c>
      <c r="U1115" s="56">
        <f>'раздел 2'!C1113-'раздел 1'!L1115</f>
        <v>0</v>
      </c>
      <c r="V1115" s="203">
        <f t="shared" si="288"/>
        <v>0</v>
      </c>
      <c r="W1115" s="203" t="e">
        <f t="shared" si="289"/>
        <v>#VALUE!</v>
      </c>
    </row>
    <row r="1116" spans="1:23" ht="15.6" customHeight="1" x14ac:dyDescent="0.2">
      <c r="A1116" s="488" t="s">
        <v>873</v>
      </c>
      <c r="B1116" s="489"/>
      <c r="C1116" s="331"/>
      <c r="D1116" s="450"/>
      <c r="E1116" s="450"/>
      <c r="F1116" s="327"/>
      <c r="G1116" s="327"/>
      <c r="H1116" s="450"/>
      <c r="I1116" s="450"/>
      <c r="J1116" s="450"/>
      <c r="K1116" s="331"/>
      <c r="L1116" s="429"/>
      <c r="M1116" s="450"/>
      <c r="N1116" s="450"/>
      <c r="O1116" s="450"/>
      <c r="P1116" s="450"/>
      <c r="Q1116" s="427"/>
      <c r="R1116" s="450"/>
      <c r="S1116" s="450"/>
      <c r="T1116" s="450"/>
      <c r="U1116" s="56">
        <f>'раздел 2'!C1114-'раздел 1'!L1116</f>
        <v>0</v>
      </c>
      <c r="V1116" s="203">
        <f t="shared" si="288"/>
        <v>0</v>
      </c>
      <c r="W1116" s="203">
        <f t="shared" si="289"/>
        <v>0</v>
      </c>
    </row>
    <row r="1117" spans="1:23" ht="15.6" customHeight="1" x14ac:dyDescent="0.2">
      <c r="A1117" s="328">
        <f>A1114+1</f>
        <v>855</v>
      </c>
      <c r="B1117" s="135" t="s">
        <v>874</v>
      </c>
      <c r="C1117" s="331">
        <v>1982</v>
      </c>
      <c r="D1117" s="450" t="s">
        <v>424</v>
      </c>
      <c r="E1117" s="450" t="s">
        <v>1437</v>
      </c>
      <c r="F1117" s="327">
        <v>3</v>
      </c>
      <c r="G1117" s="327">
        <v>4</v>
      </c>
      <c r="H1117" s="450">
        <v>1686.3</v>
      </c>
      <c r="I1117" s="450">
        <v>1686.2</v>
      </c>
      <c r="J1117" s="450">
        <v>1506.5</v>
      </c>
      <c r="K1117" s="331">
        <v>92</v>
      </c>
      <c r="L1117" s="429">
        <f>'раздел 2'!C1115</f>
        <v>230916.51</v>
      </c>
      <c r="M1117" s="450">
        <v>0</v>
      </c>
      <c r="N1117" s="450">
        <v>0</v>
      </c>
      <c r="O1117" s="450">
        <v>0</v>
      </c>
      <c r="P1117" s="460">
        <f>L1117</f>
        <v>230916.51</v>
      </c>
      <c r="Q1117" s="455">
        <f>L1117/H1117</f>
        <v>136.93679060665363</v>
      </c>
      <c r="R1117" s="450">
        <v>24445</v>
      </c>
      <c r="S1117" s="450" t="s">
        <v>358</v>
      </c>
      <c r="T1117" s="450" t="s">
        <v>181</v>
      </c>
      <c r="U1117" s="56">
        <f>'раздел 2'!C1115-'раздел 1'!L1117</f>
        <v>0</v>
      </c>
      <c r="V1117" s="203">
        <f t="shared" si="288"/>
        <v>0</v>
      </c>
      <c r="W1117" s="203">
        <f t="shared" si="289"/>
        <v>24308.063209393345</v>
      </c>
    </row>
    <row r="1118" spans="1:23" ht="15.6" customHeight="1" x14ac:dyDescent="0.2">
      <c r="A1118" s="488" t="s">
        <v>17</v>
      </c>
      <c r="B1118" s="489"/>
      <c r="C1118" s="331" t="s">
        <v>1566</v>
      </c>
      <c r="D1118" s="450" t="s">
        <v>1566</v>
      </c>
      <c r="E1118" s="450" t="s">
        <v>1566</v>
      </c>
      <c r="F1118" s="327" t="s">
        <v>1566</v>
      </c>
      <c r="G1118" s="327" t="s">
        <v>1566</v>
      </c>
      <c r="H1118" s="450">
        <v>1686.3</v>
      </c>
      <c r="I1118" s="450">
        <v>1686.2</v>
      </c>
      <c r="J1118" s="450">
        <v>1506.5</v>
      </c>
      <c r="K1118" s="331">
        <v>92</v>
      </c>
      <c r="L1118" s="429">
        <f>'раздел 2'!C1116</f>
        <v>230916.51</v>
      </c>
      <c r="M1118" s="450">
        <v>0</v>
      </c>
      <c r="N1118" s="450">
        <v>0</v>
      </c>
      <c r="O1118" s="450">
        <v>0</v>
      </c>
      <c r="P1118" s="460">
        <f>L1118</f>
        <v>230916.51</v>
      </c>
      <c r="Q1118" s="455">
        <f>L1118/H1118</f>
        <v>136.93679060665363</v>
      </c>
      <c r="R1118" s="450" t="s">
        <v>1566</v>
      </c>
      <c r="S1118" s="450" t="s">
        <v>1566</v>
      </c>
      <c r="T1118" s="450" t="s">
        <v>1566</v>
      </c>
      <c r="U1118" s="56">
        <f>'раздел 2'!C1116-'раздел 1'!L1118</f>
        <v>0</v>
      </c>
      <c r="V1118" s="203">
        <f t="shared" si="288"/>
        <v>0</v>
      </c>
      <c r="W1118" s="203" t="e">
        <f t="shared" si="289"/>
        <v>#VALUE!</v>
      </c>
    </row>
    <row r="1119" spans="1:23" ht="15.6" customHeight="1" x14ac:dyDescent="0.2">
      <c r="A1119" s="488" t="s">
        <v>131</v>
      </c>
      <c r="B1119" s="489"/>
      <c r="C1119" s="331"/>
      <c r="D1119" s="450"/>
      <c r="E1119" s="450"/>
      <c r="F1119" s="327"/>
      <c r="G1119" s="327"/>
      <c r="H1119" s="450"/>
      <c r="I1119" s="450"/>
      <c r="J1119" s="450"/>
      <c r="K1119" s="331"/>
      <c r="L1119" s="429"/>
      <c r="M1119" s="450"/>
      <c r="N1119" s="450"/>
      <c r="O1119" s="450"/>
      <c r="P1119" s="450"/>
      <c r="Q1119" s="427"/>
      <c r="R1119" s="450"/>
      <c r="S1119" s="450"/>
      <c r="T1119" s="450"/>
      <c r="U1119" s="56">
        <f>'раздел 2'!C1117-'раздел 1'!L1119</f>
        <v>0</v>
      </c>
      <c r="V1119" s="203">
        <f t="shared" si="288"/>
        <v>0</v>
      </c>
      <c r="W1119" s="203">
        <f t="shared" si="289"/>
        <v>0</v>
      </c>
    </row>
    <row r="1120" spans="1:23" ht="15.6" customHeight="1" x14ac:dyDescent="0.2">
      <c r="A1120" s="328">
        <f>A1117+1</f>
        <v>856</v>
      </c>
      <c r="B1120" s="135" t="s">
        <v>887</v>
      </c>
      <c r="C1120" s="331">
        <v>1964</v>
      </c>
      <c r="D1120" s="450" t="s">
        <v>424</v>
      </c>
      <c r="E1120" s="450" t="s">
        <v>1512</v>
      </c>
      <c r="F1120" s="327">
        <v>5</v>
      </c>
      <c r="G1120" s="327">
        <v>4</v>
      </c>
      <c r="H1120" s="450">
        <v>4728.3</v>
      </c>
      <c r="I1120" s="450">
        <v>2563.8000000000002</v>
      </c>
      <c r="J1120" s="450">
        <v>1967.71</v>
      </c>
      <c r="K1120" s="331">
        <v>134</v>
      </c>
      <c r="L1120" s="429">
        <f>'раздел 2'!C1118</f>
        <v>227594.31</v>
      </c>
      <c r="M1120" s="450">
        <v>0</v>
      </c>
      <c r="N1120" s="450">
        <v>0</v>
      </c>
      <c r="O1120" s="450">
        <v>0</v>
      </c>
      <c r="P1120" s="460">
        <f t="shared" ref="P1120:P1151" si="295">L1120</f>
        <v>227594.31</v>
      </c>
      <c r="Q1120" s="455">
        <f t="shared" ref="Q1120:Q1151" si="296">L1120/H1120</f>
        <v>48.134490197322499</v>
      </c>
      <c r="R1120" s="450">
        <v>24445</v>
      </c>
      <c r="S1120" s="450" t="s">
        <v>358</v>
      </c>
      <c r="T1120" s="450" t="s">
        <v>181</v>
      </c>
      <c r="U1120" s="56">
        <f>'раздел 2'!C1118-'раздел 1'!L1120</f>
        <v>0</v>
      </c>
      <c r="V1120" s="203">
        <f t="shared" si="288"/>
        <v>0</v>
      </c>
      <c r="W1120" s="203">
        <f t="shared" si="289"/>
        <v>24396.865509802679</v>
      </c>
    </row>
    <row r="1121" spans="1:23" ht="15.6" customHeight="1" x14ac:dyDescent="0.2">
      <c r="A1121" s="328">
        <f t="shared" ref="A1121:A1152" si="297">A1120+1</f>
        <v>857</v>
      </c>
      <c r="B1121" s="135" t="s">
        <v>347</v>
      </c>
      <c r="C1121" s="331">
        <v>1965</v>
      </c>
      <c r="D1121" s="450"/>
      <c r="E1121" s="450" t="s">
        <v>174</v>
      </c>
      <c r="F1121" s="327">
        <v>5</v>
      </c>
      <c r="G1121" s="327">
        <v>6</v>
      </c>
      <c r="H1121" s="450">
        <v>6235.9</v>
      </c>
      <c r="I1121" s="450">
        <v>4713.8999999999996</v>
      </c>
      <c r="J1121" s="450">
        <v>4054.78</v>
      </c>
      <c r="K1121" s="331">
        <v>248</v>
      </c>
      <c r="L1121" s="429">
        <f>'раздел 2'!C1119</f>
        <v>10724303.74</v>
      </c>
      <c r="M1121" s="450">
        <v>0</v>
      </c>
      <c r="N1121" s="450">
        <v>0</v>
      </c>
      <c r="O1121" s="450">
        <v>0</v>
      </c>
      <c r="P1121" s="460">
        <f t="shared" si="295"/>
        <v>10724303.74</v>
      </c>
      <c r="Q1121" s="455">
        <f t="shared" si="296"/>
        <v>1719.7683959011531</v>
      </c>
      <c r="R1121" s="450">
        <v>24445</v>
      </c>
      <c r="S1121" s="450" t="s">
        <v>358</v>
      </c>
      <c r="T1121" s="450" t="s">
        <v>181</v>
      </c>
      <c r="U1121" s="56">
        <f>'раздел 2'!C1119-'раздел 1'!L1121</f>
        <v>0</v>
      </c>
      <c r="V1121" s="203">
        <f t="shared" si="288"/>
        <v>0</v>
      </c>
      <c r="W1121" s="203">
        <f t="shared" si="289"/>
        <v>22725.231604098848</v>
      </c>
    </row>
    <row r="1122" spans="1:23" ht="15.6" customHeight="1" x14ac:dyDescent="0.2">
      <c r="A1122" s="328">
        <f t="shared" si="297"/>
        <v>858</v>
      </c>
      <c r="B1122" s="135" t="s">
        <v>348</v>
      </c>
      <c r="C1122" s="331">
        <v>1965</v>
      </c>
      <c r="D1122" s="450"/>
      <c r="E1122" s="450" t="s">
        <v>174</v>
      </c>
      <c r="F1122" s="327">
        <v>5</v>
      </c>
      <c r="G1122" s="327">
        <v>6</v>
      </c>
      <c r="H1122" s="450">
        <v>6458.1</v>
      </c>
      <c r="I1122" s="450">
        <v>4723.1000000000004</v>
      </c>
      <c r="J1122" s="450">
        <v>4296.3900000000003</v>
      </c>
      <c r="K1122" s="331">
        <v>201</v>
      </c>
      <c r="L1122" s="429">
        <f>'раздел 2'!C1120</f>
        <v>5640586.4400000004</v>
      </c>
      <c r="M1122" s="450">
        <v>0</v>
      </c>
      <c r="N1122" s="450">
        <v>0</v>
      </c>
      <c r="O1122" s="450">
        <v>0</v>
      </c>
      <c r="P1122" s="460">
        <f t="shared" si="295"/>
        <v>5640586.4400000004</v>
      </c>
      <c r="Q1122" s="455">
        <f t="shared" si="296"/>
        <v>873.41268174850188</v>
      </c>
      <c r="R1122" s="450">
        <v>24445</v>
      </c>
      <c r="S1122" s="450" t="s">
        <v>358</v>
      </c>
      <c r="T1122" s="450" t="s">
        <v>181</v>
      </c>
      <c r="U1122" s="56">
        <f>'раздел 2'!C1120-'раздел 1'!L1122</f>
        <v>0</v>
      </c>
      <c r="V1122" s="203">
        <f t="shared" si="288"/>
        <v>0</v>
      </c>
      <c r="W1122" s="203">
        <f t="shared" si="289"/>
        <v>23571.587318251499</v>
      </c>
    </row>
    <row r="1123" spans="1:23" ht="15.6" customHeight="1" x14ac:dyDescent="0.2">
      <c r="A1123" s="328">
        <f t="shared" si="297"/>
        <v>859</v>
      </c>
      <c r="B1123" s="135" t="s">
        <v>888</v>
      </c>
      <c r="C1123" s="331">
        <v>1965</v>
      </c>
      <c r="D1123" s="450" t="s">
        <v>424</v>
      </c>
      <c r="E1123" s="450" t="s">
        <v>1512</v>
      </c>
      <c r="F1123" s="327">
        <v>5</v>
      </c>
      <c r="G1123" s="327">
        <v>6</v>
      </c>
      <c r="H1123" s="450">
        <v>6394.5</v>
      </c>
      <c r="I1123" s="450">
        <v>4696.7</v>
      </c>
      <c r="J1123" s="450">
        <v>4209.04</v>
      </c>
      <c r="K1123" s="331">
        <v>232</v>
      </c>
      <c r="L1123" s="429">
        <f>'раздел 2'!C1121</f>
        <v>239967.93</v>
      </c>
      <c r="M1123" s="450">
        <v>0</v>
      </c>
      <c r="N1123" s="450">
        <v>0</v>
      </c>
      <c r="O1123" s="450">
        <v>0</v>
      </c>
      <c r="P1123" s="460">
        <f t="shared" si="295"/>
        <v>239967.93</v>
      </c>
      <c r="Q1123" s="455">
        <f t="shared" si="296"/>
        <v>37.527239033544454</v>
      </c>
      <c r="R1123" s="450">
        <v>24445</v>
      </c>
      <c r="S1123" s="450" t="s">
        <v>358</v>
      </c>
      <c r="T1123" s="450" t="s">
        <v>181</v>
      </c>
      <c r="U1123" s="56">
        <f>'раздел 2'!C1121-'раздел 1'!L1123</f>
        <v>0</v>
      </c>
      <c r="V1123" s="203">
        <f t="shared" si="288"/>
        <v>0</v>
      </c>
      <c r="W1123" s="203">
        <f t="shared" si="289"/>
        <v>24407.472760966455</v>
      </c>
    </row>
    <row r="1124" spans="1:23" ht="15.6" customHeight="1" x14ac:dyDescent="0.2">
      <c r="A1124" s="328">
        <f t="shared" si="297"/>
        <v>860</v>
      </c>
      <c r="B1124" s="135" t="s">
        <v>889</v>
      </c>
      <c r="C1124" s="331">
        <v>1966</v>
      </c>
      <c r="D1124" s="450" t="s">
        <v>424</v>
      </c>
      <c r="E1124" s="450" t="s">
        <v>1512</v>
      </c>
      <c r="F1124" s="327">
        <v>5</v>
      </c>
      <c r="G1124" s="327">
        <v>6</v>
      </c>
      <c r="H1124" s="450">
        <v>6551.7</v>
      </c>
      <c r="I1124" s="450">
        <v>4779.7</v>
      </c>
      <c r="J1124" s="450">
        <v>3980.23</v>
      </c>
      <c r="K1124" s="331">
        <v>246</v>
      </c>
      <c r="L1124" s="429">
        <f>'раздел 2'!C1122</f>
        <v>244457.05</v>
      </c>
      <c r="M1124" s="450">
        <v>0</v>
      </c>
      <c r="N1124" s="450">
        <v>0</v>
      </c>
      <c r="O1124" s="450">
        <v>0</v>
      </c>
      <c r="P1124" s="460">
        <f t="shared" si="295"/>
        <v>244457.05</v>
      </c>
      <c r="Q1124" s="455">
        <f t="shared" si="296"/>
        <v>37.312002991589971</v>
      </c>
      <c r="R1124" s="450">
        <v>24445</v>
      </c>
      <c r="S1124" s="450" t="s">
        <v>358</v>
      </c>
      <c r="T1124" s="450" t="s">
        <v>181</v>
      </c>
      <c r="U1124" s="56">
        <f>'раздел 2'!C1122-'раздел 1'!L1124</f>
        <v>0</v>
      </c>
      <c r="V1124" s="203">
        <f t="shared" ref="V1124:V1187" si="298">L1124-P1124</f>
        <v>0</v>
      </c>
      <c r="W1124" s="203">
        <f t="shared" si="289"/>
        <v>24407.687997008408</v>
      </c>
    </row>
    <row r="1125" spans="1:23" ht="15.6" customHeight="1" x14ac:dyDescent="0.2">
      <c r="A1125" s="328">
        <f t="shared" si="297"/>
        <v>861</v>
      </c>
      <c r="B1125" s="135" t="s">
        <v>890</v>
      </c>
      <c r="C1125" s="331">
        <v>1965</v>
      </c>
      <c r="D1125" s="450" t="s">
        <v>424</v>
      </c>
      <c r="E1125" s="450" t="s">
        <v>1512</v>
      </c>
      <c r="F1125" s="327">
        <v>5</v>
      </c>
      <c r="G1125" s="327">
        <v>6</v>
      </c>
      <c r="H1125" s="450">
        <v>6159.6</v>
      </c>
      <c r="I1125" s="450">
        <v>4751.1499999999996</v>
      </c>
      <c r="J1125" s="450">
        <v>3115.67</v>
      </c>
      <c r="K1125" s="331">
        <v>208</v>
      </c>
      <c r="L1125" s="429">
        <f>'раздел 2'!C1123</f>
        <v>243270.7</v>
      </c>
      <c r="M1125" s="450">
        <v>0</v>
      </c>
      <c r="N1125" s="450">
        <v>0</v>
      </c>
      <c r="O1125" s="450">
        <v>0</v>
      </c>
      <c r="P1125" s="460">
        <f t="shared" si="295"/>
        <v>243270.7</v>
      </c>
      <c r="Q1125" s="455">
        <f t="shared" si="296"/>
        <v>39.49456133515163</v>
      </c>
      <c r="R1125" s="450">
        <v>24445</v>
      </c>
      <c r="S1125" s="450" t="s">
        <v>358</v>
      </c>
      <c r="T1125" s="450" t="s">
        <v>181</v>
      </c>
      <c r="U1125" s="56">
        <f>'раздел 2'!C1123-'раздел 1'!L1125</f>
        <v>0</v>
      </c>
      <c r="V1125" s="203">
        <f t="shared" si="298"/>
        <v>0</v>
      </c>
      <c r="W1125" s="203">
        <f t="shared" si="289"/>
        <v>24405.505438664848</v>
      </c>
    </row>
    <row r="1126" spans="1:23" ht="15.6" customHeight="1" x14ac:dyDescent="0.2">
      <c r="A1126" s="328">
        <f t="shared" si="297"/>
        <v>862</v>
      </c>
      <c r="B1126" s="135" t="s">
        <v>891</v>
      </c>
      <c r="C1126" s="331">
        <v>1969</v>
      </c>
      <c r="D1126" s="450" t="s">
        <v>424</v>
      </c>
      <c r="E1126" s="450" t="s">
        <v>1512</v>
      </c>
      <c r="F1126" s="327">
        <v>9</v>
      </c>
      <c r="G1126" s="327">
        <v>1</v>
      </c>
      <c r="H1126" s="450">
        <v>3974.1</v>
      </c>
      <c r="I1126" s="450">
        <v>1531.54</v>
      </c>
      <c r="J1126" s="450">
        <v>1244.5</v>
      </c>
      <c r="K1126" s="331">
        <v>93</v>
      </c>
      <c r="L1126" s="429">
        <f>'раздел 2'!C1124</f>
        <v>928396.6</v>
      </c>
      <c r="M1126" s="450">
        <v>0</v>
      </c>
      <c r="N1126" s="450">
        <v>0</v>
      </c>
      <c r="O1126" s="450">
        <v>0</v>
      </c>
      <c r="P1126" s="460">
        <f t="shared" si="295"/>
        <v>928396.6</v>
      </c>
      <c r="Q1126" s="455">
        <f t="shared" si="296"/>
        <v>233.61178631639868</v>
      </c>
      <c r="R1126" s="450">
        <v>24445</v>
      </c>
      <c r="S1126" s="450" t="s">
        <v>358</v>
      </c>
      <c r="T1126" s="450" t="s">
        <v>181</v>
      </c>
      <c r="U1126" s="56">
        <f>'раздел 2'!C1124-'раздел 1'!L1126</f>
        <v>0</v>
      </c>
      <c r="V1126" s="203">
        <f t="shared" si="298"/>
        <v>0</v>
      </c>
      <c r="W1126" s="203">
        <f t="shared" si="289"/>
        <v>24211.3882136836</v>
      </c>
    </row>
    <row r="1127" spans="1:23" ht="15.6" customHeight="1" x14ac:dyDescent="0.2">
      <c r="A1127" s="328">
        <f t="shared" si="297"/>
        <v>863</v>
      </c>
      <c r="B1127" s="135" t="s">
        <v>892</v>
      </c>
      <c r="C1127" s="331">
        <v>1969</v>
      </c>
      <c r="D1127" s="450" t="s">
        <v>424</v>
      </c>
      <c r="E1127" s="450" t="s">
        <v>1512</v>
      </c>
      <c r="F1127" s="327">
        <v>5</v>
      </c>
      <c r="G1127" s="327">
        <v>4</v>
      </c>
      <c r="H1127" s="450">
        <v>2767.6</v>
      </c>
      <c r="I1127" s="450">
        <v>2767.66</v>
      </c>
      <c r="J1127" s="450">
        <v>1897.42</v>
      </c>
      <c r="K1127" s="331">
        <v>131</v>
      </c>
      <c r="L1127" s="429">
        <f>'раздел 2'!C1125</f>
        <v>1027698.62</v>
      </c>
      <c r="M1127" s="450">
        <v>0</v>
      </c>
      <c r="N1127" s="450">
        <v>0</v>
      </c>
      <c r="O1127" s="450">
        <v>0</v>
      </c>
      <c r="P1127" s="460">
        <f t="shared" si="295"/>
        <v>1027698.62</v>
      </c>
      <c r="Q1127" s="455">
        <f t="shared" si="296"/>
        <v>371.33206388206389</v>
      </c>
      <c r="R1127" s="450">
        <v>24445</v>
      </c>
      <c r="S1127" s="450" t="s">
        <v>358</v>
      </c>
      <c r="T1127" s="450" t="s">
        <v>181</v>
      </c>
      <c r="U1127" s="56">
        <f>'раздел 2'!C1125-'раздел 1'!L1127</f>
        <v>0</v>
      </c>
      <c r="V1127" s="203">
        <f t="shared" si="298"/>
        <v>0</v>
      </c>
      <c r="W1127" s="203">
        <f t="shared" si="289"/>
        <v>24073.667936117938</v>
      </c>
    </row>
    <row r="1128" spans="1:23" ht="15.6" customHeight="1" x14ac:dyDescent="0.2">
      <c r="A1128" s="328">
        <f t="shared" si="297"/>
        <v>864</v>
      </c>
      <c r="B1128" s="135" t="s">
        <v>893</v>
      </c>
      <c r="C1128" s="331">
        <v>1970</v>
      </c>
      <c r="D1128" s="450" t="s">
        <v>424</v>
      </c>
      <c r="E1128" s="450" t="s">
        <v>1512</v>
      </c>
      <c r="F1128" s="327">
        <v>5</v>
      </c>
      <c r="G1128" s="327">
        <v>4</v>
      </c>
      <c r="H1128" s="450">
        <v>4019.9</v>
      </c>
      <c r="I1128" s="450">
        <v>2743.92</v>
      </c>
      <c r="J1128" s="450">
        <v>1928.33</v>
      </c>
      <c r="K1128" s="331">
        <v>135</v>
      </c>
      <c r="L1128" s="429">
        <f>'раздел 2'!C1126</f>
        <v>1021707.01</v>
      </c>
      <c r="M1128" s="450">
        <v>0</v>
      </c>
      <c r="N1128" s="450">
        <v>0</v>
      </c>
      <c r="O1128" s="450">
        <v>0</v>
      </c>
      <c r="P1128" s="460">
        <f t="shared" si="295"/>
        <v>1021707.01</v>
      </c>
      <c r="Q1128" s="455">
        <f t="shared" si="296"/>
        <v>254.16229508196722</v>
      </c>
      <c r="R1128" s="450">
        <v>24445</v>
      </c>
      <c r="S1128" s="450" t="s">
        <v>358</v>
      </c>
      <c r="T1128" s="450" t="s">
        <v>181</v>
      </c>
      <c r="U1128" s="56">
        <f>'раздел 2'!C1126-'раздел 1'!L1128</f>
        <v>0</v>
      </c>
      <c r="V1128" s="203">
        <f t="shared" si="298"/>
        <v>0</v>
      </c>
      <c r="W1128" s="203">
        <f t="shared" si="289"/>
        <v>24190.837704918034</v>
      </c>
    </row>
    <row r="1129" spans="1:23" ht="15.6" customHeight="1" x14ac:dyDescent="0.2">
      <c r="A1129" s="328">
        <f t="shared" si="297"/>
        <v>865</v>
      </c>
      <c r="B1129" s="135" t="s">
        <v>894</v>
      </c>
      <c r="C1129" s="331">
        <v>1966</v>
      </c>
      <c r="D1129" s="450" t="s">
        <v>424</v>
      </c>
      <c r="E1129" s="450" t="s">
        <v>1437</v>
      </c>
      <c r="F1129" s="327">
        <v>5</v>
      </c>
      <c r="G1129" s="327">
        <v>6</v>
      </c>
      <c r="H1129" s="450">
        <v>6989.6</v>
      </c>
      <c r="I1129" s="450">
        <v>5189.7</v>
      </c>
      <c r="J1129" s="450">
        <v>3497.6</v>
      </c>
      <c r="K1129" s="331">
        <v>219</v>
      </c>
      <c r="L1129" s="429">
        <f>'раздел 2'!C1127</f>
        <v>238911</v>
      </c>
      <c r="M1129" s="450">
        <v>0</v>
      </c>
      <c r="N1129" s="450">
        <v>0</v>
      </c>
      <c r="O1129" s="450">
        <v>0</v>
      </c>
      <c r="P1129" s="460">
        <f t="shared" si="295"/>
        <v>238911</v>
      </c>
      <c r="Q1129" s="455">
        <f t="shared" si="296"/>
        <v>34.180925947121438</v>
      </c>
      <c r="R1129" s="450">
        <v>24445</v>
      </c>
      <c r="S1129" s="450" t="s">
        <v>358</v>
      </c>
      <c r="T1129" s="450" t="s">
        <v>181</v>
      </c>
      <c r="U1129" s="56">
        <f>'раздел 2'!C1127-'раздел 1'!L1129</f>
        <v>0</v>
      </c>
      <c r="V1129" s="203">
        <f t="shared" si="298"/>
        <v>0</v>
      </c>
      <c r="W1129" s="203">
        <f t="shared" si="289"/>
        <v>24410.819074052877</v>
      </c>
    </row>
    <row r="1130" spans="1:23" ht="15.6" customHeight="1" x14ac:dyDescent="0.2">
      <c r="A1130" s="328">
        <f t="shared" si="297"/>
        <v>866</v>
      </c>
      <c r="B1130" s="135" t="s">
        <v>895</v>
      </c>
      <c r="C1130" s="331">
        <v>1966</v>
      </c>
      <c r="D1130" s="450" t="s">
        <v>424</v>
      </c>
      <c r="E1130" s="450" t="s">
        <v>1437</v>
      </c>
      <c r="F1130" s="327">
        <v>5</v>
      </c>
      <c r="G1130" s="327">
        <v>6</v>
      </c>
      <c r="H1130" s="450">
        <v>6266</v>
      </c>
      <c r="I1130" s="450">
        <v>5153.3999999999996</v>
      </c>
      <c r="J1130" s="450">
        <v>3475.3</v>
      </c>
      <c r="K1130" s="331">
        <v>270</v>
      </c>
      <c r="L1130" s="429">
        <f>'раздел 2'!C1128</f>
        <v>223868.4</v>
      </c>
      <c r="M1130" s="450">
        <v>0</v>
      </c>
      <c r="N1130" s="450">
        <v>0</v>
      </c>
      <c r="O1130" s="450">
        <v>0</v>
      </c>
      <c r="P1130" s="460">
        <f t="shared" si="295"/>
        <v>223868.4</v>
      </c>
      <c r="Q1130" s="455">
        <f t="shared" si="296"/>
        <v>35.727481646983719</v>
      </c>
      <c r="R1130" s="450">
        <v>24445</v>
      </c>
      <c r="S1130" s="450" t="s">
        <v>358</v>
      </c>
      <c r="T1130" s="450" t="s">
        <v>181</v>
      </c>
      <c r="U1130" s="56">
        <f>'раздел 2'!C1128-'раздел 1'!L1130</f>
        <v>0</v>
      </c>
      <c r="V1130" s="203">
        <f t="shared" si="298"/>
        <v>0</v>
      </c>
      <c r="W1130" s="203">
        <f t="shared" si="289"/>
        <v>24409.272518353016</v>
      </c>
    </row>
    <row r="1131" spans="1:23" ht="15.6" customHeight="1" x14ac:dyDescent="0.2">
      <c r="A1131" s="328">
        <f t="shared" si="297"/>
        <v>867</v>
      </c>
      <c r="B1131" s="135" t="s">
        <v>896</v>
      </c>
      <c r="C1131" s="331">
        <v>1969</v>
      </c>
      <c r="D1131" s="450" t="s">
        <v>424</v>
      </c>
      <c r="E1131" s="450" t="s">
        <v>1512</v>
      </c>
      <c r="F1131" s="327">
        <v>5</v>
      </c>
      <c r="G1131" s="327">
        <v>6</v>
      </c>
      <c r="H1131" s="450">
        <v>4484.3</v>
      </c>
      <c r="I1131" s="450">
        <v>4473.7</v>
      </c>
      <c r="J1131" s="450">
        <v>2959.78</v>
      </c>
      <c r="K1131" s="331">
        <v>233</v>
      </c>
      <c r="L1131" s="429">
        <f>'раздел 2'!C1129</f>
        <v>1234500.25</v>
      </c>
      <c r="M1131" s="450">
        <v>0</v>
      </c>
      <c r="N1131" s="450">
        <v>0</v>
      </c>
      <c r="O1131" s="450">
        <v>0</v>
      </c>
      <c r="P1131" s="460">
        <f t="shared" si="295"/>
        <v>1234500.25</v>
      </c>
      <c r="Q1131" s="455">
        <f t="shared" si="296"/>
        <v>275.29385857324439</v>
      </c>
      <c r="R1131" s="450">
        <v>24445</v>
      </c>
      <c r="S1131" s="450" t="s">
        <v>358</v>
      </c>
      <c r="T1131" s="450" t="s">
        <v>181</v>
      </c>
      <c r="U1131" s="56">
        <f>'раздел 2'!C1129-'раздел 1'!L1131</f>
        <v>0</v>
      </c>
      <c r="V1131" s="203">
        <f t="shared" si="298"/>
        <v>0</v>
      </c>
      <c r="W1131" s="203">
        <f t="shared" si="289"/>
        <v>24169.706141426755</v>
      </c>
    </row>
    <row r="1132" spans="1:23" ht="15.6" customHeight="1" x14ac:dyDescent="0.2">
      <c r="A1132" s="328">
        <f t="shared" si="297"/>
        <v>868</v>
      </c>
      <c r="B1132" s="135" t="s">
        <v>897</v>
      </c>
      <c r="C1132" s="331">
        <v>1967</v>
      </c>
      <c r="D1132" s="450" t="s">
        <v>424</v>
      </c>
      <c r="E1132" s="450" t="s">
        <v>1512</v>
      </c>
      <c r="F1132" s="327">
        <v>5</v>
      </c>
      <c r="G1132" s="327">
        <v>6</v>
      </c>
      <c r="H1132" s="450">
        <v>4446</v>
      </c>
      <c r="I1132" s="450">
        <v>4441.1000000000004</v>
      </c>
      <c r="J1132" s="450">
        <v>2969.75</v>
      </c>
      <c r="K1132" s="331">
        <v>207</v>
      </c>
      <c r="L1132" s="429">
        <f>'раздел 2'!C1130</f>
        <v>1228630.9300000002</v>
      </c>
      <c r="M1132" s="450">
        <v>0</v>
      </c>
      <c r="N1132" s="450">
        <v>0</v>
      </c>
      <c r="O1132" s="450">
        <v>0</v>
      </c>
      <c r="P1132" s="460">
        <f t="shared" si="295"/>
        <v>1228630.9300000002</v>
      </c>
      <c r="Q1132" s="455">
        <f t="shared" si="296"/>
        <v>276.34523841655425</v>
      </c>
      <c r="R1132" s="450">
        <v>24445</v>
      </c>
      <c r="S1132" s="450" t="s">
        <v>358</v>
      </c>
      <c r="T1132" s="450" t="s">
        <v>181</v>
      </c>
      <c r="U1132" s="56">
        <f>'раздел 2'!C1130-'раздел 1'!L1132</f>
        <v>0</v>
      </c>
      <c r="V1132" s="203">
        <f t="shared" si="298"/>
        <v>0</v>
      </c>
      <c r="W1132" s="203">
        <f t="shared" si="289"/>
        <v>24168.654761583446</v>
      </c>
    </row>
    <row r="1133" spans="1:23" ht="15.6" customHeight="1" x14ac:dyDescent="0.2">
      <c r="A1133" s="328">
        <f t="shared" si="297"/>
        <v>869</v>
      </c>
      <c r="B1133" s="135" t="s">
        <v>898</v>
      </c>
      <c r="C1133" s="331">
        <v>1967</v>
      </c>
      <c r="D1133" s="450" t="s">
        <v>424</v>
      </c>
      <c r="E1133" s="450" t="s">
        <v>1512</v>
      </c>
      <c r="F1133" s="327">
        <v>5</v>
      </c>
      <c r="G1133" s="327">
        <v>6</v>
      </c>
      <c r="H1133" s="450">
        <v>4423.3</v>
      </c>
      <c r="I1133" s="450">
        <v>4427.3</v>
      </c>
      <c r="J1133" s="450">
        <v>2921.57</v>
      </c>
      <c r="K1133" s="331">
        <v>175</v>
      </c>
      <c r="L1133" s="429">
        <f>'раздел 2'!C1131</f>
        <v>1220627.1400000001</v>
      </c>
      <c r="M1133" s="450">
        <v>0</v>
      </c>
      <c r="N1133" s="450">
        <v>0</v>
      </c>
      <c r="O1133" s="450">
        <v>0</v>
      </c>
      <c r="P1133" s="460">
        <f t="shared" si="295"/>
        <v>1220627.1400000001</v>
      </c>
      <c r="Q1133" s="455">
        <f t="shared" si="296"/>
        <v>275.95395745258065</v>
      </c>
      <c r="R1133" s="450">
        <v>24445</v>
      </c>
      <c r="S1133" s="450" t="s">
        <v>358</v>
      </c>
      <c r="T1133" s="450" t="s">
        <v>181</v>
      </c>
      <c r="U1133" s="56">
        <f>'раздел 2'!C1131-'раздел 1'!L1133</f>
        <v>0</v>
      </c>
      <c r="V1133" s="203">
        <f t="shared" si="298"/>
        <v>0</v>
      </c>
      <c r="W1133" s="203">
        <f t="shared" si="289"/>
        <v>24169.046042547419</v>
      </c>
    </row>
    <row r="1134" spans="1:23" ht="15.6" customHeight="1" x14ac:dyDescent="0.2">
      <c r="A1134" s="328">
        <f t="shared" si="297"/>
        <v>870</v>
      </c>
      <c r="B1134" s="135" t="s">
        <v>899</v>
      </c>
      <c r="C1134" s="331">
        <v>1967</v>
      </c>
      <c r="D1134" s="450" t="s">
        <v>424</v>
      </c>
      <c r="E1134" s="450" t="s">
        <v>1512</v>
      </c>
      <c r="F1134" s="327">
        <v>5</v>
      </c>
      <c r="G1134" s="327">
        <v>8</v>
      </c>
      <c r="H1134" s="450">
        <v>6013.3</v>
      </c>
      <c r="I1134" s="450">
        <v>6019.9</v>
      </c>
      <c r="J1134" s="450">
        <v>4002.09</v>
      </c>
      <c r="K1134" s="331">
        <v>265</v>
      </c>
      <c r="L1134" s="429">
        <f>'раздел 2'!C1132</f>
        <v>1378775.81</v>
      </c>
      <c r="M1134" s="450">
        <v>0</v>
      </c>
      <c r="N1134" s="450">
        <v>0</v>
      </c>
      <c r="O1134" s="450">
        <v>0</v>
      </c>
      <c r="P1134" s="460">
        <f t="shared" si="295"/>
        <v>1378775.81</v>
      </c>
      <c r="Q1134" s="455">
        <f t="shared" si="296"/>
        <v>229.28771390085311</v>
      </c>
      <c r="R1134" s="450">
        <v>24445</v>
      </c>
      <c r="S1134" s="450" t="s">
        <v>358</v>
      </c>
      <c r="T1134" s="450" t="s">
        <v>181</v>
      </c>
      <c r="U1134" s="56">
        <f>'раздел 2'!C1132-'раздел 1'!L1134</f>
        <v>0</v>
      </c>
      <c r="V1134" s="203">
        <f t="shared" si="298"/>
        <v>0</v>
      </c>
      <c r="W1134" s="203">
        <f t="shared" si="289"/>
        <v>24215.712286099148</v>
      </c>
    </row>
    <row r="1135" spans="1:23" ht="15.6" customHeight="1" x14ac:dyDescent="0.2">
      <c r="A1135" s="328">
        <f t="shared" si="297"/>
        <v>871</v>
      </c>
      <c r="B1135" s="135" t="s">
        <v>900</v>
      </c>
      <c r="C1135" s="331">
        <v>1968</v>
      </c>
      <c r="D1135" s="450" t="s">
        <v>424</v>
      </c>
      <c r="E1135" s="450" t="s">
        <v>1512</v>
      </c>
      <c r="F1135" s="327">
        <v>5</v>
      </c>
      <c r="G1135" s="327">
        <v>6</v>
      </c>
      <c r="H1135" s="450">
        <v>4282.8</v>
      </c>
      <c r="I1135" s="450">
        <v>4274.6000000000004</v>
      </c>
      <c r="J1135" s="450">
        <v>2748</v>
      </c>
      <c r="K1135" s="331">
        <v>223</v>
      </c>
      <c r="L1135" s="429">
        <f>'раздел 2'!C1133</f>
        <v>1215536.03</v>
      </c>
      <c r="M1135" s="450">
        <v>0</v>
      </c>
      <c r="N1135" s="450">
        <v>0</v>
      </c>
      <c r="O1135" s="450">
        <v>0</v>
      </c>
      <c r="P1135" s="460">
        <f t="shared" si="295"/>
        <v>1215536.03</v>
      </c>
      <c r="Q1135" s="455">
        <f t="shared" si="296"/>
        <v>283.81806995423557</v>
      </c>
      <c r="R1135" s="450">
        <v>24445</v>
      </c>
      <c r="S1135" s="450" t="s">
        <v>358</v>
      </c>
      <c r="T1135" s="450" t="s">
        <v>181</v>
      </c>
      <c r="U1135" s="56">
        <f>'раздел 2'!C1133-'раздел 1'!L1135</f>
        <v>0</v>
      </c>
      <c r="V1135" s="203">
        <f t="shared" si="298"/>
        <v>0</v>
      </c>
      <c r="W1135" s="203">
        <f t="shared" si="289"/>
        <v>24161.181930045765</v>
      </c>
    </row>
    <row r="1136" spans="1:23" ht="15.6" customHeight="1" x14ac:dyDescent="0.2">
      <c r="A1136" s="328">
        <f t="shared" si="297"/>
        <v>872</v>
      </c>
      <c r="B1136" s="135" t="s">
        <v>901</v>
      </c>
      <c r="C1136" s="331">
        <v>1967</v>
      </c>
      <c r="D1136" s="450" t="s">
        <v>424</v>
      </c>
      <c r="E1136" s="450" t="s">
        <v>1512</v>
      </c>
      <c r="F1136" s="327">
        <v>5</v>
      </c>
      <c r="G1136" s="327">
        <v>8</v>
      </c>
      <c r="H1136" s="450">
        <v>7940.4</v>
      </c>
      <c r="I1136" s="450">
        <v>5944.3</v>
      </c>
      <c r="J1136" s="450">
        <v>4025.78</v>
      </c>
      <c r="K1136" s="331">
        <v>282</v>
      </c>
      <c r="L1136" s="429">
        <f>'раздел 2'!C1134</f>
        <v>1515568.8499999999</v>
      </c>
      <c r="M1136" s="450">
        <v>0</v>
      </c>
      <c r="N1136" s="450">
        <v>0</v>
      </c>
      <c r="O1136" s="450">
        <v>0</v>
      </c>
      <c r="P1136" s="460">
        <f t="shared" si="295"/>
        <v>1515568.8499999999</v>
      </c>
      <c r="Q1136" s="455">
        <f t="shared" si="296"/>
        <v>190.86807339680621</v>
      </c>
      <c r="R1136" s="450">
        <v>24445</v>
      </c>
      <c r="S1136" s="450" t="s">
        <v>358</v>
      </c>
      <c r="T1136" s="450" t="s">
        <v>181</v>
      </c>
      <c r="U1136" s="56">
        <f>'раздел 2'!C1134-'раздел 1'!L1136</f>
        <v>0</v>
      </c>
      <c r="V1136" s="203">
        <f t="shared" si="298"/>
        <v>0</v>
      </c>
      <c r="W1136" s="203">
        <f t="shared" si="289"/>
        <v>24254.131926603193</v>
      </c>
    </row>
    <row r="1137" spans="1:23" ht="15.6" customHeight="1" x14ac:dyDescent="0.2">
      <c r="A1137" s="328">
        <f t="shared" si="297"/>
        <v>873</v>
      </c>
      <c r="B1137" s="135" t="s">
        <v>902</v>
      </c>
      <c r="C1137" s="331">
        <v>1969</v>
      </c>
      <c r="D1137" s="450" t="s">
        <v>424</v>
      </c>
      <c r="E1137" s="450" t="s">
        <v>1512</v>
      </c>
      <c r="F1137" s="327">
        <v>5</v>
      </c>
      <c r="G1137" s="327">
        <v>4</v>
      </c>
      <c r="H1137" s="450">
        <v>2768.7</v>
      </c>
      <c r="I1137" s="450">
        <v>2768.6</v>
      </c>
      <c r="J1137" s="450">
        <v>1914.11</v>
      </c>
      <c r="K1137" s="331">
        <v>129</v>
      </c>
      <c r="L1137" s="429">
        <f>'раздел 2'!C1135</f>
        <v>1063287.3400000001</v>
      </c>
      <c r="M1137" s="450">
        <v>0</v>
      </c>
      <c r="N1137" s="450">
        <v>0</v>
      </c>
      <c r="O1137" s="450">
        <v>0</v>
      </c>
      <c r="P1137" s="460">
        <f t="shared" si="295"/>
        <v>1063287.3400000001</v>
      </c>
      <c r="Q1137" s="455">
        <f t="shared" si="296"/>
        <v>384.03848015314054</v>
      </c>
      <c r="R1137" s="450">
        <v>24445</v>
      </c>
      <c r="S1137" s="450" t="s">
        <v>358</v>
      </c>
      <c r="T1137" s="450" t="s">
        <v>181</v>
      </c>
      <c r="U1137" s="56">
        <f>'раздел 2'!C1135-'раздел 1'!L1137</f>
        <v>0</v>
      </c>
      <c r="V1137" s="203">
        <f t="shared" si="298"/>
        <v>0</v>
      </c>
      <c r="W1137" s="203">
        <f t="shared" si="289"/>
        <v>24060.96151984686</v>
      </c>
    </row>
    <row r="1138" spans="1:23" ht="15.6" customHeight="1" x14ac:dyDescent="0.2">
      <c r="A1138" s="328">
        <f t="shared" si="297"/>
        <v>874</v>
      </c>
      <c r="B1138" s="135" t="s">
        <v>903</v>
      </c>
      <c r="C1138" s="331">
        <v>1970</v>
      </c>
      <c r="D1138" s="450" t="s">
        <v>424</v>
      </c>
      <c r="E1138" s="450" t="s">
        <v>1512</v>
      </c>
      <c r="F1138" s="327">
        <v>5</v>
      </c>
      <c r="G1138" s="327">
        <v>4</v>
      </c>
      <c r="H1138" s="450">
        <v>2732.4</v>
      </c>
      <c r="I1138" s="450">
        <v>2728.6</v>
      </c>
      <c r="J1138" s="450">
        <v>1888.19</v>
      </c>
      <c r="K1138" s="331">
        <v>123</v>
      </c>
      <c r="L1138" s="429">
        <f>'раздел 2'!C1136</f>
        <v>1046832.33</v>
      </c>
      <c r="M1138" s="450">
        <v>0</v>
      </c>
      <c r="N1138" s="450">
        <v>0</v>
      </c>
      <c r="O1138" s="450">
        <v>0</v>
      </c>
      <c r="P1138" s="460">
        <f t="shared" si="295"/>
        <v>1046832.33</v>
      </c>
      <c r="Q1138" s="455">
        <f t="shared" si="296"/>
        <v>383.11825867369345</v>
      </c>
      <c r="R1138" s="450">
        <v>24445</v>
      </c>
      <c r="S1138" s="450" t="s">
        <v>358</v>
      </c>
      <c r="T1138" s="450" t="s">
        <v>181</v>
      </c>
      <c r="U1138" s="56">
        <f>'раздел 2'!C1136-'раздел 1'!L1138</f>
        <v>0</v>
      </c>
      <c r="V1138" s="203">
        <f t="shared" si="298"/>
        <v>0</v>
      </c>
      <c r="W1138" s="203">
        <f t="shared" si="289"/>
        <v>24061.881741326306</v>
      </c>
    </row>
    <row r="1139" spans="1:23" ht="15.6" customHeight="1" x14ac:dyDescent="0.2">
      <c r="A1139" s="328">
        <f t="shared" si="297"/>
        <v>875</v>
      </c>
      <c r="B1139" s="135" t="s">
        <v>904</v>
      </c>
      <c r="C1139" s="331">
        <v>1969</v>
      </c>
      <c r="D1139" s="450" t="s">
        <v>424</v>
      </c>
      <c r="E1139" s="450" t="s">
        <v>1512</v>
      </c>
      <c r="F1139" s="327">
        <v>5</v>
      </c>
      <c r="G1139" s="327">
        <v>4</v>
      </c>
      <c r="H1139" s="450">
        <v>3341.9</v>
      </c>
      <c r="I1139" s="450">
        <v>3342.9</v>
      </c>
      <c r="J1139" s="450">
        <v>2257.6999999999998</v>
      </c>
      <c r="K1139" s="331">
        <v>169</v>
      </c>
      <c r="L1139" s="429">
        <f>'раздел 2'!C1137</f>
        <v>1008012.8500000001</v>
      </c>
      <c r="M1139" s="450">
        <v>0</v>
      </c>
      <c r="N1139" s="450">
        <v>0</v>
      </c>
      <c r="O1139" s="450">
        <v>0</v>
      </c>
      <c r="P1139" s="460">
        <f t="shared" si="295"/>
        <v>1008012.8500000001</v>
      </c>
      <c r="Q1139" s="455">
        <f t="shared" si="296"/>
        <v>301.62866931984803</v>
      </c>
      <c r="R1139" s="450">
        <v>24445</v>
      </c>
      <c r="S1139" s="450" t="s">
        <v>358</v>
      </c>
      <c r="T1139" s="450" t="s">
        <v>181</v>
      </c>
      <c r="U1139" s="56">
        <f>'раздел 2'!C1137-'раздел 1'!L1139</f>
        <v>0</v>
      </c>
      <c r="V1139" s="203">
        <f t="shared" si="298"/>
        <v>0</v>
      </c>
      <c r="W1139" s="203">
        <f t="shared" si="289"/>
        <v>24143.371330680151</v>
      </c>
    </row>
    <row r="1140" spans="1:23" ht="15.6" customHeight="1" x14ac:dyDescent="0.2">
      <c r="A1140" s="328">
        <f t="shared" si="297"/>
        <v>876</v>
      </c>
      <c r="B1140" s="135" t="s">
        <v>905</v>
      </c>
      <c r="C1140" s="331">
        <v>1968</v>
      </c>
      <c r="D1140" s="450" t="s">
        <v>424</v>
      </c>
      <c r="E1140" s="450" t="s">
        <v>1512</v>
      </c>
      <c r="F1140" s="327">
        <v>5</v>
      </c>
      <c r="G1140" s="327">
        <v>8</v>
      </c>
      <c r="H1140" s="450">
        <v>5969.2</v>
      </c>
      <c r="I1140" s="450">
        <v>5959.1</v>
      </c>
      <c r="J1140" s="450">
        <v>3993.62</v>
      </c>
      <c r="K1140" s="331">
        <v>309</v>
      </c>
      <c r="L1140" s="429">
        <f>'раздел 2'!C1138</f>
        <v>1398648.3800000001</v>
      </c>
      <c r="M1140" s="450">
        <v>0</v>
      </c>
      <c r="N1140" s="450">
        <v>0</v>
      </c>
      <c r="O1140" s="450">
        <v>0</v>
      </c>
      <c r="P1140" s="460">
        <f t="shared" si="295"/>
        <v>1398648.3800000001</v>
      </c>
      <c r="Q1140" s="455">
        <f t="shared" si="296"/>
        <v>234.3108590765932</v>
      </c>
      <c r="R1140" s="450">
        <v>24445</v>
      </c>
      <c r="S1140" s="450" t="s">
        <v>358</v>
      </c>
      <c r="T1140" s="450" t="s">
        <v>181</v>
      </c>
      <c r="U1140" s="56">
        <f>'раздел 2'!C1138-'раздел 1'!L1140</f>
        <v>0</v>
      </c>
      <c r="V1140" s="203">
        <f t="shared" si="298"/>
        <v>0</v>
      </c>
      <c r="W1140" s="203">
        <f t="shared" si="289"/>
        <v>24210.689140923409</v>
      </c>
    </row>
    <row r="1141" spans="1:23" ht="15.6" customHeight="1" x14ac:dyDescent="0.2">
      <c r="A1141" s="328">
        <f t="shared" si="297"/>
        <v>877</v>
      </c>
      <c r="B1141" s="135" t="s">
        <v>906</v>
      </c>
      <c r="C1141" s="331">
        <v>1964</v>
      </c>
      <c r="D1141" s="450" t="s">
        <v>424</v>
      </c>
      <c r="E1141" s="450" t="s">
        <v>1437</v>
      </c>
      <c r="F1141" s="327">
        <v>5</v>
      </c>
      <c r="G1141" s="327">
        <v>4</v>
      </c>
      <c r="H1141" s="450">
        <v>3803.93</v>
      </c>
      <c r="I1141" s="450">
        <v>3471.96</v>
      </c>
      <c r="J1141" s="450">
        <v>2305.4299999999998</v>
      </c>
      <c r="K1141" s="331">
        <v>172</v>
      </c>
      <c r="L1141" s="429">
        <f>'раздел 2'!C1139</f>
        <v>179307.97</v>
      </c>
      <c r="M1141" s="450">
        <v>0</v>
      </c>
      <c r="N1141" s="450">
        <v>0</v>
      </c>
      <c r="O1141" s="450">
        <v>0</v>
      </c>
      <c r="P1141" s="460">
        <f t="shared" si="295"/>
        <v>179307.97</v>
      </c>
      <c r="Q1141" s="455">
        <f t="shared" si="296"/>
        <v>47.137557736341101</v>
      </c>
      <c r="R1141" s="450">
        <v>24445</v>
      </c>
      <c r="S1141" s="450" t="s">
        <v>358</v>
      </c>
      <c r="T1141" s="450" t="s">
        <v>181</v>
      </c>
      <c r="U1141" s="56">
        <f>'раздел 2'!C1139-'раздел 1'!L1141</f>
        <v>0</v>
      </c>
      <c r="V1141" s="203">
        <f t="shared" si="298"/>
        <v>0</v>
      </c>
      <c r="W1141" s="203">
        <f t="shared" si="289"/>
        <v>24397.86244226366</v>
      </c>
    </row>
    <row r="1142" spans="1:23" ht="15.6" customHeight="1" x14ac:dyDescent="0.2">
      <c r="A1142" s="328">
        <f t="shared" si="297"/>
        <v>878</v>
      </c>
      <c r="B1142" s="135" t="s">
        <v>907</v>
      </c>
      <c r="C1142" s="331">
        <v>1971</v>
      </c>
      <c r="D1142" s="450" t="s">
        <v>424</v>
      </c>
      <c r="E1142" s="450" t="s">
        <v>1512</v>
      </c>
      <c r="F1142" s="327">
        <v>9</v>
      </c>
      <c r="G1142" s="327">
        <v>1</v>
      </c>
      <c r="H1142" s="450">
        <v>3136.55</v>
      </c>
      <c r="I1142" s="450">
        <v>168.66</v>
      </c>
      <c r="J1142" s="450">
        <v>2027.59</v>
      </c>
      <c r="K1142" s="331">
        <v>87</v>
      </c>
      <c r="L1142" s="429">
        <f>'раздел 2'!C1140</f>
        <v>1163766.45</v>
      </c>
      <c r="M1142" s="450">
        <v>0</v>
      </c>
      <c r="N1142" s="450">
        <v>0</v>
      </c>
      <c r="O1142" s="450">
        <v>0</v>
      </c>
      <c r="P1142" s="460">
        <f t="shared" si="295"/>
        <v>1163766.45</v>
      </c>
      <c r="Q1142" s="455">
        <f t="shared" si="296"/>
        <v>371.03392262198912</v>
      </c>
      <c r="R1142" s="450">
        <v>24445</v>
      </c>
      <c r="S1142" s="450" t="s">
        <v>358</v>
      </c>
      <c r="T1142" s="450" t="s">
        <v>181</v>
      </c>
      <c r="U1142" s="56">
        <f>'раздел 2'!C1140-'раздел 1'!L1142</f>
        <v>0</v>
      </c>
      <c r="V1142" s="203">
        <f t="shared" si="298"/>
        <v>0</v>
      </c>
      <c r="W1142" s="203">
        <f t="shared" si="289"/>
        <v>24073.966077378012</v>
      </c>
    </row>
    <row r="1143" spans="1:23" ht="15.6" customHeight="1" x14ac:dyDescent="0.2">
      <c r="A1143" s="328">
        <f t="shared" si="297"/>
        <v>879</v>
      </c>
      <c r="B1143" s="135" t="s">
        <v>908</v>
      </c>
      <c r="C1143" s="331">
        <v>1970</v>
      </c>
      <c r="D1143" s="450" t="s">
        <v>424</v>
      </c>
      <c r="E1143" s="450" t="s">
        <v>1512</v>
      </c>
      <c r="F1143" s="327">
        <v>5</v>
      </c>
      <c r="G1143" s="327">
        <v>8</v>
      </c>
      <c r="H1143" s="450">
        <v>5881.82</v>
      </c>
      <c r="I1143" s="450">
        <v>5987.3</v>
      </c>
      <c r="J1143" s="450">
        <v>3927</v>
      </c>
      <c r="K1143" s="331">
        <v>310</v>
      </c>
      <c r="L1143" s="429">
        <f>'раздел 2'!C1141</f>
        <v>1402446.3399999999</v>
      </c>
      <c r="M1143" s="450">
        <v>0</v>
      </c>
      <c r="N1143" s="450">
        <v>0</v>
      </c>
      <c r="O1143" s="450">
        <v>0</v>
      </c>
      <c r="P1143" s="460">
        <f t="shared" si="295"/>
        <v>1402446.3399999999</v>
      </c>
      <c r="Q1143" s="455">
        <f t="shared" si="296"/>
        <v>238.43748023570933</v>
      </c>
      <c r="R1143" s="450">
        <v>24445</v>
      </c>
      <c r="S1143" s="450" t="s">
        <v>358</v>
      </c>
      <c r="T1143" s="450" t="s">
        <v>181</v>
      </c>
      <c r="U1143" s="56">
        <f>'раздел 2'!C1141-'раздел 1'!L1143</f>
        <v>0</v>
      </c>
      <c r="V1143" s="203">
        <f t="shared" si="298"/>
        <v>0</v>
      </c>
      <c r="W1143" s="203">
        <f t="shared" si="289"/>
        <v>24206.562519764291</v>
      </c>
    </row>
    <row r="1144" spans="1:23" ht="15.6" customHeight="1" x14ac:dyDescent="0.2">
      <c r="A1144" s="328">
        <f t="shared" si="297"/>
        <v>880</v>
      </c>
      <c r="B1144" s="135" t="s">
        <v>909</v>
      </c>
      <c r="C1144" s="331">
        <v>1969</v>
      </c>
      <c r="D1144" s="450" t="s">
        <v>424</v>
      </c>
      <c r="E1144" s="450" t="s">
        <v>1512</v>
      </c>
      <c r="F1144" s="327">
        <v>5</v>
      </c>
      <c r="G1144" s="327">
        <v>8</v>
      </c>
      <c r="H1144" s="450">
        <v>6087.13</v>
      </c>
      <c r="I1144" s="450">
        <v>6082.6</v>
      </c>
      <c r="J1144" s="450">
        <v>4167.05</v>
      </c>
      <c r="K1144" s="331">
        <v>289</v>
      </c>
      <c r="L1144" s="429">
        <f>'раздел 2'!C1142</f>
        <v>1414759.99</v>
      </c>
      <c r="M1144" s="450">
        <v>0</v>
      </c>
      <c r="N1144" s="450">
        <v>0</v>
      </c>
      <c r="O1144" s="450">
        <v>0</v>
      </c>
      <c r="P1144" s="460">
        <f t="shared" si="295"/>
        <v>1414759.99</v>
      </c>
      <c r="Q1144" s="455">
        <f t="shared" si="296"/>
        <v>232.41823158039995</v>
      </c>
      <c r="R1144" s="450">
        <v>24445</v>
      </c>
      <c r="S1144" s="450" t="s">
        <v>358</v>
      </c>
      <c r="T1144" s="450" t="s">
        <v>181</v>
      </c>
      <c r="U1144" s="56">
        <f>'раздел 2'!C1142-'раздел 1'!L1144</f>
        <v>0</v>
      </c>
      <c r="V1144" s="203">
        <f t="shared" si="298"/>
        <v>0</v>
      </c>
      <c r="W1144" s="203">
        <f t="shared" si="289"/>
        <v>24212.581768419601</v>
      </c>
    </row>
    <row r="1145" spans="1:23" ht="15.6" customHeight="1" x14ac:dyDescent="0.2">
      <c r="A1145" s="328">
        <f t="shared" si="297"/>
        <v>881</v>
      </c>
      <c r="B1145" s="135" t="s">
        <v>910</v>
      </c>
      <c r="C1145" s="331">
        <v>1969</v>
      </c>
      <c r="D1145" s="450" t="s">
        <v>424</v>
      </c>
      <c r="E1145" s="450" t="s">
        <v>1512</v>
      </c>
      <c r="F1145" s="327">
        <v>5</v>
      </c>
      <c r="G1145" s="327">
        <v>6</v>
      </c>
      <c r="H1145" s="450">
        <v>4613.8500000000004</v>
      </c>
      <c r="I1145" s="450">
        <v>4614.5</v>
      </c>
      <c r="J1145" s="450">
        <v>3110.11</v>
      </c>
      <c r="K1145" s="331">
        <v>205</v>
      </c>
      <c r="L1145" s="429">
        <f>'раздел 2'!C1143</f>
        <v>1157068.4099999999</v>
      </c>
      <c r="M1145" s="450">
        <v>0</v>
      </c>
      <c r="N1145" s="450">
        <v>0</v>
      </c>
      <c r="O1145" s="450">
        <v>0</v>
      </c>
      <c r="P1145" s="460">
        <f t="shared" si="295"/>
        <v>1157068.4099999999</v>
      </c>
      <c r="Q1145" s="455">
        <f t="shared" si="296"/>
        <v>250.78154036217038</v>
      </c>
      <c r="R1145" s="450">
        <v>24445</v>
      </c>
      <c r="S1145" s="450" t="s">
        <v>358</v>
      </c>
      <c r="T1145" s="450" t="s">
        <v>181</v>
      </c>
      <c r="U1145" s="56">
        <f>'раздел 2'!C1143-'раздел 1'!L1145</f>
        <v>0</v>
      </c>
      <c r="V1145" s="203">
        <f t="shared" si="298"/>
        <v>0</v>
      </c>
      <c r="W1145" s="203">
        <f t="shared" si="289"/>
        <v>24194.218459637828</v>
      </c>
    </row>
    <row r="1146" spans="1:23" ht="15.6" customHeight="1" x14ac:dyDescent="0.2">
      <c r="A1146" s="328">
        <f t="shared" si="297"/>
        <v>882</v>
      </c>
      <c r="B1146" s="135" t="s">
        <v>911</v>
      </c>
      <c r="C1146" s="331">
        <v>1968</v>
      </c>
      <c r="D1146" s="450" t="s">
        <v>424</v>
      </c>
      <c r="E1146" s="450" t="s">
        <v>1512</v>
      </c>
      <c r="F1146" s="327">
        <v>5</v>
      </c>
      <c r="G1146" s="327">
        <v>6</v>
      </c>
      <c r="H1146" s="450">
        <v>4670.38</v>
      </c>
      <c r="I1146" s="450">
        <v>4668.1000000000004</v>
      </c>
      <c r="J1146" s="450">
        <v>3165.73</v>
      </c>
      <c r="K1146" s="331">
        <v>208</v>
      </c>
      <c r="L1146" s="429">
        <f>'раздел 2'!C1144</f>
        <v>1215351.19</v>
      </c>
      <c r="M1146" s="450">
        <v>0</v>
      </c>
      <c r="N1146" s="450">
        <v>0</v>
      </c>
      <c r="O1146" s="450">
        <v>0</v>
      </c>
      <c r="P1146" s="460">
        <f t="shared" si="295"/>
        <v>1215351.19</v>
      </c>
      <c r="Q1146" s="455">
        <f t="shared" si="296"/>
        <v>260.22533284229547</v>
      </c>
      <c r="R1146" s="450">
        <v>24445</v>
      </c>
      <c r="S1146" s="450" t="s">
        <v>358</v>
      </c>
      <c r="T1146" s="450" t="s">
        <v>181</v>
      </c>
      <c r="U1146" s="56">
        <f>'раздел 2'!C1144-'раздел 1'!L1146</f>
        <v>0</v>
      </c>
      <c r="V1146" s="203">
        <f t="shared" si="298"/>
        <v>0</v>
      </c>
      <c r="W1146" s="203">
        <f t="shared" si="289"/>
        <v>24184.774667157704</v>
      </c>
    </row>
    <row r="1147" spans="1:23" ht="15.6" customHeight="1" x14ac:dyDescent="0.2">
      <c r="A1147" s="328">
        <f t="shared" si="297"/>
        <v>883</v>
      </c>
      <c r="B1147" s="135" t="s">
        <v>912</v>
      </c>
      <c r="C1147" s="331">
        <v>1968</v>
      </c>
      <c r="D1147" s="450" t="s">
        <v>424</v>
      </c>
      <c r="E1147" s="450" t="s">
        <v>1512</v>
      </c>
      <c r="F1147" s="327">
        <v>5</v>
      </c>
      <c r="G1147" s="327">
        <v>6</v>
      </c>
      <c r="H1147" s="450">
        <v>3132.6</v>
      </c>
      <c r="I1147" s="450">
        <v>4467.2</v>
      </c>
      <c r="J1147" s="450">
        <v>2996.04</v>
      </c>
      <c r="K1147" s="331">
        <v>192</v>
      </c>
      <c r="L1147" s="429">
        <f>'раздел 2'!C1145</f>
        <v>1211830.1399999999</v>
      </c>
      <c r="M1147" s="450">
        <v>0</v>
      </c>
      <c r="N1147" s="450">
        <v>0</v>
      </c>
      <c r="O1147" s="450">
        <v>0</v>
      </c>
      <c r="P1147" s="460">
        <f t="shared" si="295"/>
        <v>1211830.1399999999</v>
      </c>
      <c r="Q1147" s="455">
        <f t="shared" si="296"/>
        <v>386.8448381536104</v>
      </c>
      <c r="R1147" s="450">
        <v>24445</v>
      </c>
      <c r="S1147" s="450" t="s">
        <v>358</v>
      </c>
      <c r="T1147" s="450" t="s">
        <v>181</v>
      </c>
      <c r="U1147" s="56">
        <f>'раздел 2'!C1145-'раздел 1'!L1147</f>
        <v>0</v>
      </c>
      <c r="V1147" s="203">
        <f t="shared" si="298"/>
        <v>0</v>
      </c>
      <c r="W1147" s="203">
        <f t="shared" si="289"/>
        <v>24058.155161846389</v>
      </c>
    </row>
    <row r="1148" spans="1:23" ht="15.6" customHeight="1" x14ac:dyDescent="0.2">
      <c r="A1148" s="328">
        <f t="shared" si="297"/>
        <v>884</v>
      </c>
      <c r="B1148" s="135" t="s">
        <v>913</v>
      </c>
      <c r="C1148" s="331">
        <v>1966</v>
      </c>
      <c r="D1148" s="450" t="s">
        <v>424</v>
      </c>
      <c r="E1148" s="450" t="s">
        <v>1512</v>
      </c>
      <c r="F1148" s="327">
        <v>5</v>
      </c>
      <c r="G1148" s="327">
        <v>4</v>
      </c>
      <c r="H1148" s="450">
        <v>3452.84</v>
      </c>
      <c r="I1148" s="450">
        <v>3115.63</v>
      </c>
      <c r="J1148" s="450">
        <v>2068.42</v>
      </c>
      <c r="K1148" s="331">
        <v>129</v>
      </c>
      <c r="L1148" s="429">
        <f>'раздел 2'!C1146</f>
        <v>187732.42</v>
      </c>
      <c r="M1148" s="450">
        <v>0</v>
      </c>
      <c r="N1148" s="450">
        <v>0</v>
      </c>
      <c r="O1148" s="450">
        <v>0</v>
      </c>
      <c r="P1148" s="460">
        <f t="shared" si="295"/>
        <v>187732.42</v>
      </c>
      <c r="Q1148" s="455">
        <f t="shared" si="296"/>
        <v>54.370437089468382</v>
      </c>
      <c r="R1148" s="450">
        <v>24445</v>
      </c>
      <c r="S1148" s="450" t="s">
        <v>358</v>
      </c>
      <c r="T1148" s="450" t="s">
        <v>181</v>
      </c>
      <c r="U1148" s="56">
        <f>'раздел 2'!C1146-'раздел 1'!L1148</f>
        <v>0</v>
      </c>
      <c r="V1148" s="203">
        <f t="shared" si="298"/>
        <v>0</v>
      </c>
      <c r="W1148" s="203">
        <f t="shared" si="289"/>
        <v>24390.629562910533</v>
      </c>
    </row>
    <row r="1149" spans="1:23" ht="15.6" customHeight="1" x14ac:dyDescent="0.2">
      <c r="A1149" s="328">
        <f t="shared" si="297"/>
        <v>885</v>
      </c>
      <c r="B1149" s="135" t="s">
        <v>914</v>
      </c>
      <c r="C1149" s="331">
        <v>1965</v>
      </c>
      <c r="D1149" s="450" t="s">
        <v>424</v>
      </c>
      <c r="E1149" s="450" t="s">
        <v>1512</v>
      </c>
      <c r="F1149" s="327">
        <v>5</v>
      </c>
      <c r="G1149" s="327">
        <v>4</v>
      </c>
      <c r="H1149" s="450">
        <v>3489.6</v>
      </c>
      <c r="I1149" s="450">
        <v>3166.45</v>
      </c>
      <c r="J1149" s="450">
        <v>2068.4</v>
      </c>
      <c r="K1149" s="331">
        <v>127</v>
      </c>
      <c r="L1149" s="429">
        <f>'раздел 2'!C1147</f>
        <v>182307.56</v>
      </c>
      <c r="M1149" s="450">
        <v>0</v>
      </c>
      <c r="N1149" s="450">
        <v>0</v>
      </c>
      <c r="O1149" s="450">
        <v>0</v>
      </c>
      <c r="P1149" s="460">
        <f t="shared" si="295"/>
        <v>182307.56</v>
      </c>
      <c r="Q1149" s="455">
        <f t="shared" si="296"/>
        <v>52.24311095827602</v>
      </c>
      <c r="R1149" s="450">
        <v>24445</v>
      </c>
      <c r="S1149" s="450" t="s">
        <v>358</v>
      </c>
      <c r="T1149" s="450" t="s">
        <v>181</v>
      </c>
      <c r="U1149" s="56">
        <f>'раздел 2'!C1147-'раздел 1'!L1149</f>
        <v>0</v>
      </c>
      <c r="V1149" s="203">
        <f t="shared" si="298"/>
        <v>0</v>
      </c>
      <c r="W1149" s="203">
        <f t="shared" si="289"/>
        <v>24392.756889041724</v>
      </c>
    </row>
    <row r="1150" spans="1:23" ht="15.6" customHeight="1" x14ac:dyDescent="0.2">
      <c r="A1150" s="328">
        <f t="shared" si="297"/>
        <v>886</v>
      </c>
      <c r="B1150" s="135" t="s">
        <v>915</v>
      </c>
      <c r="C1150" s="331">
        <v>1965</v>
      </c>
      <c r="D1150" s="450" t="s">
        <v>424</v>
      </c>
      <c r="E1150" s="450" t="s">
        <v>1512</v>
      </c>
      <c r="F1150" s="327">
        <v>5</v>
      </c>
      <c r="G1150" s="327">
        <v>4</v>
      </c>
      <c r="H1150" s="450">
        <v>3397.77</v>
      </c>
      <c r="I1150" s="450">
        <v>3124.28</v>
      </c>
      <c r="J1150" s="450">
        <v>2028.32</v>
      </c>
      <c r="K1150" s="331">
        <v>130</v>
      </c>
      <c r="L1150" s="429">
        <f>'раздел 2'!C1148</f>
        <v>184924.27</v>
      </c>
      <c r="M1150" s="450">
        <v>0</v>
      </c>
      <c r="N1150" s="450">
        <v>0</v>
      </c>
      <c r="O1150" s="450">
        <v>0</v>
      </c>
      <c r="P1150" s="460">
        <f t="shared" si="295"/>
        <v>184924.27</v>
      </c>
      <c r="Q1150" s="455">
        <f t="shared" si="296"/>
        <v>54.425187696636321</v>
      </c>
      <c r="R1150" s="450">
        <v>24445</v>
      </c>
      <c r="S1150" s="450" t="s">
        <v>358</v>
      </c>
      <c r="T1150" s="450" t="s">
        <v>181</v>
      </c>
      <c r="U1150" s="56">
        <f>'раздел 2'!C1148-'раздел 1'!L1150</f>
        <v>0</v>
      </c>
      <c r="V1150" s="203">
        <f t="shared" si="298"/>
        <v>0</v>
      </c>
      <c r="W1150" s="203">
        <f t="shared" si="289"/>
        <v>24390.574812303363</v>
      </c>
    </row>
    <row r="1151" spans="1:23" ht="15.6" customHeight="1" x14ac:dyDescent="0.2">
      <c r="A1151" s="328">
        <f t="shared" si="297"/>
        <v>887</v>
      </c>
      <c r="B1151" s="135" t="s">
        <v>916</v>
      </c>
      <c r="C1151" s="331">
        <v>1966</v>
      </c>
      <c r="D1151" s="450" t="s">
        <v>424</v>
      </c>
      <c r="E1151" s="450" t="s">
        <v>1512</v>
      </c>
      <c r="F1151" s="327">
        <v>5</v>
      </c>
      <c r="G1151" s="327">
        <v>6</v>
      </c>
      <c r="H1151" s="450">
        <v>5406.48</v>
      </c>
      <c r="I1151" s="450">
        <v>3929.99</v>
      </c>
      <c r="J1151" s="450">
        <v>2621</v>
      </c>
      <c r="K1151" s="331">
        <v>165</v>
      </c>
      <c r="L1151" s="429">
        <f>'раздел 2'!C1149</f>
        <v>281978.28000000003</v>
      </c>
      <c r="M1151" s="450">
        <v>0</v>
      </c>
      <c r="N1151" s="450">
        <v>0</v>
      </c>
      <c r="O1151" s="450">
        <v>0</v>
      </c>
      <c r="P1151" s="460">
        <f t="shared" si="295"/>
        <v>281978.28000000003</v>
      </c>
      <c r="Q1151" s="455">
        <f t="shared" si="296"/>
        <v>52.155613264083108</v>
      </c>
      <c r="R1151" s="450">
        <v>24445</v>
      </c>
      <c r="S1151" s="450" t="s">
        <v>358</v>
      </c>
      <c r="T1151" s="450" t="s">
        <v>181</v>
      </c>
      <c r="U1151" s="56">
        <f>'раздел 2'!C1149-'раздел 1'!L1151</f>
        <v>0</v>
      </c>
      <c r="V1151" s="203">
        <f t="shared" si="298"/>
        <v>0</v>
      </c>
      <c r="W1151" s="203">
        <f t="shared" ref="W1151:W1214" si="299">R1151-Q1151</f>
        <v>24392.844386735916</v>
      </c>
    </row>
    <row r="1152" spans="1:23" ht="15.6" customHeight="1" x14ac:dyDescent="0.2">
      <c r="A1152" s="328">
        <f t="shared" si="297"/>
        <v>888</v>
      </c>
      <c r="B1152" s="135" t="s">
        <v>917</v>
      </c>
      <c r="C1152" s="331">
        <v>1967</v>
      </c>
      <c r="D1152" s="450" t="s">
        <v>424</v>
      </c>
      <c r="E1152" s="450" t="s">
        <v>1512</v>
      </c>
      <c r="F1152" s="327">
        <v>5</v>
      </c>
      <c r="G1152" s="327">
        <v>6</v>
      </c>
      <c r="H1152" s="450">
        <v>5500.15</v>
      </c>
      <c r="I1152" s="450">
        <v>3929</v>
      </c>
      <c r="J1152" s="450">
        <v>3767.05</v>
      </c>
      <c r="K1152" s="331">
        <v>157</v>
      </c>
      <c r="L1152" s="429">
        <f>'раздел 2'!C1150</f>
        <v>1281127.32</v>
      </c>
      <c r="M1152" s="450">
        <v>0</v>
      </c>
      <c r="N1152" s="450">
        <v>0</v>
      </c>
      <c r="O1152" s="450">
        <v>0</v>
      </c>
      <c r="P1152" s="460">
        <f t="shared" ref="P1152:P1187" si="300">L1152</f>
        <v>1281127.32</v>
      </c>
      <c r="Q1152" s="455">
        <f t="shared" ref="Q1152:Q1168" si="301">L1152/H1152</f>
        <v>232.92588747579615</v>
      </c>
      <c r="R1152" s="450">
        <v>24445</v>
      </c>
      <c r="S1152" s="450" t="s">
        <v>358</v>
      </c>
      <c r="T1152" s="450" t="s">
        <v>181</v>
      </c>
      <c r="U1152" s="56">
        <f>'раздел 2'!C1150-'раздел 1'!L1152</f>
        <v>0</v>
      </c>
      <c r="V1152" s="203">
        <f t="shared" si="298"/>
        <v>0</v>
      </c>
      <c r="W1152" s="203">
        <f t="shared" si="299"/>
        <v>24212.074112524202</v>
      </c>
    </row>
    <row r="1153" spans="1:23" ht="15.6" customHeight="1" x14ac:dyDescent="0.2">
      <c r="A1153" s="328">
        <f t="shared" ref="A1153:A1181" si="302">A1152+1</f>
        <v>889</v>
      </c>
      <c r="B1153" s="135" t="s">
        <v>918</v>
      </c>
      <c r="C1153" s="331">
        <v>1970</v>
      </c>
      <c r="D1153" s="450" t="s">
        <v>424</v>
      </c>
      <c r="E1153" s="450" t="s">
        <v>1567</v>
      </c>
      <c r="F1153" s="327">
        <v>9</v>
      </c>
      <c r="G1153" s="327">
        <v>6</v>
      </c>
      <c r="H1153" s="450">
        <v>14942.8</v>
      </c>
      <c r="I1153" s="450">
        <v>11261.3</v>
      </c>
      <c r="J1153" s="450">
        <v>10337.32</v>
      </c>
      <c r="K1153" s="331">
        <v>521</v>
      </c>
      <c r="L1153" s="429">
        <f>'раздел 2'!C1151</f>
        <v>1678476.5899999999</v>
      </c>
      <c r="M1153" s="450">
        <v>0</v>
      </c>
      <c r="N1153" s="450">
        <v>0</v>
      </c>
      <c r="O1153" s="450">
        <v>0</v>
      </c>
      <c r="P1153" s="460">
        <f t="shared" si="300"/>
        <v>1678476.5899999999</v>
      </c>
      <c r="Q1153" s="455">
        <f t="shared" si="301"/>
        <v>112.32677878309286</v>
      </c>
      <c r="R1153" s="450">
        <v>24445</v>
      </c>
      <c r="S1153" s="450" t="s">
        <v>358</v>
      </c>
      <c r="T1153" s="450" t="s">
        <v>181</v>
      </c>
      <c r="U1153" s="56">
        <f>'раздел 2'!C1151-'раздел 1'!L1153</f>
        <v>0</v>
      </c>
      <c r="V1153" s="203">
        <f t="shared" si="298"/>
        <v>0</v>
      </c>
      <c r="W1153" s="203">
        <f t="shared" si="299"/>
        <v>24332.673221216908</v>
      </c>
    </row>
    <row r="1154" spans="1:23" ht="15.6" customHeight="1" x14ac:dyDescent="0.2">
      <c r="A1154" s="328">
        <f t="shared" si="302"/>
        <v>890</v>
      </c>
      <c r="B1154" s="135" t="s">
        <v>919</v>
      </c>
      <c r="C1154" s="331">
        <v>1971</v>
      </c>
      <c r="D1154" s="450" t="s">
        <v>424</v>
      </c>
      <c r="E1154" s="450" t="s">
        <v>1567</v>
      </c>
      <c r="F1154" s="327">
        <v>5</v>
      </c>
      <c r="G1154" s="327">
        <v>8</v>
      </c>
      <c r="H1154" s="450">
        <v>3859</v>
      </c>
      <c r="I1154" s="450">
        <v>589.70000000000005</v>
      </c>
      <c r="J1154" s="450">
        <v>2511.6999999999998</v>
      </c>
      <c r="K1154" s="331">
        <v>208</v>
      </c>
      <c r="L1154" s="429">
        <f>'раздел 2'!C1152</f>
        <v>919845.19</v>
      </c>
      <c r="M1154" s="450">
        <v>0</v>
      </c>
      <c r="N1154" s="450">
        <v>0</v>
      </c>
      <c r="O1154" s="450">
        <v>0</v>
      </c>
      <c r="P1154" s="460">
        <f t="shared" si="300"/>
        <v>919845.19</v>
      </c>
      <c r="Q1154" s="455">
        <f t="shared" si="301"/>
        <v>238.36361492614665</v>
      </c>
      <c r="R1154" s="450">
        <v>24445</v>
      </c>
      <c r="S1154" s="450" t="s">
        <v>358</v>
      </c>
      <c r="T1154" s="450" t="s">
        <v>181</v>
      </c>
      <c r="U1154" s="56">
        <f>'раздел 2'!C1152-'раздел 1'!L1154</f>
        <v>0</v>
      </c>
      <c r="V1154" s="203">
        <f t="shared" si="298"/>
        <v>0</v>
      </c>
      <c r="W1154" s="203">
        <f t="shared" si="299"/>
        <v>24206.636385073853</v>
      </c>
    </row>
    <row r="1155" spans="1:23" ht="15.6" customHeight="1" x14ac:dyDescent="0.2">
      <c r="A1155" s="328">
        <f t="shared" si="302"/>
        <v>891</v>
      </c>
      <c r="B1155" s="135" t="s">
        <v>920</v>
      </c>
      <c r="C1155" s="331">
        <v>1971</v>
      </c>
      <c r="D1155" s="450" t="s">
        <v>424</v>
      </c>
      <c r="E1155" s="450" t="s">
        <v>1567</v>
      </c>
      <c r="F1155" s="327">
        <v>5</v>
      </c>
      <c r="G1155" s="327">
        <v>8</v>
      </c>
      <c r="H1155" s="450">
        <v>4395.25</v>
      </c>
      <c r="I1155" s="450">
        <v>4395.25</v>
      </c>
      <c r="J1155" s="450">
        <v>3850.25</v>
      </c>
      <c r="K1155" s="331">
        <v>209</v>
      </c>
      <c r="L1155" s="429">
        <f>'раздел 2'!C1153</f>
        <v>1251099.8700000001</v>
      </c>
      <c r="M1155" s="450">
        <v>0</v>
      </c>
      <c r="N1155" s="450">
        <v>0</v>
      </c>
      <c r="O1155" s="450">
        <v>0</v>
      </c>
      <c r="P1155" s="460">
        <f t="shared" si="300"/>
        <v>1251099.8700000001</v>
      </c>
      <c r="Q1155" s="455">
        <f t="shared" si="301"/>
        <v>284.64817018372111</v>
      </c>
      <c r="R1155" s="450">
        <v>24445</v>
      </c>
      <c r="S1155" s="450" t="s">
        <v>358</v>
      </c>
      <c r="T1155" s="450" t="s">
        <v>181</v>
      </c>
      <c r="U1155" s="56">
        <f>'раздел 2'!C1153-'раздел 1'!L1155</f>
        <v>0</v>
      </c>
      <c r="V1155" s="203">
        <f t="shared" si="298"/>
        <v>0</v>
      </c>
      <c r="W1155" s="203">
        <f t="shared" si="299"/>
        <v>24160.351829816278</v>
      </c>
    </row>
    <row r="1156" spans="1:23" ht="15.6" customHeight="1" x14ac:dyDescent="0.2">
      <c r="A1156" s="328">
        <f t="shared" si="302"/>
        <v>892</v>
      </c>
      <c r="B1156" s="136" t="s">
        <v>921</v>
      </c>
      <c r="C1156" s="331">
        <v>1979</v>
      </c>
      <c r="D1156" s="450" t="s">
        <v>424</v>
      </c>
      <c r="E1156" s="450" t="s">
        <v>1512</v>
      </c>
      <c r="F1156" s="327">
        <v>7</v>
      </c>
      <c r="G1156" s="327">
        <v>1</v>
      </c>
      <c r="H1156" s="450">
        <v>1260.4000000000001</v>
      </c>
      <c r="I1156" s="450">
        <v>869.3</v>
      </c>
      <c r="J1156" s="450">
        <v>761.3</v>
      </c>
      <c r="K1156" s="331">
        <v>60</v>
      </c>
      <c r="L1156" s="429">
        <f>'раздел 2'!C1154</f>
        <v>847577.53999999992</v>
      </c>
      <c r="M1156" s="450">
        <v>0</v>
      </c>
      <c r="N1156" s="450">
        <v>0</v>
      </c>
      <c r="O1156" s="450">
        <v>0</v>
      </c>
      <c r="P1156" s="460">
        <f t="shared" si="300"/>
        <v>847577.53999999992</v>
      </c>
      <c r="Q1156" s="455">
        <f t="shared" si="301"/>
        <v>672.46710568073615</v>
      </c>
      <c r="R1156" s="450">
        <v>24445</v>
      </c>
      <c r="S1156" s="450" t="s">
        <v>358</v>
      </c>
      <c r="T1156" s="450" t="s">
        <v>181</v>
      </c>
      <c r="U1156" s="56">
        <f>'раздел 2'!C1154-'раздел 1'!L1156</f>
        <v>0</v>
      </c>
      <c r="V1156" s="203">
        <f t="shared" si="298"/>
        <v>0</v>
      </c>
      <c r="W1156" s="203">
        <f t="shared" si="299"/>
        <v>23772.532894319265</v>
      </c>
    </row>
    <row r="1157" spans="1:23" ht="15.6" customHeight="1" x14ac:dyDescent="0.2">
      <c r="A1157" s="328">
        <f t="shared" si="302"/>
        <v>893</v>
      </c>
      <c r="B1157" s="135" t="s">
        <v>922</v>
      </c>
      <c r="C1157" s="331">
        <v>1972</v>
      </c>
      <c r="D1157" s="450" t="s">
        <v>424</v>
      </c>
      <c r="E1157" s="450" t="s">
        <v>1512</v>
      </c>
      <c r="F1157" s="327">
        <v>5</v>
      </c>
      <c r="G1157" s="327">
        <v>2</v>
      </c>
      <c r="H1157" s="450">
        <v>3298.37</v>
      </c>
      <c r="I1157" s="450">
        <v>3601.27</v>
      </c>
      <c r="J1157" s="450">
        <v>3162.27</v>
      </c>
      <c r="K1157" s="331">
        <v>163</v>
      </c>
      <c r="L1157" s="429">
        <f>'раздел 2'!C1155</f>
        <v>1036617.21</v>
      </c>
      <c r="M1157" s="450">
        <v>0</v>
      </c>
      <c r="N1157" s="450">
        <v>0</v>
      </c>
      <c r="O1157" s="450">
        <v>0</v>
      </c>
      <c r="P1157" s="460">
        <f t="shared" si="300"/>
        <v>1036617.21</v>
      </c>
      <c r="Q1157" s="455">
        <f t="shared" si="301"/>
        <v>314.28166336705704</v>
      </c>
      <c r="R1157" s="450">
        <v>24445</v>
      </c>
      <c r="S1157" s="450" t="s">
        <v>358</v>
      </c>
      <c r="T1157" s="450" t="s">
        <v>181</v>
      </c>
      <c r="U1157" s="56">
        <f>'раздел 2'!C1155-'раздел 1'!L1157</f>
        <v>0</v>
      </c>
      <c r="V1157" s="203">
        <f t="shared" si="298"/>
        <v>0</v>
      </c>
      <c r="W1157" s="203">
        <f t="shared" si="299"/>
        <v>24130.718336632945</v>
      </c>
    </row>
    <row r="1158" spans="1:23" ht="15.6" customHeight="1" x14ac:dyDescent="0.2">
      <c r="A1158" s="328">
        <f t="shared" si="302"/>
        <v>894</v>
      </c>
      <c r="B1158" s="330" t="s">
        <v>923</v>
      </c>
      <c r="C1158" s="331">
        <v>1975</v>
      </c>
      <c r="D1158" s="450" t="s">
        <v>424</v>
      </c>
      <c r="E1158" s="450" t="s">
        <v>1512</v>
      </c>
      <c r="F1158" s="327">
        <v>2</v>
      </c>
      <c r="G1158" s="327">
        <v>2</v>
      </c>
      <c r="H1158" s="450">
        <v>743.32</v>
      </c>
      <c r="I1158" s="450">
        <v>692.5</v>
      </c>
      <c r="J1158" s="450">
        <v>604.70000000000005</v>
      </c>
      <c r="K1158" s="331">
        <v>19</v>
      </c>
      <c r="L1158" s="429">
        <f>'раздел 2'!C1156</f>
        <v>1010075.73</v>
      </c>
      <c r="M1158" s="450">
        <v>0</v>
      </c>
      <c r="N1158" s="450">
        <v>0</v>
      </c>
      <c r="O1158" s="450">
        <v>0</v>
      </c>
      <c r="P1158" s="460">
        <f t="shared" si="300"/>
        <v>1010075.73</v>
      </c>
      <c r="Q1158" s="455">
        <f t="shared" si="301"/>
        <v>1358.8706479039981</v>
      </c>
      <c r="R1158" s="450">
        <v>24445</v>
      </c>
      <c r="S1158" s="450" t="s">
        <v>358</v>
      </c>
      <c r="T1158" s="450" t="s">
        <v>181</v>
      </c>
      <c r="U1158" s="56">
        <f>'раздел 2'!C1156-'раздел 1'!L1158</f>
        <v>0</v>
      </c>
      <c r="V1158" s="203">
        <f t="shared" si="298"/>
        <v>0</v>
      </c>
      <c r="W1158" s="203">
        <f t="shared" si="299"/>
        <v>23086.129352096003</v>
      </c>
    </row>
    <row r="1159" spans="1:23" ht="15.6" customHeight="1" x14ac:dyDescent="0.2">
      <c r="A1159" s="328">
        <f t="shared" si="302"/>
        <v>895</v>
      </c>
      <c r="B1159" s="135" t="s">
        <v>924</v>
      </c>
      <c r="C1159" s="331">
        <v>1970</v>
      </c>
      <c r="D1159" s="450" t="s">
        <v>424</v>
      </c>
      <c r="E1159" s="450" t="s">
        <v>1567</v>
      </c>
      <c r="F1159" s="327">
        <v>9</v>
      </c>
      <c r="G1159" s="327">
        <v>6</v>
      </c>
      <c r="H1159" s="450">
        <v>11469</v>
      </c>
      <c r="I1159" s="450">
        <v>1186.5999999999999</v>
      </c>
      <c r="J1159" s="450">
        <v>7624</v>
      </c>
      <c r="K1159" s="331">
        <v>527</v>
      </c>
      <c r="L1159" s="429">
        <f>'раздел 2'!C1157</f>
        <v>277598.63</v>
      </c>
      <c r="M1159" s="450">
        <v>0</v>
      </c>
      <c r="N1159" s="450">
        <v>0</v>
      </c>
      <c r="O1159" s="450">
        <v>0</v>
      </c>
      <c r="P1159" s="460">
        <f t="shared" si="300"/>
        <v>277598.63</v>
      </c>
      <c r="Q1159" s="455">
        <f t="shared" si="301"/>
        <v>24.204257563867817</v>
      </c>
      <c r="R1159" s="450">
        <v>24445</v>
      </c>
      <c r="S1159" s="450" t="s">
        <v>358</v>
      </c>
      <c r="T1159" s="450" t="s">
        <v>181</v>
      </c>
      <c r="U1159" s="56">
        <f>'раздел 2'!C1157-'раздел 1'!L1159</f>
        <v>0</v>
      </c>
      <c r="V1159" s="203">
        <f t="shared" si="298"/>
        <v>0</v>
      </c>
      <c r="W1159" s="203">
        <f t="shared" si="299"/>
        <v>24420.795742436134</v>
      </c>
    </row>
    <row r="1160" spans="1:23" ht="15.6" customHeight="1" x14ac:dyDescent="0.2">
      <c r="A1160" s="328">
        <f t="shared" si="302"/>
        <v>896</v>
      </c>
      <c r="B1160" s="135" t="s">
        <v>925</v>
      </c>
      <c r="C1160" s="331">
        <v>1975</v>
      </c>
      <c r="D1160" s="450" t="s">
        <v>424</v>
      </c>
      <c r="E1160" s="450" t="s">
        <v>1512</v>
      </c>
      <c r="F1160" s="327">
        <v>9</v>
      </c>
      <c r="G1160" s="327">
        <v>1</v>
      </c>
      <c r="H1160" s="450">
        <v>2871.8</v>
      </c>
      <c r="I1160" s="450">
        <v>1067.5999999999999</v>
      </c>
      <c r="J1160" s="450">
        <v>1804.2</v>
      </c>
      <c r="K1160" s="331">
        <v>145</v>
      </c>
      <c r="L1160" s="429">
        <f>'раздел 2'!C1158</f>
        <v>1429558.4</v>
      </c>
      <c r="M1160" s="450">
        <v>0</v>
      </c>
      <c r="N1160" s="450">
        <v>0</v>
      </c>
      <c r="O1160" s="450">
        <v>0</v>
      </c>
      <c r="P1160" s="460">
        <f t="shared" si="300"/>
        <v>1429558.4</v>
      </c>
      <c r="Q1160" s="455">
        <f t="shared" si="301"/>
        <v>497.79176822898523</v>
      </c>
      <c r="R1160" s="450">
        <v>24445</v>
      </c>
      <c r="S1160" s="450" t="s">
        <v>358</v>
      </c>
      <c r="T1160" s="450" t="s">
        <v>181</v>
      </c>
      <c r="U1160" s="56">
        <f>'раздел 2'!C1158-'раздел 1'!L1160</f>
        <v>0</v>
      </c>
      <c r="V1160" s="203">
        <f t="shared" si="298"/>
        <v>0</v>
      </c>
      <c r="W1160" s="203">
        <f t="shared" si="299"/>
        <v>23947.208231771016</v>
      </c>
    </row>
    <row r="1161" spans="1:23" ht="15.6" customHeight="1" x14ac:dyDescent="0.2">
      <c r="A1161" s="328">
        <f t="shared" si="302"/>
        <v>897</v>
      </c>
      <c r="B1161" s="135" t="s">
        <v>926</v>
      </c>
      <c r="C1161" s="331">
        <v>1975</v>
      </c>
      <c r="D1161" s="450" t="s">
        <v>424</v>
      </c>
      <c r="E1161" s="450" t="s">
        <v>1512</v>
      </c>
      <c r="F1161" s="327">
        <v>9</v>
      </c>
      <c r="G1161" s="327">
        <v>1</v>
      </c>
      <c r="H1161" s="450">
        <v>2907</v>
      </c>
      <c r="I1161" s="450">
        <v>1038.5</v>
      </c>
      <c r="J1161" s="450">
        <v>1868.5</v>
      </c>
      <c r="K1161" s="331">
        <v>183</v>
      </c>
      <c r="L1161" s="429">
        <f>'раздел 2'!C1159</f>
        <v>1429558.4</v>
      </c>
      <c r="M1161" s="450">
        <v>0</v>
      </c>
      <c r="N1161" s="450">
        <v>0</v>
      </c>
      <c r="O1161" s="450">
        <v>0</v>
      </c>
      <c r="P1161" s="460">
        <f t="shared" si="300"/>
        <v>1429558.4</v>
      </c>
      <c r="Q1161" s="455">
        <f t="shared" si="301"/>
        <v>491.76415548675607</v>
      </c>
      <c r="R1161" s="450">
        <v>24445</v>
      </c>
      <c r="S1161" s="450" t="s">
        <v>358</v>
      </c>
      <c r="T1161" s="450" t="s">
        <v>181</v>
      </c>
      <c r="U1161" s="56">
        <f>'раздел 2'!C1159-'раздел 1'!L1161</f>
        <v>0</v>
      </c>
      <c r="V1161" s="203">
        <f t="shared" si="298"/>
        <v>0</v>
      </c>
      <c r="W1161" s="203">
        <f t="shared" si="299"/>
        <v>23953.235844513245</v>
      </c>
    </row>
    <row r="1162" spans="1:23" ht="15.6" customHeight="1" x14ac:dyDescent="0.2">
      <c r="A1162" s="328">
        <f t="shared" si="302"/>
        <v>898</v>
      </c>
      <c r="B1162" s="135" t="s">
        <v>927</v>
      </c>
      <c r="C1162" s="331">
        <v>1977</v>
      </c>
      <c r="D1162" s="450" t="s">
        <v>424</v>
      </c>
      <c r="E1162" s="450" t="s">
        <v>1512</v>
      </c>
      <c r="F1162" s="327">
        <v>9</v>
      </c>
      <c r="G1162" s="327">
        <v>2</v>
      </c>
      <c r="H1162" s="450">
        <v>4384.6000000000004</v>
      </c>
      <c r="I1162" s="450">
        <v>3749</v>
      </c>
      <c r="J1162" s="450">
        <v>3038.4</v>
      </c>
      <c r="K1162" s="331">
        <v>317</v>
      </c>
      <c r="L1162" s="429">
        <f>'раздел 2'!C1160</f>
        <v>1805430.04</v>
      </c>
      <c r="M1162" s="450">
        <v>0</v>
      </c>
      <c r="N1162" s="450">
        <v>0</v>
      </c>
      <c r="O1162" s="450">
        <v>0</v>
      </c>
      <c r="P1162" s="460">
        <f t="shared" si="300"/>
        <v>1805430.04</v>
      </c>
      <c r="Q1162" s="455">
        <f t="shared" si="301"/>
        <v>411.76619075856405</v>
      </c>
      <c r="R1162" s="450">
        <v>24445</v>
      </c>
      <c r="S1162" s="450" t="s">
        <v>358</v>
      </c>
      <c r="T1162" s="450" t="s">
        <v>181</v>
      </c>
      <c r="U1162" s="56">
        <f>'раздел 2'!C1160-'раздел 1'!L1162</f>
        <v>0</v>
      </c>
      <c r="V1162" s="203">
        <f t="shared" si="298"/>
        <v>0</v>
      </c>
      <c r="W1162" s="203">
        <f t="shared" si="299"/>
        <v>24033.233809241436</v>
      </c>
    </row>
    <row r="1163" spans="1:23" ht="15.6" customHeight="1" x14ac:dyDescent="0.2">
      <c r="A1163" s="328">
        <f t="shared" si="302"/>
        <v>899</v>
      </c>
      <c r="B1163" s="135" t="s">
        <v>928</v>
      </c>
      <c r="C1163" s="331">
        <v>1981</v>
      </c>
      <c r="D1163" s="450" t="s">
        <v>424</v>
      </c>
      <c r="E1163" s="450" t="s">
        <v>1567</v>
      </c>
      <c r="F1163" s="327">
        <v>9</v>
      </c>
      <c r="G1163" s="327">
        <v>1</v>
      </c>
      <c r="H1163" s="450">
        <v>2226.9</v>
      </c>
      <c r="I1163" s="450">
        <v>2147.6999999999998</v>
      </c>
      <c r="J1163" s="450">
        <v>1544</v>
      </c>
      <c r="K1163" s="331">
        <v>136</v>
      </c>
      <c r="L1163" s="429">
        <f>'раздел 2'!C1161</f>
        <v>1037207.52</v>
      </c>
      <c r="M1163" s="450">
        <v>0</v>
      </c>
      <c r="N1163" s="450">
        <v>0</v>
      </c>
      <c r="O1163" s="450">
        <v>0</v>
      </c>
      <c r="P1163" s="460">
        <f t="shared" si="300"/>
        <v>1037207.52</v>
      </c>
      <c r="Q1163" s="455">
        <f t="shared" si="301"/>
        <v>465.76295298396872</v>
      </c>
      <c r="R1163" s="450">
        <v>24445</v>
      </c>
      <c r="S1163" s="450" t="s">
        <v>358</v>
      </c>
      <c r="T1163" s="450" t="s">
        <v>181</v>
      </c>
      <c r="U1163" s="56">
        <f>'раздел 2'!C1161-'раздел 1'!L1163</f>
        <v>0</v>
      </c>
      <c r="V1163" s="203">
        <f t="shared" si="298"/>
        <v>0</v>
      </c>
      <c r="W1163" s="203">
        <f t="shared" si="299"/>
        <v>23979.237047016031</v>
      </c>
    </row>
    <row r="1164" spans="1:23" ht="15.6" customHeight="1" x14ac:dyDescent="0.2">
      <c r="A1164" s="328">
        <f t="shared" si="302"/>
        <v>900</v>
      </c>
      <c r="B1164" s="135" t="s">
        <v>929</v>
      </c>
      <c r="C1164" s="331">
        <v>1981</v>
      </c>
      <c r="D1164" s="450" t="s">
        <v>424</v>
      </c>
      <c r="E1164" s="450" t="s">
        <v>1567</v>
      </c>
      <c r="F1164" s="327">
        <v>9</v>
      </c>
      <c r="G1164" s="327">
        <v>1</v>
      </c>
      <c r="H1164" s="450">
        <v>2236.5</v>
      </c>
      <c r="I1164" s="450">
        <v>2192.8000000000002</v>
      </c>
      <c r="J1164" s="450">
        <v>1536</v>
      </c>
      <c r="K1164" s="331">
        <v>135</v>
      </c>
      <c r="L1164" s="429">
        <f>'раздел 2'!C1162</f>
        <v>1039305.03</v>
      </c>
      <c r="M1164" s="450">
        <v>0</v>
      </c>
      <c r="N1164" s="450">
        <v>0</v>
      </c>
      <c r="O1164" s="450">
        <v>0</v>
      </c>
      <c r="P1164" s="460">
        <f t="shared" si="300"/>
        <v>1039305.03</v>
      </c>
      <c r="Q1164" s="455">
        <f t="shared" si="301"/>
        <v>464.70155600268276</v>
      </c>
      <c r="R1164" s="450">
        <v>24445</v>
      </c>
      <c r="S1164" s="450" t="s">
        <v>358</v>
      </c>
      <c r="T1164" s="450" t="s">
        <v>181</v>
      </c>
      <c r="U1164" s="56">
        <f>'раздел 2'!C1162-'раздел 1'!L1164</f>
        <v>0</v>
      </c>
      <c r="V1164" s="203">
        <f t="shared" si="298"/>
        <v>0</v>
      </c>
      <c r="W1164" s="203">
        <f t="shared" si="299"/>
        <v>23980.298443997319</v>
      </c>
    </row>
    <row r="1165" spans="1:23" ht="15.6" customHeight="1" x14ac:dyDescent="0.2">
      <c r="A1165" s="328">
        <f t="shared" si="302"/>
        <v>901</v>
      </c>
      <c r="B1165" s="135" t="s">
        <v>930</v>
      </c>
      <c r="C1165" s="331">
        <v>1982</v>
      </c>
      <c r="D1165" s="450" t="s">
        <v>424</v>
      </c>
      <c r="E1165" s="450" t="s">
        <v>1567</v>
      </c>
      <c r="F1165" s="327">
        <v>9</v>
      </c>
      <c r="G1165" s="327">
        <v>1</v>
      </c>
      <c r="H1165" s="450">
        <v>2221.9</v>
      </c>
      <c r="I1165" s="450">
        <v>2104.6999999999998</v>
      </c>
      <c r="J1165" s="450">
        <v>1672.4</v>
      </c>
      <c r="K1165" s="331">
        <v>147</v>
      </c>
      <c r="L1165" s="429">
        <f>'раздел 2'!C1163</f>
        <v>886688.33</v>
      </c>
      <c r="M1165" s="450">
        <v>0</v>
      </c>
      <c r="N1165" s="450">
        <v>0</v>
      </c>
      <c r="O1165" s="450">
        <v>0</v>
      </c>
      <c r="P1165" s="460">
        <f t="shared" si="300"/>
        <v>886688.33</v>
      </c>
      <c r="Q1165" s="455">
        <f t="shared" si="301"/>
        <v>399.06761330392902</v>
      </c>
      <c r="R1165" s="450">
        <v>24445</v>
      </c>
      <c r="S1165" s="450" t="s">
        <v>358</v>
      </c>
      <c r="T1165" s="450" t="s">
        <v>181</v>
      </c>
      <c r="U1165" s="56">
        <f>'раздел 2'!C1163-'раздел 1'!L1165</f>
        <v>0</v>
      </c>
      <c r="V1165" s="203">
        <f t="shared" si="298"/>
        <v>0</v>
      </c>
      <c r="W1165" s="203">
        <f t="shared" si="299"/>
        <v>24045.932386696069</v>
      </c>
    </row>
    <row r="1166" spans="1:23" ht="15.6" customHeight="1" x14ac:dyDescent="0.2">
      <c r="A1166" s="328">
        <f t="shared" si="302"/>
        <v>902</v>
      </c>
      <c r="B1166" s="135" t="s">
        <v>931</v>
      </c>
      <c r="C1166" s="331">
        <v>1965</v>
      </c>
      <c r="D1166" s="450" t="s">
        <v>424</v>
      </c>
      <c r="E1166" s="450" t="s">
        <v>1512</v>
      </c>
      <c r="F1166" s="327">
        <v>2</v>
      </c>
      <c r="G1166" s="327">
        <v>2</v>
      </c>
      <c r="H1166" s="450">
        <v>689.1</v>
      </c>
      <c r="I1166" s="450">
        <v>631</v>
      </c>
      <c r="J1166" s="450">
        <v>396</v>
      </c>
      <c r="K1166" s="331">
        <v>28</v>
      </c>
      <c r="L1166" s="429">
        <f>'раздел 2'!C1164</f>
        <v>108373.02</v>
      </c>
      <c r="M1166" s="450">
        <v>0</v>
      </c>
      <c r="N1166" s="450">
        <v>0</v>
      </c>
      <c r="O1166" s="450">
        <v>0</v>
      </c>
      <c r="P1166" s="460">
        <f t="shared" si="300"/>
        <v>108373.02</v>
      </c>
      <c r="Q1166" s="455">
        <f t="shared" si="301"/>
        <v>157.26747932085328</v>
      </c>
      <c r="R1166" s="450">
        <v>24445</v>
      </c>
      <c r="S1166" s="450" t="s">
        <v>358</v>
      </c>
      <c r="T1166" s="450" t="s">
        <v>181</v>
      </c>
      <c r="U1166" s="56">
        <f>'раздел 2'!C1164-'раздел 1'!L1166</f>
        <v>0</v>
      </c>
      <c r="V1166" s="203">
        <f t="shared" si="298"/>
        <v>0</v>
      </c>
      <c r="W1166" s="203">
        <f t="shared" si="299"/>
        <v>24287.732520679147</v>
      </c>
    </row>
    <row r="1167" spans="1:23" ht="15.6" customHeight="1" x14ac:dyDescent="0.2">
      <c r="A1167" s="328">
        <f t="shared" si="302"/>
        <v>903</v>
      </c>
      <c r="B1167" s="135" t="s">
        <v>932</v>
      </c>
      <c r="C1167" s="331">
        <v>1959</v>
      </c>
      <c r="D1167" s="450" t="s">
        <v>424</v>
      </c>
      <c r="E1167" s="450" t="s">
        <v>1512</v>
      </c>
      <c r="F1167" s="327">
        <v>2</v>
      </c>
      <c r="G1167" s="327">
        <v>2</v>
      </c>
      <c r="H1167" s="450">
        <v>703.9</v>
      </c>
      <c r="I1167" s="450">
        <v>104</v>
      </c>
      <c r="J1167" s="450">
        <v>490.8</v>
      </c>
      <c r="K1167" s="331">
        <v>29</v>
      </c>
      <c r="L1167" s="429">
        <f>'раздел 2'!C1165</f>
        <v>419017.55</v>
      </c>
      <c r="M1167" s="450">
        <v>0</v>
      </c>
      <c r="N1167" s="450">
        <v>0</v>
      </c>
      <c r="O1167" s="450">
        <v>0</v>
      </c>
      <c r="P1167" s="460">
        <f t="shared" si="300"/>
        <v>419017.55</v>
      </c>
      <c r="Q1167" s="455">
        <f t="shared" si="301"/>
        <v>595.27994033243363</v>
      </c>
      <c r="R1167" s="450">
        <v>24445</v>
      </c>
      <c r="S1167" s="450" t="s">
        <v>358</v>
      </c>
      <c r="T1167" s="450" t="s">
        <v>181</v>
      </c>
      <c r="U1167" s="56">
        <f>'раздел 2'!C1165-'раздел 1'!L1167</f>
        <v>0</v>
      </c>
      <c r="V1167" s="203">
        <f t="shared" si="298"/>
        <v>0</v>
      </c>
      <c r="W1167" s="203">
        <f t="shared" si="299"/>
        <v>23849.720059667565</v>
      </c>
    </row>
    <row r="1168" spans="1:23" ht="15.6" customHeight="1" x14ac:dyDescent="0.2">
      <c r="A1168" s="328">
        <f t="shared" si="302"/>
        <v>904</v>
      </c>
      <c r="B1168" s="135" t="s">
        <v>933</v>
      </c>
      <c r="C1168" s="331">
        <v>1961</v>
      </c>
      <c r="D1168" s="450" t="s">
        <v>424</v>
      </c>
      <c r="E1168" s="450" t="s">
        <v>1512</v>
      </c>
      <c r="F1168" s="327">
        <v>2</v>
      </c>
      <c r="G1168" s="327">
        <v>1</v>
      </c>
      <c r="H1168" s="450">
        <v>313.73</v>
      </c>
      <c r="I1168" s="450">
        <v>257.75</v>
      </c>
      <c r="J1168" s="450">
        <v>53.95</v>
      </c>
      <c r="K1168" s="331">
        <v>8</v>
      </c>
      <c r="L1168" s="429">
        <f>'раздел 2'!C1166</f>
        <v>333048.51</v>
      </c>
      <c r="M1168" s="450">
        <v>0</v>
      </c>
      <c r="N1168" s="450">
        <v>0</v>
      </c>
      <c r="O1168" s="450">
        <v>0</v>
      </c>
      <c r="P1168" s="460">
        <f t="shared" si="300"/>
        <v>333048.51</v>
      </c>
      <c r="Q1168" s="455">
        <f t="shared" si="301"/>
        <v>1061.5768654575591</v>
      </c>
      <c r="R1168" s="450">
        <v>24445</v>
      </c>
      <c r="S1168" s="450" t="s">
        <v>358</v>
      </c>
      <c r="T1168" s="450" t="s">
        <v>181</v>
      </c>
      <c r="U1168" s="56">
        <f>'раздел 2'!C1166-'раздел 1'!L1168</f>
        <v>0</v>
      </c>
      <c r="V1168" s="203">
        <f t="shared" si="298"/>
        <v>0</v>
      </c>
      <c r="W1168" s="203">
        <f t="shared" si="299"/>
        <v>23383.423134542441</v>
      </c>
    </row>
    <row r="1169" spans="1:23" ht="15.6" customHeight="1" x14ac:dyDescent="0.2">
      <c r="A1169" s="328">
        <f t="shared" si="302"/>
        <v>905</v>
      </c>
      <c r="B1169" s="135" t="s">
        <v>934</v>
      </c>
      <c r="C1169" s="331">
        <v>1971</v>
      </c>
      <c r="D1169" s="450" t="s">
        <v>424</v>
      </c>
      <c r="E1169" s="450" t="s">
        <v>416</v>
      </c>
      <c r="F1169" s="327">
        <v>5</v>
      </c>
      <c r="G1169" s="327">
        <v>6</v>
      </c>
      <c r="H1169" s="450" t="s">
        <v>1568</v>
      </c>
      <c r="I1169" s="450">
        <v>4586.5200000000004</v>
      </c>
      <c r="J1169" s="450">
        <v>4455.25</v>
      </c>
      <c r="K1169" s="331">
        <v>175</v>
      </c>
      <c r="L1169" s="429">
        <f>'раздел 2'!C1167</f>
        <v>1803720.6900000002</v>
      </c>
      <c r="M1169" s="450">
        <v>0</v>
      </c>
      <c r="N1169" s="450">
        <v>0</v>
      </c>
      <c r="O1169" s="450">
        <v>0</v>
      </c>
      <c r="P1169" s="460">
        <f t="shared" si="300"/>
        <v>1803720.6900000002</v>
      </c>
      <c r="Q1169" s="455">
        <v>392.84</v>
      </c>
      <c r="R1169" s="450">
        <v>24445</v>
      </c>
      <c r="S1169" s="450" t="s">
        <v>358</v>
      </c>
      <c r="T1169" s="450" t="s">
        <v>181</v>
      </c>
      <c r="U1169" s="56">
        <f>'раздел 2'!C1167-'раздел 1'!L1169</f>
        <v>0</v>
      </c>
      <c r="V1169" s="203">
        <f t="shared" si="298"/>
        <v>0</v>
      </c>
      <c r="W1169" s="203">
        <f t="shared" si="299"/>
        <v>24052.16</v>
      </c>
    </row>
    <row r="1170" spans="1:23" ht="15.6" customHeight="1" x14ac:dyDescent="0.2">
      <c r="A1170" s="328">
        <f t="shared" si="302"/>
        <v>906</v>
      </c>
      <c r="B1170" s="132" t="s">
        <v>935</v>
      </c>
      <c r="C1170" s="331">
        <v>1971</v>
      </c>
      <c r="D1170" s="450">
        <v>2015</v>
      </c>
      <c r="E1170" s="450" t="s">
        <v>416</v>
      </c>
      <c r="F1170" s="327">
        <v>5</v>
      </c>
      <c r="G1170" s="327">
        <v>6</v>
      </c>
      <c r="H1170" s="450">
        <v>5814.8</v>
      </c>
      <c r="I1170" s="450">
        <v>4455.25</v>
      </c>
      <c r="J1170" s="450">
        <v>4085.5</v>
      </c>
      <c r="K1170" s="331">
        <v>171</v>
      </c>
      <c r="L1170" s="429">
        <f>'раздел 2'!C1168</f>
        <v>1658728.7000000002</v>
      </c>
      <c r="M1170" s="450">
        <v>0</v>
      </c>
      <c r="N1170" s="450">
        <v>0</v>
      </c>
      <c r="O1170" s="450">
        <v>0</v>
      </c>
      <c r="P1170" s="460">
        <f t="shared" si="300"/>
        <v>1658728.7000000002</v>
      </c>
      <c r="Q1170" s="455">
        <f t="shared" ref="Q1170:Q1187" si="303">L1170/H1170</f>
        <v>285.25980257274546</v>
      </c>
      <c r="R1170" s="450">
        <v>24445</v>
      </c>
      <c r="S1170" s="450" t="s">
        <v>358</v>
      </c>
      <c r="T1170" s="450" t="s">
        <v>181</v>
      </c>
      <c r="U1170" s="56">
        <f>'раздел 2'!C1168-'раздел 1'!L1170</f>
        <v>0</v>
      </c>
      <c r="V1170" s="203">
        <f t="shared" si="298"/>
        <v>0</v>
      </c>
      <c r="W1170" s="203">
        <f t="shared" si="299"/>
        <v>24159.740197427254</v>
      </c>
    </row>
    <row r="1171" spans="1:23" ht="15.6" customHeight="1" x14ac:dyDescent="0.2">
      <c r="A1171" s="328">
        <f t="shared" si="302"/>
        <v>907</v>
      </c>
      <c r="B1171" s="464" t="s">
        <v>936</v>
      </c>
      <c r="C1171" s="331">
        <v>1974</v>
      </c>
      <c r="D1171" s="450" t="s">
        <v>424</v>
      </c>
      <c r="E1171" s="450" t="s">
        <v>416</v>
      </c>
      <c r="F1171" s="327">
        <v>5</v>
      </c>
      <c r="G1171" s="327">
        <v>3</v>
      </c>
      <c r="H1171" s="450">
        <v>4664.3999999999996</v>
      </c>
      <c r="I1171" s="450">
        <v>4662.45</v>
      </c>
      <c r="J1171" s="450">
        <v>3748.25</v>
      </c>
      <c r="K1171" s="331">
        <v>174</v>
      </c>
      <c r="L1171" s="429">
        <f>'раздел 2'!C1169</f>
        <v>1653059.5400000003</v>
      </c>
      <c r="M1171" s="450">
        <v>0</v>
      </c>
      <c r="N1171" s="450">
        <v>0</v>
      </c>
      <c r="O1171" s="450">
        <v>0</v>
      </c>
      <c r="P1171" s="460">
        <f t="shared" si="300"/>
        <v>1653059.5400000003</v>
      </c>
      <c r="Q1171" s="455">
        <f t="shared" si="303"/>
        <v>354.39918103078645</v>
      </c>
      <c r="R1171" s="450">
        <v>24445</v>
      </c>
      <c r="S1171" s="450" t="s">
        <v>358</v>
      </c>
      <c r="T1171" s="450" t="s">
        <v>181</v>
      </c>
      <c r="U1171" s="56">
        <f>'раздел 2'!C1169-'раздел 1'!L1171</f>
        <v>0</v>
      </c>
      <c r="V1171" s="203">
        <f t="shared" si="298"/>
        <v>0</v>
      </c>
      <c r="W1171" s="203">
        <f t="shared" si="299"/>
        <v>24090.600818969215</v>
      </c>
    </row>
    <row r="1172" spans="1:23" ht="15.6" customHeight="1" x14ac:dyDescent="0.2">
      <c r="A1172" s="328">
        <f t="shared" si="302"/>
        <v>908</v>
      </c>
      <c r="B1172" s="464" t="s">
        <v>937</v>
      </c>
      <c r="C1172" s="331">
        <v>1955</v>
      </c>
      <c r="D1172" s="450" t="s">
        <v>424</v>
      </c>
      <c r="E1172" s="450" t="s">
        <v>1569</v>
      </c>
      <c r="F1172" s="327">
        <v>2</v>
      </c>
      <c r="G1172" s="327">
        <v>2</v>
      </c>
      <c r="H1172" s="450">
        <v>428.7</v>
      </c>
      <c r="I1172" s="450">
        <v>430.1</v>
      </c>
      <c r="J1172" s="450">
        <v>141.4</v>
      </c>
      <c r="K1172" s="331">
        <v>23</v>
      </c>
      <c r="L1172" s="429">
        <f>'раздел 2'!C1170</f>
        <v>100174.93</v>
      </c>
      <c r="M1172" s="450">
        <v>0</v>
      </c>
      <c r="N1172" s="450">
        <v>0</v>
      </c>
      <c r="O1172" s="450">
        <v>0</v>
      </c>
      <c r="P1172" s="460">
        <f t="shared" si="300"/>
        <v>100174.93</v>
      </c>
      <c r="Q1172" s="455">
        <f t="shared" si="303"/>
        <v>233.67140191275951</v>
      </c>
      <c r="R1172" s="450">
        <v>24445</v>
      </c>
      <c r="S1172" s="450" t="s">
        <v>358</v>
      </c>
      <c r="T1172" s="450" t="s">
        <v>181</v>
      </c>
      <c r="U1172" s="56">
        <f>'раздел 2'!C1170-'раздел 1'!L1172</f>
        <v>0</v>
      </c>
      <c r="V1172" s="203">
        <f t="shared" si="298"/>
        <v>0</v>
      </c>
      <c r="W1172" s="203">
        <f t="shared" si="299"/>
        <v>24211.328598087239</v>
      </c>
    </row>
    <row r="1173" spans="1:23" ht="15.6" customHeight="1" x14ac:dyDescent="0.2">
      <c r="A1173" s="328">
        <f t="shared" si="302"/>
        <v>909</v>
      </c>
      <c r="B1173" s="464" t="s">
        <v>938</v>
      </c>
      <c r="C1173" s="331">
        <v>1954</v>
      </c>
      <c r="D1173" s="450" t="s">
        <v>424</v>
      </c>
      <c r="E1173" s="450" t="s">
        <v>1569</v>
      </c>
      <c r="F1173" s="327">
        <v>2</v>
      </c>
      <c r="G1173" s="327">
        <v>2</v>
      </c>
      <c r="H1173" s="450">
        <v>394.3</v>
      </c>
      <c r="I1173" s="450">
        <v>394.3</v>
      </c>
      <c r="J1173" s="450">
        <v>295.60000000000002</v>
      </c>
      <c r="K1173" s="331">
        <v>20</v>
      </c>
      <c r="L1173" s="429">
        <f>'раздел 2'!C1171</f>
        <v>97569.82</v>
      </c>
      <c r="M1173" s="450">
        <v>0</v>
      </c>
      <c r="N1173" s="450">
        <v>0</v>
      </c>
      <c r="O1173" s="450">
        <v>0</v>
      </c>
      <c r="P1173" s="460">
        <f t="shared" si="300"/>
        <v>97569.82</v>
      </c>
      <c r="Q1173" s="455">
        <f t="shared" si="303"/>
        <v>247.45072279989856</v>
      </c>
      <c r="R1173" s="450">
        <v>24445</v>
      </c>
      <c r="S1173" s="450" t="s">
        <v>358</v>
      </c>
      <c r="T1173" s="450" t="s">
        <v>181</v>
      </c>
      <c r="U1173" s="56">
        <f>'раздел 2'!C1171-'раздел 1'!L1173</f>
        <v>0</v>
      </c>
      <c r="V1173" s="203">
        <f t="shared" si="298"/>
        <v>0</v>
      </c>
      <c r="W1173" s="203">
        <f t="shared" si="299"/>
        <v>24197.549277200102</v>
      </c>
    </row>
    <row r="1174" spans="1:23" ht="15.6" customHeight="1" x14ac:dyDescent="0.2">
      <c r="A1174" s="328">
        <f t="shared" si="302"/>
        <v>910</v>
      </c>
      <c r="B1174" s="464" t="s">
        <v>939</v>
      </c>
      <c r="C1174" s="331">
        <v>1958</v>
      </c>
      <c r="D1174" s="450" t="s">
        <v>424</v>
      </c>
      <c r="E1174" s="450" t="s">
        <v>416</v>
      </c>
      <c r="F1174" s="327">
        <v>2</v>
      </c>
      <c r="G1174" s="327">
        <v>2</v>
      </c>
      <c r="H1174" s="450">
        <v>637.79999999999995</v>
      </c>
      <c r="I1174" s="450">
        <v>640.70000000000005</v>
      </c>
      <c r="J1174" s="450">
        <v>640.70000000000005</v>
      </c>
      <c r="K1174" s="331">
        <v>23</v>
      </c>
      <c r="L1174" s="429">
        <f>'раздел 2'!C1172</f>
        <v>422096.45</v>
      </c>
      <c r="M1174" s="450">
        <v>0</v>
      </c>
      <c r="N1174" s="450">
        <v>0</v>
      </c>
      <c r="O1174" s="450">
        <v>0</v>
      </c>
      <c r="P1174" s="460">
        <f t="shared" si="300"/>
        <v>422096.45</v>
      </c>
      <c r="Q1174" s="455">
        <f t="shared" si="303"/>
        <v>661.80064283474451</v>
      </c>
      <c r="R1174" s="450">
        <v>24445</v>
      </c>
      <c r="S1174" s="450" t="s">
        <v>358</v>
      </c>
      <c r="T1174" s="450" t="s">
        <v>181</v>
      </c>
      <c r="U1174" s="56">
        <f>'раздел 2'!C1172-'раздел 1'!L1174</f>
        <v>0</v>
      </c>
      <c r="V1174" s="203">
        <f t="shared" si="298"/>
        <v>0</v>
      </c>
      <c r="W1174" s="203">
        <f t="shared" si="299"/>
        <v>23783.199357165257</v>
      </c>
    </row>
    <row r="1175" spans="1:23" ht="15.6" customHeight="1" x14ac:dyDescent="0.2">
      <c r="A1175" s="328">
        <f t="shared" si="302"/>
        <v>911</v>
      </c>
      <c r="B1175" s="464" t="s">
        <v>940</v>
      </c>
      <c r="C1175" s="331">
        <v>1968</v>
      </c>
      <c r="D1175" s="450" t="s">
        <v>424</v>
      </c>
      <c r="E1175" s="450" t="s">
        <v>416</v>
      </c>
      <c r="F1175" s="327">
        <v>2</v>
      </c>
      <c r="G1175" s="327">
        <v>2</v>
      </c>
      <c r="H1175" s="450">
        <v>697.7</v>
      </c>
      <c r="I1175" s="450">
        <v>697.7</v>
      </c>
      <c r="J1175" s="450">
        <v>640.6</v>
      </c>
      <c r="K1175" s="331">
        <v>28</v>
      </c>
      <c r="L1175" s="429">
        <f>'раздел 2'!C1173</f>
        <v>381487.32</v>
      </c>
      <c r="M1175" s="450">
        <v>0</v>
      </c>
      <c r="N1175" s="450">
        <v>0</v>
      </c>
      <c r="O1175" s="450">
        <v>0</v>
      </c>
      <c r="P1175" s="460">
        <f t="shared" si="300"/>
        <v>381487.32</v>
      </c>
      <c r="Q1175" s="455">
        <f t="shared" si="303"/>
        <v>546.77844345707319</v>
      </c>
      <c r="R1175" s="450">
        <v>24445</v>
      </c>
      <c r="S1175" s="450" t="s">
        <v>358</v>
      </c>
      <c r="T1175" s="450" t="s">
        <v>181</v>
      </c>
      <c r="U1175" s="56">
        <f>'раздел 2'!C1173-'раздел 1'!L1175</f>
        <v>0</v>
      </c>
      <c r="V1175" s="203">
        <f t="shared" si="298"/>
        <v>0</v>
      </c>
      <c r="W1175" s="203">
        <f t="shared" si="299"/>
        <v>23898.221556542925</v>
      </c>
    </row>
    <row r="1176" spans="1:23" ht="15.6" customHeight="1" x14ac:dyDescent="0.2">
      <c r="A1176" s="328">
        <f t="shared" si="302"/>
        <v>912</v>
      </c>
      <c r="B1176" s="464" t="s">
        <v>941</v>
      </c>
      <c r="C1176" s="331">
        <v>1954</v>
      </c>
      <c r="D1176" s="450" t="s">
        <v>424</v>
      </c>
      <c r="E1176" s="450" t="s">
        <v>1569</v>
      </c>
      <c r="F1176" s="327">
        <v>2</v>
      </c>
      <c r="G1176" s="327">
        <v>2</v>
      </c>
      <c r="H1176" s="450">
        <v>421.7</v>
      </c>
      <c r="I1176" s="450">
        <v>386.7</v>
      </c>
      <c r="J1176" s="450">
        <v>332.7</v>
      </c>
      <c r="K1176" s="331">
        <v>21</v>
      </c>
      <c r="L1176" s="429">
        <f>'раздел 2'!C1174</f>
        <v>495313.94</v>
      </c>
      <c r="M1176" s="450">
        <v>0</v>
      </c>
      <c r="N1176" s="450">
        <v>0</v>
      </c>
      <c r="O1176" s="450">
        <v>0</v>
      </c>
      <c r="P1176" s="460">
        <f t="shared" si="300"/>
        <v>495313.94</v>
      </c>
      <c r="Q1176" s="455">
        <f t="shared" si="303"/>
        <v>1174.5647142518378</v>
      </c>
      <c r="R1176" s="450">
        <v>24445</v>
      </c>
      <c r="S1176" s="450" t="s">
        <v>358</v>
      </c>
      <c r="T1176" s="450" t="s">
        <v>181</v>
      </c>
      <c r="U1176" s="56">
        <f>'раздел 2'!C1174-'раздел 1'!L1176</f>
        <v>0</v>
      </c>
      <c r="V1176" s="203">
        <f t="shared" si="298"/>
        <v>0</v>
      </c>
      <c r="W1176" s="203">
        <f t="shared" si="299"/>
        <v>23270.435285748161</v>
      </c>
    </row>
    <row r="1177" spans="1:23" ht="15.6" customHeight="1" x14ac:dyDescent="0.2">
      <c r="A1177" s="328">
        <f t="shared" si="302"/>
        <v>913</v>
      </c>
      <c r="B1177" s="135" t="s">
        <v>942</v>
      </c>
      <c r="C1177" s="331">
        <v>1953</v>
      </c>
      <c r="D1177" s="450" t="s">
        <v>424</v>
      </c>
      <c r="E1177" s="450" t="s">
        <v>1569</v>
      </c>
      <c r="F1177" s="327">
        <v>2</v>
      </c>
      <c r="G1177" s="327">
        <v>2</v>
      </c>
      <c r="H1177" s="450">
        <v>409.4</v>
      </c>
      <c r="I1177" s="450">
        <v>374.3</v>
      </c>
      <c r="J1177" s="450">
        <v>374.3</v>
      </c>
      <c r="K1177" s="331">
        <v>29</v>
      </c>
      <c r="L1177" s="429">
        <f>'раздел 2'!C1175</f>
        <v>490496.62</v>
      </c>
      <c r="M1177" s="450">
        <v>0</v>
      </c>
      <c r="N1177" s="450">
        <v>0</v>
      </c>
      <c r="O1177" s="450">
        <v>0</v>
      </c>
      <c r="P1177" s="460">
        <f t="shared" si="300"/>
        <v>490496.62</v>
      </c>
      <c r="Q1177" s="455">
        <f t="shared" si="303"/>
        <v>1198.0865168539326</v>
      </c>
      <c r="R1177" s="450">
        <v>24445</v>
      </c>
      <c r="S1177" s="450" t="s">
        <v>358</v>
      </c>
      <c r="T1177" s="450" t="s">
        <v>181</v>
      </c>
      <c r="U1177" s="56">
        <f>'раздел 2'!C1175-'раздел 1'!L1177</f>
        <v>0</v>
      </c>
      <c r="V1177" s="203">
        <f t="shared" si="298"/>
        <v>0</v>
      </c>
      <c r="W1177" s="203">
        <f t="shared" si="299"/>
        <v>23246.913483146069</v>
      </c>
    </row>
    <row r="1178" spans="1:23" ht="15.6" customHeight="1" x14ac:dyDescent="0.2">
      <c r="A1178" s="328">
        <f t="shared" si="302"/>
        <v>914</v>
      </c>
      <c r="B1178" s="135" t="s">
        <v>943</v>
      </c>
      <c r="C1178" s="331">
        <v>1955</v>
      </c>
      <c r="D1178" s="450" t="s">
        <v>424</v>
      </c>
      <c r="E1178" s="450" t="s">
        <v>1569</v>
      </c>
      <c r="F1178" s="327">
        <v>2</v>
      </c>
      <c r="G1178" s="327">
        <v>2</v>
      </c>
      <c r="H1178" s="450">
        <v>816.5</v>
      </c>
      <c r="I1178" s="450">
        <v>842.7</v>
      </c>
      <c r="J1178" s="450">
        <v>601.63</v>
      </c>
      <c r="K1178" s="331">
        <v>43</v>
      </c>
      <c r="L1178" s="429">
        <f>'раздел 2'!C1176</f>
        <v>101727.28</v>
      </c>
      <c r="M1178" s="450">
        <v>0</v>
      </c>
      <c r="N1178" s="450">
        <v>0</v>
      </c>
      <c r="O1178" s="450">
        <v>0</v>
      </c>
      <c r="P1178" s="460">
        <f t="shared" si="300"/>
        <v>101727.28</v>
      </c>
      <c r="Q1178" s="455">
        <f t="shared" si="303"/>
        <v>124.58944274341702</v>
      </c>
      <c r="R1178" s="450">
        <v>24445</v>
      </c>
      <c r="S1178" s="450" t="s">
        <v>358</v>
      </c>
      <c r="T1178" s="450" t="s">
        <v>181</v>
      </c>
      <c r="U1178" s="56">
        <f>'раздел 2'!C1176-'раздел 1'!L1178</f>
        <v>0</v>
      </c>
      <c r="V1178" s="203">
        <f t="shared" si="298"/>
        <v>0</v>
      </c>
      <c r="W1178" s="203">
        <f t="shared" si="299"/>
        <v>24320.410557256582</v>
      </c>
    </row>
    <row r="1179" spans="1:23" ht="15.6" customHeight="1" x14ac:dyDescent="0.2">
      <c r="A1179" s="328">
        <f t="shared" si="302"/>
        <v>915</v>
      </c>
      <c r="B1179" s="135" t="s">
        <v>944</v>
      </c>
      <c r="C1179" s="331">
        <v>1956</v>
      </c>
      <c r="D1179" s="450" t="s">
        <v>424</v>
      </c>
      <c r="E1179" s="450" t="s">
        <v>1569</v>
      </c>
      <c r="F1179" s="327">
        <v>2</v>
      </c>
      <c r="G1179" s="327">
        <v>2</v>
      </c>
      <c r="H1179" s="450">
        <v>874.4</v>
      </c>
      <c r="I1179" s="450">
        <v>840.7</v>
      </c>
      <c r="J1179" s="450">
        <v>615.70000000000005</v>
      </c>
      <c r="K1179" s="331">
        <v>46</v>
      </c>
      <c r="L1179" s="429">
        <f>'раздел 2'!C1177</f>
        <v>533174.26</v>
      </c>
      <c r="M1179" s="450">
        <v>0</v>
      </c>
      <c r="N1179" s="450">
        <v>0</v>
      </c>
      <c r="O1179" s="450">
        <v>0</v>
      </c>
      <c r="P1179" s="460">
        <f t="shared" si="300"/>
        <v>533174.26</v>
      </c>
      <c r="Q1179" s="455">
        <f t="shared" si="303"/>
        <v>609.76013266239715</v>
      </c>
      <c r="R1179" s="450">
        <v>24445</v>
      </c>
      <c r="S1179" s="450" t="s">
        <v>358</v>
      </c>
      <c r="T1179" s="450" t="s">
        <v>181</v>
      </c>
      <c r="U1179" s="56">
        <f>'раздел 2'!C1177-'раздел 1'!L1179</f>
        <v>0</v>
      </c>
      <c r="V1179" s="203">
        <f t="shared" si="298"/>
        <v>0</v>
      </c>
      <c r="W1179" s="203">
        <f t="shared" si="299"/>
        <v>23835.239867337601</v>
      </c>
    </row>
    <row r="1180" spans="1:23" ht="15.6" customHeight="1" x14ac:dyDescent="0.2">
      <c r="A1180" s="328">
        <f t="shared" si="302"/>
        <v>916</v>
      </c>
      <c r="B1180" s="135" t="s">
        <v>945</v>
      </c>
      <c r="C1180" s="331">
        <v>1953</v>
      </c>
      <c r="D1180" s="450" t="s">
        <v>424</v>
      </c>
      <c r="E1180" s="450" t="s">
        <v>1569</v>
      </c>
      <c r="F1180" s="327">
        <v>2</v>
      </c>
      <c r="G1180" s="327">
        <v>2</v>
      </c>
      <c r="H1180" s="450">
        <v>379.3</v>
      </c>
      <c r="I1180" s="450">
        <v>381.4</v>
      </c>
      <c r="J1180" s="450">
        <v>381.4</v>
      </c>
      <c r="K1180" s="331">
        <v>19</v>
      </c>
      <c r="L1180" s="429">
        <f>'раздел 2'!C1178</f>
        <v>445898.29000000004</v>
      </c>
      <c r="M1180" s="450">
        <v>0</v>
      </c>
      <c r="N1180" s="450">
        <v>0</v>
      </c>
      <c r="O1180" s="450">
        <v>0</v>
      </c>
      <c r="P1180" s="460">
        <f t="shared" si="300"/>
        <v>445898.29000000004</v>
      </c>
      <c r="Q1180" s="455">
        <f t="shared" si="303"/>
        <v>1175.5820986026893</v>
      </c>
      <c r="R1180" s="450">
        <v>24445</v>
      </c>
      <c r="S1180" s="450" t="s">
        <v>358</v>
      </c>
      <c r="T1180" s="450" t="s">
        <v>181</v>
      </c>
      <c r="U1180" s="56">
        <f>'раздел 2'!C1178-'раздел 1'!L1180</f>
        <v>0</v>
      </c>
      <c r="V1180" s="203">
        <f t="shared" si="298"/>
        <v>0</v>
      </c>
      <c r="W1180" s="203">
        <f t="shared" si="299"/>
        <v>23269.417901397312</v>
      </c>
    </row>
    <row r="1181" spans="1:23" ht="15.6" customHeight="1" x14ac:dyDescent="0.2">
      <c r="A1181" s="328">
        <f t="shared" si="302"/>
        <v>917</v>
      </c>
      <c r="B1181" s="135" t="s">
        <v>946</v>
      </c>
      <c r="C1181" s="331">
        <v>1963</v>
      </c>
      <c r="D1181" s="450" t="s">
        <v>424</v>
      </c>
      <c r="E1181" s="450" t="s">
        <v>1569</v>
      </c>
      <c r="F1181" s="327">
        <v>2</v>
      </c>
      <c r="G1181" s="327">
        <v>1</v>
      </c>
      <c r="H1181" s="450">
        <v>218.9</v>
      </c>
      <c r="I1181" s="450">
        <v>196.1</v>
      </c>
      <c r="J1181" s="450">
        <v>147.1</v>
      </c>
      <c r="K1181" s="331">
        <v>13</v>
      </c>
      <c r="L1181" s="429">
        <f>'раздел 2'!C1179</f>
        <v>72772.22</v>
      </c>
      <c r="M1181" s="450">
        <v>0</v>
      </c>
      <c r="N1181" s="450">
        <v>0</v>
      </c>
      <c r="O1181" s="450">
        <v>0</v>
      </c>
      <c r="P1181" s="460">
        <f t="shared" si="300"/>
        <v>72772.22</v>
      </c>
      <c r="Q1181" s="455">
        <f t="shared" si="303"/>
        <v>332.44504339881223</v>
      </c>
      <c r="R1181" s="450">
        <v>24445</v>
      </c>
      <c r="S1181" s="450" t="s">
        <v>358</v>
      </c>
      <c r="T1181" s="450" t="s">
        <v>181</v>
      </c>
      <c r="U1181" s="56">
        <f>'раздел 2'!C1179-'раздел 1'!L1181</f>
        <v>0</v>
      </c>
      <c r="V1181" s="203">
        <f t="shared" si="298"/>
        <v>0</v>
      </c>
      <c r="W1181" s="203">
        <f t="shared" si="299"/>
        <v>24112.554956601187</v>
      </c>
    </row>
    <row r="1182" spans="1:23" ht="15.6" customHeight="1" x14ac:dyDescent="0.2">
      <c r="A1182" s="328">
        <f>A1181+1</f>
        <v>918</v>
      </c>
      <c r="B1182" s="135" t="s">
        <v>875</v>
      </c>
      <c r="C1182" s="331">
        <v>1961</v>
      </c>
      <c r="D1182" s="450" t="s">
        <v>424</v>
      </c>
      <c r="E1182" s="450" t="s">
        <v>416</v>
      </c>
      <c r="F1182" s="327">
        <v>5</v>
      </c>
      <c r="G1182" s="327">
        <v>2</v>
      </c>
      <c r="H1182" s="450">
        <v>2557.9</v>
      </c>
      <c r="I1182" s="450">
        <v>1502.6</v>
      </c>
      <c r="J1182" s="450">
        <v>954.6</v>
      </c>
      <c r="K1182" s="331">
        <v>96</v>
      </c>
      <c r="L1182" s="429">
        <f>'раздел 2'!C1180</f>
        <v>1561862.3900000001</v>
      </c>
      <c r="M1182" s="450">
        <v>0</v>
      </c>
      <c r="N1182" s="450">
        <v>0</v>
      </c>
      <c r="O1182" s="450">
        <v>0</v>
      </c>
      <c r="P1182" s="460">
        <f t="shared" si="300"/>
        <v>1561862.3900000001</v>
      </c>
      <c r="Q1182" s="455">
        <f t="shared" si="303"/>
        <v>610.60338168028466</v>
      </c>
      <c r="R1182" s="450">
        <v>24445</v>
      </c>
      <c r="S1182" s="450" t="s">
        <v>358</v>
      </c>
      <c r="T1182" s="450" t="s">
        <v>181</v>
      </c>
      <c r="U1182" s="56">
        <f>'раздел 2'!C1180-'раздел 1'!L1182</f>
        <v>0</v>
      </c>
      <c r="V1182" s="203">
        <f t="shared" si="298"/>
        <v>0</v>
      </c>
      <c r="W1182" s="203">
        <f t="shared" si="299"/>
        <v>23834.396618319715</v>
      </c>
    </row>
    <row r="1183" spans="1:23" ht="15.6" customHeight="1" x14ac:dyDescent="0.2">
      <c r="A1183" s="328">
        <f>A1182+1</f>
        <v>919</v>
      </c>
      <c r="B1183" s="135" t="s">
        <v>876</v>
      </c>
      <c r="C1183" s="331">
        <v>1979</v>
      </c>
      <c r="D1183" s="450" t="s">
        <v>424</v>
      </c>
      <c r="E1183" s="450" t="s">
        <v>416</v>
      </c>
      <c r="F1183" s="327">
        <v>2</v>
      </c>
      <c r="G1183" s="327">
        <v>2</v>
      </c>
      <c r="H1183" s="450">
        <v>621.20000000000005</v>
      </c>
      <c r="I1183" s="450">
        <v>568.29999999999995</v>
      </c>
      <c r="J1183" s="450">
        <v>322.39999999999998</v>
      </c>
      <c r="K1183" s="331">
        <v>30</v>
      </c>
      <c r="L1183" s="429">
        <f>'раздел 2'!C1181</f>
        <v>420686.47</v>
      </c>
      <c r="M1183" s="450">
        <v>0</v>
      </c>
      <c r="N1183" s="450">
        <v>0</v>
      </c>
      <c r="O1183" s="450">
        <v>0</v>
      </c>
      <c r="P1183" s="460">
        <f t="shared" si="300"/>
        <v>420686.47</v>
      </c>
      <c r="Q1183" s="455">
        <f t="shared" si="303"/>
        <v>677.21582421120399</v>
      </c>
      <c r="R1183" s="450">
        <v>24445</v>
      </c>
      <c r="S1183" s="450" t="s">
        <v>358</v>
      </c>
      <c r="T1183" s="450" t="s">
        <v>181</v>
      </c>
      <c r="U1183" s="56">
        <f>'раздел 2'!C1181-'раздел 1'!L1183</f>
        <v>0</v>
      </c>
      <c r="V1183" s="203">
        <f t="shared" si="298"/>
        <v>0</v>
      </c>
      <c r="W1183" s="203">
        <f t="shared" si="299"/>
        <v>23767.784175788795</v>
      </c>
    </row>
    <row r="1184" spans="1:23" ht="15.6" customHeight="1" x14ac:dyDescent="0.2">
      <c r="A1184" s="328">
        <f>A1183+1</f>
        <v>920</v>
      </c>
      <c r="B1184" s="135" t="s">
        <v>877</v>
      </c>
      <c r="C1184" s="331">
        <v>1976</v>
      </c>
      <c r="D1184" s="450" t="s">
        <v>424</v>
      </c>
      <c r="E1184" s="450" t="s">
        <v>416</v>
      </c>
      <c r="F1184" s="327">
        <v>2</v>
      </c>
      <c r="G1184" s="327">
        <v>1</v>
      </c>
      <c r="H1184" s="450">
        <v>433.87</v>
      </c>
      <c r="I1184" s="450">
        <v>399.8</v>
      </c>
      <c r="J1184" s="450">
        <v>244</v>
      </c>
      <c r="K1184" s="331">
        <v>23</v>
      </c>
      <c r="L1184" s="429">
        <f>'раздел 2'!C1182</f>
        <v>410917.87</v>
      </c>
      <c r="M1184" s="450">
        <v>0</v>
      </c>
      <c r="N1184" s="450">
        <v>0</v>
      </c>
      <c r="O1184" s="450">
        <v>0</v>
      </c>
      <c r="P1184" s="460">
        <f t="shared" si="300"/>
        <v>410917.87</v>
      </c>
      <c r="Q1184" s="455">
        <f t="shared" si="303"/>
        <v>947.09906193099312</v>
      </c>
      <c r="R1184" s="450">
        <v>24445</v>
      </c>
      <c r="S1184" s="450" t="s">
        <v>358</v>
      </c>
      <c r="T1184" s="450" t="s">
        <v>181</v>
      </c>
      <c r="U1184" s="56">
        <f>'раздел 2'!C1182-'раздел 1'!L1184</f>
        <v>0</v>
      </c>
      <c r="V1184" s="203">
        <f t="shared" si="298"/>
        <v>0</v>
      </c>
      <c r="W1184" s="203">
        <f t="shared" si="299"/>
        <v>23497.900938069008</v>
      </c>
    </row>
    <row r="1185" spans="1:23" ht="15.6" customHeight="1" x14ac:dyDescent="0.2">
      <c r="A1185" s="328">
        <f>A1184+1</f>
        <v>921</v>
      </c>
      <c r="B1185" s="461" t="s">
        <v>878</v>
      </c>
      <c r="C1185" s="331">
        <v>1971</v>
      </c>
      <c r="D1185" s="450" t="s">
        <v>424</v>
      </c>
      <c r="E1185" s="450" t="s">
        <v>416</v>
      </c>
      <c r="F1185" s="327">
        <v>5</v>
      </c>
      <c r="G1185" s="327">
        <v>4</v>
      </c>
      <c r="H1185" s="450">
        <v>4623.3</v>
      </c>
      <c r="I1185" s="450">
        <v>2804.3</v>
      </c>
      <c r="J1185" s="450">
        <v>1902.5</v>
      </c>
      <c r="K1185" s="331">
        <v>127</v>
      </c>
      <c r="L1185" s="429">
        <f>'раздел 2'!C1183</f>
        <v>866043.1</v>
      </c>
      <c r="M1185" s="450">
        <v>0</v>
      </c>
      <c r="N1185" s="450">
        <v>0</v>
      </c>
      <c r="O1185" s="450">
        <v>0</v>
      </c>
      <c r="P1185" s="460">
        <f t="shared" si="300"/>
        <v>866043.1</v>
      </c>
      <c r="Q1185" s="455">
        <f t="shared" si="303"/>
        <v>187.32141543918846</v>
      </c>
      <c r="R1185" s="450">
        <v>24445</v>
      </c>
      <c r="S1185" s="450" t="s">
        <v>358</v>
      </c>
      <c r="T1185" s="450" t="s">
        <v>181</v>
      </c>
      <c r="U1185" s="56">
        <f>'раздел 2'!C1183-'раздел 1'!L1185</f>
        <v>0</v>
      </c>
      <c r="V1185" s="203">
        <f t="shared" si="298"/>
        <v>0</v>
      </c>
      <c r="W1185" s="203">
        <f t="shared" si="299"/>
        <v>24257.67858456081</v>
      </c>
    </row>
    <row r="1186" spans="1:23" ht="15.6" customHeight="1" x14ac:dyDescent="0.2">
      <c r="A1186" s="328">
        <f>A1185+1</f>
        <v>922</v>
      </c>
      <c r="B1186" s="461" t="s">
        <v>879</v>
      </c>
      <c r="C1186" s="331">
        <v>1971</v>
      </c>
      <c r="D1186" s="450" t="s">
        <v>424</v>
      </c>
      <c r="E1186" s="450" t="s">
        <v>416</v>
      </c>
      <c r="F1186" s="327">
        <v>5</v>
      </c>
      <c r="G1186" s="327">
        <v>4</v>
      </c>
      <c r="H1186" s="450">
        <v>4344.7</v>
      </c>
      <c r="I1186" s="450">
        <v>2802.38</v>
      </c>
      <c r="J1186" s="450">
        <v>1923.77</v>
      </c>
      <c r="K1186" s="331">
        <v>121</v>
      </c>
      <c r="L1186" s="429">
        <f>'раздел 2'!C1184</f>
        <v>1066456.5900000001</v>
      </c>
      <c r="M1186" s="450">
        <v>0</v>
      </c>
      <c r="N1186" s="450">
        <v>0</v>
      </c>
      <c r="O1186" s="450">
        <v>0</v>
      </c>
      <c r="P1186" s="460">
        <f t="shared" si="300"/>
        <v>1066456.5900000001</v>
      </c>
      <c r="Q1186" s="455">
        <f t="shared" si="303"/>
        <v>245.46150252031214</v>
      </c>
      <c r="R1186" s="450">
        <v>24445</v>
      </c>
      <c r="S1186" s="450" t="s">
        <v>358</v>
      </c>
      <c r="T1186" s="450" t="s">
        <v>181</v>
      </c>
      <c r="U1186" s="56">
        <f>'раздел 2'!C1184-'раздел 1'!L1186</f>
        <v>0</v>
      </c>
      <c r="V1186" s="203">
        <f t="shared" si="298"/>
        <v>0</v>
      </c>
      <c r="W1186" s="203">
        <f t="shared" si="299"/>
        <v>24199.538497479687</v>
      </c>
    </row>
    <row r="1187" spans="1:23" ht="15.6" customHeight="1" x14ac:dyDescent="0.2">
      <c r="A1187" s="328">
        <f t="shared" ref="A1187:A1202" si="304">A1186+1</f>
        <v>923</v>
      </c>
      <c r="B1187" s="461" t="s">
        <v>880</v>
      </c>
      <c r="C1187" s="331">
        <v>1970</v>
      </c>
      <c r="D1187" s="450" t="s">
        <v>424</v>
      </c>
      <c r="E1187" s="450" t="s">
        <v>416</v>
      </c>
      <c r="F1187" s="327">
        <v>5</v>
      </c>
      <c r="G1187" s="327">
        <v>4</v>
      </c>
      <c r="H1187" s="450">
        <v>4253.2</v>
      </c>
      <c r="I1187" s="450">
        <v>2820.5</v>
      </c>
      <c r="J1187" s="450">
        <v>1925.49</v>
      </c>
      <c r="K1187" s="331">
        <v>124</v>
      </c>
      <c r="L1187" s="429">
        <f>'раздел 2'!C1185</f>
        <v>1075642.6399999999</v>
      </c>
      <c r="M1187" s="450">
        <v>0</v>
      </c>
      <c r="N1187" s="450">
        <v>0</v>
      </c>
      <c r="O1187" s="450">
        <v>0</v>
      </c>
      <c r="P1187" s="460">
        <f t="shared" si="300"/>
        <v>1075642.6399999999</v>
      </c>
      <c r="Q1187" s="455">
        <f t="shared" si="303"/>
        <v>252.90196557885827</v>
      </c>
      <c r="R1187" s="450">
        <v>24445</v>
      </c>
      <c r="S1187" s="450" t="s">
        <v>358</v>
      </c>
      <c r="T1187" s="450" t="s">
        <v>181</v>
      </c>
      <c r="U1187" s="56">
        <f>'раздел 2'!C1185-'раздел 1'!L1187</f>
        <v>0</v>
      </c>
      <c r="V1187" s="203">
        <f t="shared" si="298"/>
        <v>0</v>
      </c>
      <c r="W1187" s="203">
        <f t="shared" si="299"/>
        <v>24192.098034421142</v>
      </c>
    </row>
    <row r="1188" spans="1:23" ht="15.6" customHeight="1" x14ac:dyDescent="0.2">
      <c r="A1188" s="328">
        <f t="shared" si="304"/>
        <v>924</v>
      </c>
      <c r="B1188" s="461" t="s">
        <v>881</v>
      </c>
      <c r="C1188" s="331">
        <v>1971</v>
      </c>
      <c r="D1188" s="450" t="s">
        <v>424</v>
      </c>
      <c r="E1188" s="450" t="s">
        <v>1437</v>
      </c>
      <c r="F1188" s="327">
        <v>5</v>
      </c>
      <c r="G1188" s="327">
        <v>4</v>
      </c>
      <c r="H1188" s="450">
        <v>3624.8</v>
      </c>
      <c r="I1188" s="450">
        <v>2582.3000000000002</v>
      </c>
      <c r="J1188" s="450">
        <v>1772.13</v>
      </c>
      <c r="K1188" s="331">
        <v>124</v>
      </c>
      <c r="L1188" s="429">
        <f>'раздел 2'!C1186</f>
        <v>835272.92</v>
      </c>
      <c r="M1188" s="450">
        <v>0</v>
      </c>
      <c r="N1188" s="450">
        <v>0</v>
      </c>
      <c r="O1188" s="450">
        <v>0</v>
      </c>
      <c r="P1188" s="460">
        <f t="shared" ref="P1188:P1202" si="305">L1188</f>
        <v>835272.92</v>
      </c>
      <c r="Q1188" s="455">
        <f t="shared" ref="Q1188:Q1204" si="306">L1188/H1188</f>
        <v>230.432829397484</v>
      </c>
      <c r="R1188" s="450">
        <v>24445</v>
      </c>
      <c r="S1188" s="450" t="s">
        <v>358</v>
      </c>
      <c r="T1188" s="450" t="s">
        <v>181</v>
      </c>
      <c r="U1188" s="56">
        <f>'раздел 2'!C1186-'раздел 1'!L1188</f>
        <v>0</v>
      </c>
      <c r="V1188" s="203">
        <f t="shared" ref="V1188:V1251" si="307">L1188-P1188</f>
        <v>0</v>
      </c>
      <c r="W1188" s="203">
        <f t="shared" si="299"/>
        <v>24214.567170602517</v>
      </c>
    </row>
    <row r="1189" spans="1:23" ht="15.6" customHeight="1" x14ac:dyDescent="0.2">
      <c r="A1189" s="328">
        <f t="shared" si="304"/>
        <v>925</v>
      </c>
      <c r="B1189" s="461" t="s">
        <v>882</v>
      </c>
      <c r="C1189" s="331">
        <v>1971</v>
      </c>
      <c r="D1189" s="450" t="s">
        <v>424</v>
      </c>
      <c r="E1189" s="450" t="s">
        <v>416</v>
      </c>
      <c r="F1189" s="327">
        <v>5</v>
      </c>
      <c r="G1189" s="327">
        <v>8</v>
      </c>
      <c r="H1189" s="450">
        <v>7821.6</v>
      </c>
      <c r="I1189" s="450">
        <v>5740.6</v>
      </c>
      <c r="J1189" s="450">
        <v>3867.4</v>
      </c>
      <c r="K1189" s="331">
        <v>262</v>
      </c>
      <c r="L1189" s="429">
        <f>'раздел 2'!C1187</f>
        <v>1517900.25</v>
      </c>
      <c r="M1189" s="450">
        <v>0</v>
      </c>
      <c r="N1189" s="450">
        <v>0</v>
      </c>
      <c r="O1189" s="450">
        <v>0</v>
      </c>
      <c r="P1189" s="460">
        <f t="shared" si="305"/>
        <v>1517900.25</v>
      </c>
      <c r="Q1189" s="455">
        <f t="shared" si="306"/>
        <v>194.06518487266032</v>
      </c>
      <c r="R1189" s="450">
        <v>24445</v>
      </c>
      <c r="S1189" s="450" t="s">
        <v>358</v>
      </c>
      <c r="T1189" s="450" t="s">
        <v>181</v>
      </c>
      <c r="U1189" s="56">
        <f>'раздел 2'!C1187-'раздел 1'!L1189</f>
        <v>0</v>
      </c>
      <c r="V1189" s="203">
        <f t="shared" si="307"/>
        <v>0</v>
      </c>
      <c r="W1189" s="203">
        <f t="shared" si="299"/>
        <v>24250.934815127341</v>
      </c>
    </row>
    <row r="1190" spans="1:23" ht="15.6" customHeight="1" x14ac:dyDescent="0.2">
      <c r="A1190" s="328">
        <f t="shared" si="304"/>
        <v>926</v>
      </c>
      <c r="B1190" s="461" t="s">
        <v>883</v>
      </c>
      <c r="C1190" s="331">
        <v>1971</v>
      </c>
      <c r="D1190" s="450" t="s">
        <v>424</v>
      </c>
      <c r="E1190" s="450" t="s">
        <v>416</v>
      </c>
      <c r="F1190" s="327">
        <v>5</v>
      </c>
      <c r="G1190" s="327">
        <v>4</v>
      </c>
      <c r="H1190" s="450">
        <v>4265.3999999999996</v>
      </c>
      <c r="I1190" s="450">
        <v>2790.1</v>
      </c>
      <c r="J1190" s="450">
        <v>1890.9</v>
      </c>
      <c r="K1190" s="331">
        <v>135</v>
      </c>
      <c r="L1190" s="429">
        <f>'раздел 2'!C1188</f>
        <v>1471995.22</v>
      </c>
      <c r="M1190" s="450">
        <v>0</v>
      </c>
      <c r="N1190" s="450">
        <v>0</v>
      </c>
      <c r="O1190" s="450">
        <v>0</v>
      </c>
      <c r="P1190" s="460">
        <f t="shared" si="305"/>
        <v>1471995.22</v>
      </c>
      <c r="Q1190" s="455">
        <f t="shared" si="306"/>
        <v>345.10133164533221</v>
      </c>
      <c r="R1190" s="450">
        <v>24445</v>
      </c>
      <c r="S1190" s="450" t="s">
        <v>358</v>
      </c>
      <c r="T1190" s="450" t="s">
        <v>1668</v>
      </c>
      <c r="U1190" s="56">
        <f>'раздел 2'!C1188-'раздел 1'!L1190</f>
        <v>0</v>
      </c>
      <c r="V1190" s="203">
        <f t="shared" si="307"/>
        <v>0</v>
      </c>
      <c r="W1190" s="203">
        <f t="shared" si="299"/>
        <v>24099.898668354668</v>
      </c>
    </row>
    <row r="1191" spans="1:23" ht="15.6" customHeight="1" x14ac:dyDescent="0.2">
      <c r="A1191" s="328">
        <f t="shared" si="304"/>
        <v>927</v>
      </c>
      <c r="B1191" s="330" t="s">
        <v>884</v>
      </c>
      <c r="C1191" s="331">
        <v>1971</v>
      </c>
      <c r="D1191" s="450" t="s">
        <v>424</v>
      </c>
      <c r="E1191" s="450" t="s">
        <v>416</v>
      </c>
      <c r="F1191" s="327">
        <v>5</v>
      </c>
      <c r="G1191" s="327">
        <v>4</v>
      </c>
      <c r="H1191" s="450">
        <v>4607.3999999999996</v>
      </c>
      <c r="I1191" s="450">
        <v>3337.4</v>
      </c>
      <c r="J1191" s="450">
        <v>2273</v>
      </c>
      <c r="K1191" s="331">
        <v>145</v>
      </c>
      <c r="L1191" s="429">
        <f>'раздел 2'!C1189</f>
        <v>785728.03</v>
      </c>
      <c r="M1191" s="450">
        <v>0</v>
      </c>
      <c r="N1191" s="450">
        <v>0</v>
      </c>
      <c r="O1191" s="450">
        <v>0</v>
      </c>
      <c r="P1191" s="460">
        <f t="shared" si="305"/>
        <v>785728.03</v>
      </c>
      <c r="Q1191" s="455">
        <f t="shared" si="306"/>
        <v>170.53610062074057</v>
      </c>
      <c r="R1191" s="450">
        <v>24445</v>
      </c>
      <c r="S1191" s="450" t="s">
        <v>358</v>
      </c>
      <c r="T1191" s="450" t="s">
        <v>181</v>
      </c>
      <c r="U1191" s="56">
        <f>'раздел 2'!C1189-'раздел 1'!L1191</f>
        <v>0</v>
      </c>
      <c r="V1191" s="203">
        <f t="shared" si="307"/>
        <v>0</v>
      </c>
      <c r="W1191" s="203">
        <f t="shared" si="299"/>
        <v>24274.463899379258</v>
      </c>
    </row>
    <row r="1192" spans="1:23" ht="15.6" customHeight="1" x14ac:dyDescent="0.2">
      <c r="A1192" s="328">
        <f t="shared" si="304"/>
        <v>928</v>
      </c>
      <c r="B1192" s="461" t="s">
        <v>885</v>
      </c>
      <c r="C1192" s="331">
        <v>1971</v>
      </c>
      <c r="D1192" s="450" t="s">
        <v>424</v>
      </c>
      <c r="E1192" s="450" t="s">
        <v>1437</v>
      </c>
      <c r="F1192" s="327">
        <v>5</v>
      </c>
      <c r="G1192" s="327">
        <v>7</v>
      </c>
      <c r="H1192" s="450">
        <v>4967</v>
      </c>
      <c r="I1192" s="450">
        <v>3748.7</v>
      </c>
      <c r="J1192" s="450">
        <v>2173.1999999999998</v>
      </c>
      <c r="K1192" s="331">
        <v>195</v>
      </c>
      <c r="L1192" s="429">
        <f>'раздел 2'!C1190</f>
        <v>1002870.3500000001</v>
      </c>
      <c r="M1192" s="450">
        <v>0</v>
      </c>
      <c r="N1192" s="450">
        <v>0</v>
      </c>
      <c r="O1192" s="450">
        <v>0</v>
      </c>
      <c r="P1192" s="460">
        <f t="shared" si="305"/>
        <v>1002870.3500000001</v>
      </c>
      <c r="Q1192" s="455">
        <f t="shared" si="306"/>
        <v>201.9066539158446</v>
      </c>
      <c r="R1192" s="450">
        <v>24445</v>
      </c>
      <c r="S1192" s="450" t="s">
        <v>358</v>
      </c>
      <c r="T1192" s="450" t="s">
        <v>181</v>
      </c>
      <c r="U1192" s="56">
        <f>'раздел 2'!C1190-'раздел 1'!L1192</f>
        <v>0</v>
      </c>
      <c r="V1192" s="203">
        <f t="shared" si="307"/>
        <v>0</v>
      </c>
      <c r="W1192" s="203">
        <f t="shared" si="299"/>
        <v>24243.093346084155</v>
      </c>
    </row>
    <row r="1193" spans="1:23" ht="15.6" customHeight="1" x14ac:dyDescent="0.2">
      <c r="A1193" s="328">
        <f t="shared" si="304"/>
        <v>929</v>
      </c>
      <c r="B1193" s="461" t="s">
        <v>886</v>
      </c>
      <c r="C1193" s="331">
        <v>1973</v>
      </c>
      <c r="D1193" s="450" t="s">
        <v>424</v>
      </c>
      <c r="E1193" s="450" t="s">
        <v>1437</v>
      </c>
      <c r="F1193" s="327">
        <v>9</v>
      </c>
      <c r="G1193" s="327">
        <v>1</v>
      </c>
      <c r="H1193" s="450">
        <v>2137.3000000000002</v>
      </c>
      <c r="I1193" s="450">
        <v>2137.29</v>
      </c>
      <c r="J1193" s="450">
        <v>1357.29</v>
      </c>
      <c r="K1193" s="331">
        <v>90</v>
      </c>
      <c r="L1193" s="429">
        <f>'раздел 2'!C1191</f>
        <v>235248.34</v>
      </c>
      <c r="M1193" s="450">
        <v>0</v>
      </c>
      <c r="N1193" s="450">
        <v>0</v>
      </c>
      <c r="O1193" s="450">
        <v>0</v>
      </c>
      <c r="P1193" s="460">
        <f t="shared" si="305"/>
        <v>235248.34</v>
      </c>
      <c r="Q1193" s="455">
        <f t="shared" si="306"/>
        <v>110.06800168436811</v>
      </c>
      <c r="R1193" s="450">
        <v>24445</v>
      </c>
      <c r="S1193" s="450" t="s">
        <v>358</v>
      </c>
      <c r="T1193" s="450" t="s">
        <v>181</v>
      </c>
      <c r="U1193" s="56">
        <f>'раздел 2'!C1191-'раздел 1'!L1193</f>
        <v>0</v>
      </c>
      <c r="V1193" s="203">
        <f t="shared" si="307"/>
        <v>0</v>
      </c>
      <c r="W1193" s="203">
        <f t="shared" si="299"/>
        <v>24334.931998315631</v>
      </c>
    </row>
    <row r="1194" spans="1:23" ht="15.6" customHeight="1" x14ac:dyDescent="0.2">
      <c r="A1194" s="328">
        <f t="shared" si="304"/>
        <v>930</v>
      </c>
      <c r="B1194" s="461" t="s">
        <v>947</v>
      </c>
      <c r="C1194" s="331">
        <v>1964</v>
      </c>
      <c r="D1194" s="450" t="s">
        <v>424</v>
      </c>
      <c r="E1194" s="450" t="s">
        <v>416</v>
      </c>
      <c r="F1194" s="327">
        <v>2</v>
      </c>
      <c r="G1194" s="327">
        <v>2</v>
      </c>
      <c r="H1194" s="450">
        <v>678.3</v>
      </c>
      <c r="I1194" s="450">
        <v>610.29999999999995</v>
      </c>
      <c r="J1194" s="450">
        <v>580.29999999999995</v>
      </c>
      <c r="K1194" s="331">
        <v>27</v>
      </c>
      <c r="L1194" s="429">
        <f>'раздел 2'!C1192</f>
        <v>182279.79</v>
      </c>
      <c r="M1194" s="450">
        <v>0</v>
      </c>
      <c r="N1194" s="450">
        <v>0</v>
      </c>
      <c r="O1194" s="450">
        <v>0</v>
      </c>
      <c r="P1194" s="460">
        <f t="shared" si="305"/>
        <v>182279.79</v>
      </c>
      <c r="Q1194" s="455">
        <f t="shared" si="306"/>
        <v>268.73034055727555</v>
      </c>
      <c r="R1194" s="450">
        <v>24445</v>
      </c>
      <c r="S1194" s="450" t="s">
        <v>358</v>
      </c>
      <c r="T1194" s="450" t="s">
        <v>181</v>
      </c>
      <c r="U1194" s="56">
        <f>'раздел 2'!C1192-'раздел 1'!L1194</f>
        <v>0</v>
      </c>
      <c r="V1194" s="203">
        <f t="shared" si="307"/>
        <v>0</v>
      </c>
      <c r="W1194" s="203">
        <f t="shared" si="299"/>
        <v>24176.269659442725</v>
      </c>
    </row>
    <row r="1195" spans="1:23" ht="15.6" customHeight="1" x14ac:dyDescent="0.2">
      <c r="A1195" s="328">
        <f t="shared" si="304"/>
        <v>931</v>
      </c>
      <c r="B1195" s="452" t="s">
        <v>948</v>
      </c>
      <c r="C1195" s="331">
        <v>1950</v>
      </c>
      <c r="D1195" s="450" t="s">
        <v>424</v>
      </c>
      <c r="E1195" s="450" t="s">
        <v>1451</v>
      </c>
      <c r="F1195" s="327">
        <v>2</v>
      </c>
      <c r="G1195" s="327">
        <v>1</v>
      </c>
      <c r="H1195" s="450">
        <v>327.2</v>
      </c>
      <c r="I1195" s="450">
        <v>269.2</v>
      </c>
      <c r="J1195" s="450">
        <v>161.6</v>
      </c>
      <c r="K1195" s="331">
        <v>18</v>
      </c>
      <c r="L1195" s="429">
        <f>'раздел 2'!C1193</f>
        <v>134636.35</v>
      </c>
      <c r="M1195" s="450">
        <v>0</v>
      </c>
      <c r="N1195" s="450">
        <v>0</v>
      </c>
      <c r="O1195" s="450">
        <v>0</v>
      </c>
      <c r="P1195" s="460">
        <f t="shared" si="305"/>
        <v>134636.35</v>
      </c>
      <c r="Q1195" s="455">
        <f t="shared" si="306"/>
        <v>411.48028728606363</v>
      </c>
      <c r="R1195" s="450">
        <v>24445</v>
      </c>
      <c r="S1195" s="450" t="s">
        <v>358</v>
      </c>
      <c r="T1195" s="450" t="s">
        <v>181</v>
      </c>
      <c r="U1195" s="56">
        <f>'раздел 2'!C1193-'раздел 1'!L1195</f>
        <v>0</v>
      </c>
      <c r="V1195" s="203">
        <f t="shared" si="307"/>
        <v>0</v>
      </c>
      <c r="W1195" s="203">
        <f t="shared" si="299"/>
        <v>24033.519712713936</v>
      </c>
    </row>
    <row r="1196" spans="1:23" ht="15.6" customHeight="1" x14ac:dyDescent="0.2">
      <c r="A1196" s="328">
        <f t="shared" si="304"/>
        <v>932</v>
      </c>
      <c r="B1196" s="461" t="s">
        <v>949</v>
      </c>
      <c r="C1196" s="331">
        <v>1963</v>
      </c>
      <c r="D1196" s="450" t="s">
        <v>424</v>
      </c>
      <c r="E1196" s="450" t="s">
        <v>1451</v>
      </c>
      <c r="F1196" s="327">
        <v>2</v>
      </c>
      <c r="G1196" s="327">
        <v>1</v>
      </c>
      <c r="H1196" s="450">
        <v>368.8</v>
      </c>
      <c r="I1196" s="450">
        <v>342.4</v>
      </c>
      <c r="J1196" s="450">
        <v>159.6</v>
      </c>
      <c r="K1196" s="331">
        <v>21</v>
      </c>
      <c r="L1196" s="429">
        <f>'раздел 2'!C1194</f>
        <v>160422.70000000001</v>
      </c>
      <c r="M1196" s="450">
        <v>0</v>
      </c>
      <c r="N1196" s="450">
        <v>0</v>
      </c>
      <c r="O1196" s="450">
        <v>0</v>
      </c>
      <c r="P1196" s="460">
        <f t="shared" si="305"/>
        <v>160422.70000000001</v>
      </c>
      <c r="Q1196" s="455">
        <f t="shared" si="306"/>
        <v>434.98562906724516</v>
      </c>
      <c r="R1196" s="450">
        <v>24445</v>
      </c>
      <c r="S1196" s="450" t="s">
        <v>358</v>
      </c>
      <c r="T1196" s="450" t="s">
        <v>181</v>
      </c>
      <c r="U1196" s="56">
        <f>'раздел 2'!C1194-'раздел 1'!L1196</f>
        <v>0</v>
      </c>
      <c r="V1196" s="203">
        <f t="shared" si="307"/>
        <v>0</v>
      </c>
      <c r="W1196" s="203">
        <f t="shared" si="299"/>
        <v>24010.014370932753</v>
      </c>
    </row>
    <row r="1197" spans="1:23" ht="15.6" customHeight="1" x14ac:dyDescent="0.2">
      <c r="A1197" s="328">
        <f t="shared" si="304"/>
        <v>933</v>
      </c>
      <c r="B1197" s="117" t="s">
        <v>950</v>
      </c>
      <c r="C1197" s="331">
        <v>1960</v>
      </c>
      <c r="D1197" s="450" t="s">
        <v>424</v>
      </c>
      <c r="E1197" s="450" t="s">
        <v>1451</v>
      </c>
      <c r="F1197" s="327">
        <v>2</v>
      </c>
      <c r="G1197" s="327">
        <v>1</v>
      </c>
      <c r="H1197" s="450">
        <v>346.8</v>
      </c>
      <c r="I1197" s="450">
        <v>320.39999999999998</v>
      </c>
      <c r="J1197" s="450">
        <v>121.8</v>
      </c>
      <c r="K1197" s="331">
        <v>27</v>
      </c>
      <c r="L1197" s="429">
        <f>'раздел 2'!C1195</f>
        <v>153935.26999999999</v>
      </c>
      <c r="M1197" s="450">
        <v>0</v>
      </c>
      <c r="N1197" s="450">
        <v>0</v>
      </c>
      <c r="O1197" s="450">
        <v>0</v>
      </c>
      <c r="P1197" s="460">
        <f t="shared" si="305"/>
        <v>153935.26999999999</v>
      </c>
      <c r="Q1197" s="455">
        <f t="shared" si="306"/>
        <v>443.8733275663206</v>
      </c>
      <c r="R1197" s="450">
        <v>24445</v>
      </c>
      <c r="S1197" s="450" t="s">
        <v>358</v>
      </c>
      <c r="T1197" s="450" t="s">
        <v>181</v>
      </c>
      <c r="U1197" s="56">
        <f>'раздел 2'!C1195-'раздел 1'!L1197</f>
        <v>0</v>
      </c>
      <c r="V1197" s="203">
        <f t="shared" si="307"/>
        <v>0</v>
      </c>
      <c r="W1197" s="203">
        <f t="shared" si="299"/>
        <v>24001.126672433678</v>
      </c>
    </row>
    <row r="1198" spans="1:23" ht="15.6" customHeight="1" x14ac:dyDescent="0.2">
      <c r="A1198" s="328">
        <f t="shared" si="304"/>
        <v>934</v>
      </c>
      <c r="B1198" s="461" t="s">
        <v>951</v>
      </c>
      <c r="C1198" s="331">
        <v>1964</v>
      </c>
      <c r="D1198" s="450" t="s">
        <v>424</v>
      </c>
      <c r="E1198" s="450" t="s">
        <v>1451</v>
      </c>
      <c r="F1198" s="327">
        <v>2</v>
      </c>
      <c r="G1198" s="327">
        <v>1</v>
      </c>
      <c r="H1198" s="450">
        <v>195.61</v>
      </c>
      <c r="I1198" s="450">
        <v>165.86</v>
      </c>
      <c r="J1198" s="450">
        <v>39.5</v>
      </c>
      <c r="K1198" s="331">
        <v>5</v>
      </c>
      <c r="L1198" s="429">
        <f>'раздел 2'!C1196</f>
        <v>123112.9</v>
      </c>
      <c r="M1198" s="450">
        <v>0</v>
      </c>
      <c r="N1198" s="450">
        <v>0</v>
      </c>
      <c r="O1198" s="450">
        <v>0</v>
      </c>
      <c r="P1198" s="460">
        <f t="shared" si="305"/>
        <v>123112.9</v>
      </c>
      <c r="Q1198" s="455">
        <f t="shared" si="306"/>
        <v>629.37937733244712</v>
      </c>
      <c r="R1198" s="450">
        <v>24445</v>
      </c>
      <c r="S1198" s="450" t="s">
        <v>358</v>
      </c>
      <c r="T1198" s="450" t="s">
        <v>181</v>
      </c>
      <c r="U1198" s="56">
        <f>'раздел 2'!C1196-'раздел 1'!L1198</f>
        <v>0</v>
      </c>
      <c r="V1198" s="203">
        <f t="shared" si="307"/>
        <v>0</v>
      </c>
      <c r="W1198" s="203">
        <f t="shared" si="299"/>
        <v>23815.620622667553</v>
      </c>
    </row>
    <row r="1199" spans="1:23" ht="15.6" customHeight="1" x14ac:dyDescent="0.2">
      <c r="A1199" s="328">
        <f t="shared" si="304"/>
        <v>935</v>
      </c>
      <c r="B1199" s="461" t="s">
        <v>952</v>
      </c>
      <c r="C1199" s="331">
        <v>1958</v>
      </c>
      <c r="D1199" s="450" t="s">
        <v>424</v>
      </c>
      <c r="E1199" s="450" t="s">
        <v>1451</v>
      </c>
      <c r="F1199" s="327">
        <v>2</v>
      </c>
      <c r="G1199" s="327">
        <v>1</v>
      </c>
      <c r="H1199" s="450">
        <v>237.8</v>
      </c>
      <c r="I1199" s="450">
        <v>215.2</v>
      </c>
      <c r="J1199" s="450">
        <v>106.6</v>
      </c>
      <c r="K1199" s="331">
        <v>14</v>
      </c>
      <c r="L1199" s="429">
        <f>'раздел 2'!C1197</f>
        <v>130076.39</v>
      </c>
      <c r="M1199" s="450">
        <v>0</v>
      </c>
      <c r="N1199" s="450">
        <v>0</v>
      </c>
      <c r="O1199" s="450">
        <v>0</v>
      </c>
      <c r="P1199" s="460">
        <f t="shared" si="305"/>
        <v>130076.39</v>
      </c>
      <c r="Q1199" s="455">
        <f t="shared" si="306"/>
        <v>546.99911690496208</v>
      </c>
      <c r="R1199" s="450">
        <v>24445</v>
      </c>
      <c r="S1199" s="450" t="s">
        <v>358</v>
      </c>
      <c r="T1199" s="450" t="s">
        <v>181</v>
      </c>
      <c r="U1199" s="56">
        <f>'раздел 2'!C1197-'раздел 1'!L1199</f>
        <v>0</v>
      </c>
      <c r="V1199" s="203">
        <f t="shared" si="307"/>
        <v>0</v>
      </c>
      <c r="W1199" s="203">
        <f t="shared" si="299"/>
        <v>23898.000883095039</v>
      </c>
    </row>
    <row r="1200" spans="1:23" ht="15.6" customHeight="1" x14ac:dyDescent="0.2">
      <c r="A1200" s="328">
        <f t="shared" si="304"/>
        <v>936</v>
      </c>
      <c r="B1200" s="114" t="s">
        <v>953</v>
      </c>
      <c r="C1200" s="331">
        <v>1958</v>
      </c>
      <c r="D1200" s="450" t="s">
        <v>424</v>
      </c>
      <c r="E1200" s="450" t="s">
        <v>1451</v>
      </c>
      <c r="F1200" s="327">
        <v>2</v>
      </c>
      <c r="G1200" s="327">
        <v>1</v>
      </c>
      <c r="H1200" s="450">
        <v>235.6</v>
      </c>
      <c r="I1200" s="450">
        <v>211.7</v>
      </c>
      <c r="J1200" s="450">
        <v>165.6</v>
      </c>
      <c r="K1200" s="331">
        <v>12</v>
      </c>
      <c r="L1200" s="429">
        <f>'раздел 2'!C1198</f>
        <v>130076.39</v>
      </c>
      <c r="M1200" s="450">
        <v>0</v>
      </c>
      <c r="N1200" s="450">
        <v>0</v>
      </c>
      <c r="O1200" s="450">
        <v>0</v>
      </c>
      <c r="P1200" s="460">
        <f t="shared" si="305"/>
        <v>130076.39</v>
      </c>
      <c r="Q1200" s="455">
        <f t="shared" si="306"/>
        <v>552.1069185059423</v>
      </c>
      <c r="R1200" s="450">
        <v>24445</v>
      </c>
      <c r="S1200" s="450" t="s">
        <v>358</v>
      </c>
      <c r="T1200" s="450" t="s">
        <v>181</v>
      </c>
      <c r="U1200" s="56">
        <f>'раздел 2'!C1198-'раздел 1'!L1200</f>
        <v>0</v>
      </c>
      <c r="V1200" s="203">
        <f t="shared" si="307"/>
        <v>0</v>
      </c>
      <c r="W1200" s="203">
        <f t="shared" si="299"/>
        <v>23892.893081494058</v>
      </c>
    </row>
    <row r="1201" spans="1:30" ht="15.6" customHeight="1" x14ac:dyDescent="0.2">
      <c r="A1201" s="328">
        <f t="shared" si="304"/>
        <v>937</v>
      </c>
      <c r="B1201" s="114" t="s">
        <v>954</v>
      </c>
      <c r="C1201" s="331">
        <v>1956</v>
      </c>
      <c r="D1201" s="450" t="s">
        <v>424</v>
      </c>
      <c r="E1201" s="450" t="s">
        <v>416</v>
      </c>
      <c r="F1201" s="327">
        <v>2</v>
      </c>
      <c r="G1201" s="327">
        <v>2</v>
      </c>
      <c r="H1201" s="450">
        <v>425.4</v>
      </c>
      <c r="I1201" s="450">
        <v>388.7</v>
      </c>
      <c r="J1201" s="450">
        <v>269.10000000000002</v>
      </c>
      <c r="K1201" s="331">
        <v>27</v>
      </c>
      <c r="L1201" s="429">
        <f>'раздел 2'!C1199</f>
        <v>191319.64</v>
      </c>
      <c r="M1201" s="450">
        <v>0</v>
      </c>
      <c r="N1201" s="450">
        <v>0</v>
      </c>
      <c r="O1201" s="450">
        <v>0</v>
      </c>
      <c r="P1201" s="460">
        <f t="shared" si="305"/>
        <v>191319.64</v>
      </c>
      <c r="Q1201" s="455">
        <f t="shared" si="306"/>
        <v>449.74057357780919</v>
      </c>
      <c r="R1201" s="450">
        <v>24445</v>
      </c>
      <c r="S1201" s="450" t="s">
        <v>358</v>
      </c>
      <c r="T1201" s="450" t="s">
        <v>181</v>
      </c>
      <c r="U1201" s="56">
        <f>'раздел 2'!C1199-'раздел 1'!L1201</f>
        <v>0</v>
      </c>
      <c r="V1201" s="203">
        <f t="shared" si="307"/>
        <v>0</v>
      </c>
      <c r="W1201" s="203">
        <f t="shared" si="299"/>
        <v>23995.259426422192</v>
      </c>
    </row>
    <row r="1202" spans="1:30" ht="15.6" customHeight="1" x14ac:dyDescent="0.2">
      <c r="A1202" s="328">
        <f t="shared" si="304"/>
        <v>938</v>
      </c>
      <c r="B1202" s="111" t="s">
        <v>326</v>
      </c>
      <c r="C1202" s="331">
        <v>1916</v>
      </c>
      <c r="D1202" s="450"/>
      <c r="E1202" s="450" t="s">
        <v>174</v>
      </c>
      <c r="F1202" s="327">
        <v>2</v>
      </c>
      <c r="G1202" s="327">
        <v>2</v>
      </c>
      <c r="H1202" s="450">
        <v>174.4</v>
      </c>
      <c r="I1202" s="450">
        <v>174.4</v>
      </c>
      <c r="J1202" s="450">
        <v>154</v>
      </c>
      <c r="K1202" s="331">
        <v>8</v>
      </c>
      <c r="L1202" s="429">
        <f>'раздел 2'!C1200</f>
        <v>2383024.16</v>
      </c>
      <c r="M1202" s="450">
        <v>0</v>
      </c>
      <c r="N1202" s="450">
        <v>0</v>
      </c>
      <c r="O1202" s="450">
        <v>0</v>
      </c>
      <c r="P1202" s="460">
        <f t="shared" si="305"/>
        <v>2383024.16</v>
      </c>
      <c r="Q1202" s="455">
        <f t="shared" si="306"/>
        <v>13664.129357798165</v>
      </c>
      <c r="R1202" s="450">
        <v>24445</v>
      </c>
      <c r="S1202" s="450" t="s">
        <v>358</v>
      </c>
      <c r="T1202" s="450" t="s">
        <v>181</v>
      </c>
      <c r="U1202" s="56">
        <f>'раздел 2'!C1200-'раздел 1'!L1202</f>
        <v>0</v>
      </c>
      <c r="V1202" s="203">
        <f t="shared" si="307"/>
        <v>0</v>
      </c>
      <c r="W1202" s="203">
        <f t="shared" si="299"/>
        <v>10780.870642201835</v>
      </c>
    </row>
    <row r="1203" spans="1:30" ht="15.6" customHeight="1" x14ac:dyDescent="0.2">
      <c r="A1203" s="488" t="s">
        <v>17</v>
      </c>
      <c r="B1203" s="489"/>
      <c r="C1203" s="331" t="s">
        <v>1566</v>
      </c>
      <c r="D1203" s="450" t="s">
        <v>1566</v>
      </c>
      <c r="E1203" s="450" t="s">
        <v>1566</v>
      </c>
      <c r="F1203" s="327" t="s">
        <v>1566</v>
      </c>
      <c r="G1203" s="327" t="s">
        <v>1566</v>
      </c>
      <c r="H1203" s="429">
        <f t="shared" ref="H1203:P1203" si="308">SUM(H1120:H1202)</f>
        <v>281049.74999999994</v>
      </c>
      <c r="I1203" s="429">
        <f t="shared" si="308"/>
        <v>223430.66000000006</v>
      </c>
      <c r="J1203" s="429">
        <f t="shared" si="308"/>
        <v>177680.40000000002</v>
      </c>
      <c r="K1203" s="331">
        <f t="shared" si="308"/>
        <v>11654</v>
      </c>
      <c r="L1203" s="429">
        <f t="shared" si="308"/>
        <v>81538987.429999992</v>
      </c>
      <c r="M1203" s="429">
        <f t="shared" si="308"/>
        <v>0</v>
      </c>
      <c r="N1203" s="429">
        <f t="shared" si="308"/>
        <v>0</v>
      </c>
      <c r="O1203" s="429">
        <f t="shared" si="308"/>
        <v>0</v>
      </c>
      <c r="P1203" s="429">
        <f t="shared" si="308"/>
        <v>81538987.429999992</v>
      </c>
      <c r="Q1203" s="455">
        <f t="shared" si="306"/>
        <v>290.12296730383144</v>
      </c>
      <c r="R1203" s="450" t="s">
        <v>1566</v>
      </c>
      <c r="S1203" s="450" t="s">
        <v>1566</v>
      </c>
      <c r="T1203" s="450" t="s">
        <v>1566</v>
      </c>
      <c r="U1203" s="56">
        <f>'раздел 2'!C1201-'раздел 1'!L1203</f>
        <v>0</v>
      </c>
      <c r="V1203" s="203">
        <f t="shared" si="307"/>
        <v>0</v>
      </c>
      <c r="W1203" s="203" t="e">
        <f t="shared" si="299"/>
        <v>#VALUE!</v>
      </c>
    </row>
    <row r="1204" spans="1:30" s="210" customFormat="1" ht="15.6" customHeight="1" x14ac:dyDescent="0.2">
      <c r="A1204" s="497" t="s">
        <v>132</v>
      </c>
      <c r="B1204" s="498"/>
      <c r="C1204" s="153" t="s">
        <v>1566</v>
      </c>
      <c r="D1204" s="466" t="s">
        <v>1566</v>
      </c>
      <c r="E1204" s="466" t="s">
        <v>1566</v>
      </c>
      <c r="F1204" s="179" t="s">
        <v>1566</v>
      </c>
      <c r="G1204" s="179" t="s">
        <v>1566</v>
      </c>
      <c r="H1204" s="466">
        <v>341051.08000000013</v>
      </c>
      <c r="I1204" s="466">
        <v>273771.52000000019</v>
      </c>
      <c r="J1204" s="466">
        <v>213574.54</v>
      </c>
      <c r="K1204" s="153">
        <v>14279</v>
      </c>
      <c r="L1204" s="463">
        <f>L1203+L1118+L1115+L1105+L1108</f>
        <v>89946941.289999992</v>
      </c>
      <c r="M1204" s="463">
        <f t="shared" ref="M1204:P1204" si="309">M1203+M1118+M1115+M1105+M1108</f>
        <v>0</v>
      </c>
      <c r="N1204" s="463">
        <f t="shared" si="309"/>
        <v>0</v>
      </c>
      <c r="O1204" s="463">
        <f t="shared" si="309"/>
        <v>0</v>
      </c>
      <c r="P1204" s="463">
        <f t="shared" si="309"/>
        <v>89946941.289999992</v>
      </c>
      <c r="Q1204" s="455">
        <f t="shared" si="306"/>
        <v>263.73451534004806</v>
      </c>
      <c r="R1204" s="466" t="s">
        <v>1566</v>
      </c>
      <c r="S1204" s="466" t="s">
        <v>1566</v>
      </c>
      <c r="T1204" s="466" t="s">
        <v>1566</v>
      </c>
      <c r="U1204" s="56">
        <f>'раздел 2'!C1202-'раздел 1'!L1204</f>
        <v>0</v>
      </c>
      <c r="V1204" s="203">
        <f t="shared" si="307"/>
        <v>0</v>
      </c>
      <c r="W1204" s="203" t="e">
        <f t="shared" si="299"/>
        <v>#VALUE!</v>
      </c>
    </row>
    <row r="1205" spans="1:30" ht="15.6" customHeight="1" x14ac:dyDescent="0.2">
      <c r="A1205" s="534" t="s">
        <v>1570</v>
      </c>
      <c r="B1205" s="535"/>
      <c r="C1205" s="535"/>
      <c r="D1205" s="535"/>
      <c r="E1205" s="535"/>
      <c r="F1205" s="535"/>
      <c r="G1205" s="535"/>
      <c r="H1205" s="535"/>
      <c r="I1205" s="535"/>
      <c r="J1205" s="535"/>
      <c r="K1205" s="535"/>
      <c r="L1205" s="535"/>
      <c r="M1205" s="535"/>
      <c r="N1205" s="535"/>
      <c r="O1205" s="535"/>
      <c r="P1205" s="535"/>
      <c r="Q1205" s="535"/>
      <c r="R1205" s="535"/>
      <c r="S1205" s="535"/>
      <c r="T1205" s="536"/>
      <c r="U1205" s="56">
        <f>'раздел 2'!C1203-'раздел 1'!L1205</f>
        <v>0</v>
      </c>
      <c r="V1205" s="203">
        <f t="shared" si="307"/>
        <v>0</v>
      </c>
      <c r="W1205" s="203">
        <f t="shared" si="299"/>
        <v>0</v>
      </c>
    </row>
    <row r="1206" spans="1:30" s="123" customFormat="1" ht="18" customHeight="1" x14ac:dyDescent="0.2">
      <c r="A1206" s="527" t="s">
        <v>1484</v>
      </c>
      <c r="B1206" s="528"/>
      <c r="C1206" s="529"/>
      <c r="D1206" s="429"/>
      <c r="E1206" s="429"/>
      <c r="F1206" s="327"/>
      <c r="G1206" s="327"/>
      <c r="H1206" s="429"/>
      <c r="I1206" s="429"/>
      <c r="J1206" s="429"/>
      <c r="K1206" s="331"/>
      <c r="L1206" s="429"/>
      <c r="M1206" s="429"/>
      <c r="N1206" s="429"/>
      <c r="O1206" s="429"/>
      <c r="P1206" s="429"/>
      <c r="Q1206" s="429"/>
      <c r="R1206" s="429"/>
      <c r="S1206" s="429"/>
      <c r="T1206" s="429"/>
      <c r="U1206" s="54">
        <f>'раздел 2'!C1204-'раздел 1'!L1206</f>
        <v>0</v>
      </c>
      <c r="V1206" s="203">
        <f t="shared" si="307"/>
        <v>0</v>
      </c>
      <c r="W1206" s="203">
        <f t="shared" si="299"/>
        <v>0</v>
      </c>
      <c r="X1206" s="429"/>
      <c r="Y1206" s="429"/>
      <c r="Z1206" s="35"/>
      <c r="AA1206" s="34"/>
      <c r="AC1206" s="85"/>
      <c r="AD1206" s="85"/>
    </row>
    <row r="1207" spans="1:30" ht="15.6" customHeight="1" x14ac:dyDescent="0.2">
      <c r="A1207" s="328">
        <f>A1202+1</f>
        <v>939</v>
      </c>
      <c r="B1207" s="51" t="s">
        <v>961</v>
      </c>
      <c r="C1207" s="167">
        <v>1976</v>
      </c>
      <c r="D1207" s="52"/>
      <c r="E1207" s="52" t="s">
        <v>1469</v>
      </c>
      <c r="F1207" s="185">
        <v>2</v>
      </c>
      <c r="G1207" s="185">
        <v>2</v>
      </c>
      <c r="H1207" s="53">
        <v>627.29999999999995</v>
      </c>
      <c r="I1207" s="53">
        <v>586.6</v>
      </c>
      <c r="J1207" s="52">
        <v>504.3</v>
      </c>
      <c r="K1207" s="167">
        <v>25</v>
      </c>
      <c r="L1207" s="429">
        <f>'раздел 2'!C1205</f>
        <v>813183.86</v>
      </c>
      <c r="M1207" s="450">
        <v>0</v>
      </c>
      <c r="N1207" s="450">
        <v>0</v>
      </c>
      <c r="O1207" s="450">
        <v>0</v>
      </c>
      <c r="P1207" s="460">
        <f>L1207</f>
        <v>813183.86</v>
      </c>
      <c r="Q1207" s="455">
        <f>L1207/H1207</f>
        <v>1296.3237047664595</v>
      </c>
      <c r="R1207" s="450">
        <v>24445</v>
      </c>
      <c r="S1207" s="450" t="s">
        <v>358</v>
      </c>
      <c r="T1207" s="450" t="s">
        <v>181</v>
      </c>
      <c r="U1207" s="54">
        <f>'раздел 2'!C1205-'раздел 1'!L1207</f>
        <v>0</v>
      </c>
      <c r="V1207" s="203">
        <f t="shared" si="307"/>
        <v>0</v>
      </c>
      <c r="W1207" s="203">
        <f t="shared" si="299"/>
        <v>23148.676295233541</v>
      </c>
    </row>
    <row r="1208" spans="1:30" ht="15.6" customHeight="1" x14ac:dyDescent="0.2">
      <c r="A1208" s="530" t="s">
        <v>17</v>
      </c>
      <c r="B1208" s="531"/>
      <c r="C1208" s="331" t="s">
        <v>177</v>
      </c>
      <c r="D1208" s="450" t="s">
        <v>177</v>
      </c>
      <c r="E1208" s="450" t="s">
        <v>177</v>
      </c>
      <c r="F1208" s="327" t="s">
        <v>177</v>
      </c>
      <c r="G1208" s="327" t="s">
        <v>177</v>
      </c>
      <c r="H1208" s="429">
        <f t="shared" ref="H1208:P1208" si="310">H1207</f>
        <v>627.29999999999995</v>
      </c>
      <c r="I1208" s="429">
        <f t="shared" si="310"/>
        <v>586.6</v>
      </c>
      <c r="J1208" s="429">
        <f t="shared" si="310"/>
        <v>504.3</v>
      </c>
      <c r="K1208" s="331">
        <f t="shared" si="310"/>
        <v>25</v>
      </c>
      <c r="L1208" s="429">
        <f t="shared" si="310"/>
        <v>813183.86</v>
      </c>
      <c r="M1208" s="429">
        <f t="shared" si="310"/>
        <v>0</v>
      </c>
      <c r="N1208" s="429">
        <f t="shared" si="310"/>
        <v>0</v>
      </c>
      <c r="O1208" s="429">
        <f t="shared" si="310"/>
        <v>0</v>
      </c>
      <c r="P1208" s="429">
        <f t="shared" si="310"/>
        <v>813183.86</v>
      </c>
      <c r="Q1208" s="455">
        <f>L1208/H1208</f>
        <v>1296.3237047664595</v>
      </c>
      <c r="R1208" s="450" t="s">
        <v>177</v>
      </c>
      <c r="S1208" s="450" t="s">
        <v>177</v>
      </c>
      <c r="T1208" s="450" t="s">
        <v>177</v>
      </c>
      <c r="U1208" s="54">
        <f>'раздел 2'!C1206-'раздел 1'!L1208</f>
        <v>0</v>
      </c>
      <c r="V1208" s="203">
        <f t="shared" si="307"/>
        <v>0</v>
      </c>
      <c r="W1208" s="203" t="e">
        <f t="shared" si="299"/>
        <v>#VALUE!</v>
      </c>
    </row>
    <row r="1209" spans="1:30" ht="15.6" customHeight="1" x14ac:dyDescent="0.2">
      <c r="B1209" s="461"/>
      <c r="C1209" s="331"/>
      <c r="D1209" s="450"/>
      <c r="E1209" s="450"/>
      <c r="F1209" s="327"/>
      <c r="G1209" s="327"/>
      <c r="H1209" s="450"/>
      <c r="I1209" s="450"/>
      <c r="J1209" s="450"/>
      <c r="K1209" s="331"/>
      <c r="L1209" s="429"/>
      <c r="M1209" s="450"/>
      <c r="N1209" s="450"/>
      <c r="O1209" s="450"/>
      <c r="P1209" s="450"/>
      <c r="Q1209" s="427"/>
      <c r="R1209" s="450"/>
      <c r="S1209" s="450"/>
      <c r="T1209" s="450"/>
      <c r="U1209" s="54">
        <f>'раздел 2'!C1207-'раздел 1'!L1209</f>
        <v>0</v>
      </c>
      <c r="V1209" s="203">
        <f t="shared" si="307"/>
        <v>0</v>
      </c>
      <c r="W1209" s="203">
        <f t="shared" si="299"/>
        <v>0</v>
      </c>
    </row>
    <row r="1210" spans="1:30" ht="15.6" customHeight="1" x14ac:dyDescent="0.2">
      <c r="A1210" s="511" t="s">
        <v>345</v>
      </c>
      <c r="B1210" s="512"/>
      <c r="C1210" s="331"/>
      <c r="D1210" s="450"/>
      <c r="E1210" s="450"/>
      <c r="F1210" s="327"/>
      <c r="G1210" s="327"/>
      <c r="H1210" s="450"/>
      <c r="I1210" s="450"/>
      <c r="J1210" s="450"/>
      <c r="K1210" s="331"/>
      <c r="L1210" s="429"/>
      <c r="M1210" s="450"/>
      <c r="N1210" s="450"/>
      <c r="O1210" s="450"/>
      <c r="P1210" s="450"/>
      <c r="Q1210" s="427"/>
      <c r="R1210" s="450"/>
      <c r="S1210" s="450"/>
      <c r="T1210" s="450"/>
      <c r="U1210" s="54"/>
      <c r="V1210" s="203">
        <f t="shared" si="307"/>
        <v>0</v>
      </c>
      <c r="W1210" s="203">
        <f t="shared" si="299"/>
        <v>0</v>
      </c>
    </row>
    <row r="1211" spans="1:30" ht="15.6" customHeight="1" x14ac:dyDescent="0.2">
      <c r="A1211" s="328">
        <f>A1207+1</f>
        <v>940</v>
      </c>
      <c r="B1211" s="330" t="s">
        <v>346</v>
      </c>
      <c r="C1211" s="331">
        <v>1968</v>
      </c>
      <c r="D1211" s="450"/>
      <c r="E1211" s="450" t="s">
        <v>174</v>
      </c>
      <c r="F1211" s="327">
        <v>5</v>
      </c>
      <c r="G1211" s="327">
        <v>7</v>
      </c>
      <c r="H1211" s="450">
        <v>3563</v>
      </c>
      <c r="I1211" s="450">
        <v>374.64</v>
      </c>
      <c r="J1211" s="450">
        <v>2352</v>
      </c>
      <c r="K1211" s="331">
        <v>223</v>
      </c>
      <c r="L1211" s="429">
        <f>'раздел 2'!C1209</f>
        <v>15575713.310000001</v>
      </c>
      <c r="M1211" s="450">
        <v>0</v>
      </c>
      <c r="N1211" s="450">
        <v>0</v>
      </c>
      <c r="O1211" s="450">
        <v>0</v>
      </c>
      <c r="P1211" s="460">
        <f>L1211</f>
        <v>15575713.310000001</v>
      </c>
      <c r="Q1211" s="455">
        <f>L1211/H1211</f>
        <v>4371.5165057535787</v>
      </c>
      <c r="R1211" s="450">
        <v>24445</v>
      </c>
      <c r="S1211" s="450" t="s">
        <v>358</v>
      </c>
      <c r="T1211" s="450" t="s">
        <v>181</v>
      </c>
      <c r="U1211" s="54">
        <f>L1211-'раздел 2'!C1208</f>
        <v>0</v>
      </c>
      <c r="V1211" s="203">
        <f t="shared" si="307"/>
        <v>0</v>
      </c>
      <c r="W1211" s="203">
        <f t="shared" si="299"/>
        <v>20073.483494246422</v>
      </c>
    </row>
    <row r="1212" spans="1:30" ht="15.6" customHeight="1" x14ac:dyDescent="0.2">
      <c r="A1212" s="532" t="s">
        <v>17</v>
      </c>
      <c r="B1212" s="533"/>
      <c r="C1212" s="331" t="s">
        <v>177</v>
      </c>
      <c r="D1212" s="450" t="s">
        <v>177</v>
      </c>
      <c r="E1212" s="450" t="s">
        <v>177</v>
      </c>
      <c r="F1212" s="327" t="s">
        <v>177</v>
      </c>
      <c r="G1212" s="327" t="s">
        <v>177</v>
      </c>
      <c r="H1212" s="450">
        <v>3563</v>
      </c>
      <c r="I1212" s="450">
        <v>374.64</v>
      </c>
      <c r="J1212" s="450">
        <v>2352</v>
      </c>
      <c r="K1212" s="331">
        <v>223</v>
      </c>
      <c r="L1212" s="429">
        <f>L1211</f>
        <v>15575713.310000001</v>
      </c>
      <c r="M1212" s="429">
        <f>M1211</f>
        <v>0</v>
      </c>
      <c r="N1212" s="429">
        <f>N1211</f>
        <v>0</v>
      </c>
      <c r="O1212" s="429">
        <f>O1211</f>
        <v>0</v>
      </c>
      <c r="P1212" s="429">
        <f>P1211</f>
        <v>15575713.310000001</v>
      </c>
      <c r="Q1212" s="455">
        <f>L1212/H1212</f>
        <v>4371.5165057535787</v>
      </c>
      <c r="R1212" s="450" t="s">
        <v>177</v>
      </c>
      <c r="S1212" s="450" t="s">
        <v>177</v>
      </c>
      <c r="T1212" s="450" t="s">
        <v>177</v>
      </c>
      <c r="U1212" s="54">
        <f>L1212-'раздел 2'!C1209</f>
        <v>0</v>
      </c>
      <c r="V1212" s="203">
        <f t="shared" si="307"/>
        <v>0</v>
      </c>
      <c r="W1212" s="203" t="e">
        <f t="shared" si="299"/>
        <v>#VALUE!</v>
      </c>
    </row>
    <row r="1213" spans="1:30" ht="15.6" customHeight="1" x14ac:dyDescent="0.2">
      <c r="A1213" s="532" t="s">
        <v>72</v>
      </c>
      <c r="B1213" s="533"/>
      <c r="C1213" s="331"/>
      <c r="D1213" s="450"/>
      <c r="E1213" s="450"/>
      <c r="F1213" s="327"/>
      <c r="G1213" s="327"/>
      <c r="H1213" s="450"/>
      <c r="I1213" s="450"/>
      <c r="J1213" s="450"/>
      <c r="K1213" s="331"/>
      <c r="L1213" s="429"/>
      <c r="M1213" s="450"/>
      <c r="N1213" s="450"/>
      <c r="O1213" s="450"/>
      <c r="P1213" s="450"/>
      <c r="Q1213" s="427"/>
      <c r="R1213" s="450"/>
      <c r="S1213" s="450"/>
      <c r="T1213" s="450"/>
      <c r="U1213" s="54">
        <f>L1213-'раздел 2'!C1210</f>
        <v>0</v>
      </c>
      <c r="V1213" s="203">
        <f t="shared" si="307"/>
        <v>0</v>
      </c>
      <c r="W1213" s="203">
        <f t="shared" si="299"/>
        <v>0</v>
      </c>
    </row>
    <row r="1214" spans="1:30" ht="15.6" customHeight="1" x14ac:dyDescent="0.2">
      <c r="A1214" s="328">
        <f>A1211+1</f>
        <v>941</v>
      </c>
      <c r="B1214" s="330" t="s">
        <v>90</v>
      </c>
      <c r="C1214" s="331">
        <v>1970</v>
      </c>
      <c r="D1214" s="450"/>
      <c r="E1214" s="450" t="s">
        <v>174</v>
      </c>
      <c r="F1214" s="327">
        <v>5</v>
      </c>
      <c r="G1214" s="327">
        <v>2</v>
      </c>
      <c r="H1214" s="450">
        <v>4678.8999999999996</v>
      </c>
      <c r="I1214" s="450">
        <v>4494.8999999999996</v>
      </c>
      <c r="J1214" s="450">
        <v>2376.6</v>
      </c>
      <c r="K1214" s="331">
        <v>330</v>
      </c>
      <c r="L1214" s="429">
        <f>'раздел 2'!C1211</f>
        <v>9941208.1699999999</v>
      </c>
      <c r="M1214" s="450">
        <v>0</v>
      </c>
      <c r="N1214" s="450">
        <v>0</v>
      </c>
      <c r="O1214" s="450">
        <v>0</v>
      </c>
      <c r="P1214" s="460">
        <f t="shared" ref="P1214:P1220" si="311">L1214</f>
        <v>9941208.1699999999</v>
      </c>
      <c r="Q1214" s="455">
        <f t="shared" ref="Q1214:Q1221" si="312">L1214/H1214</f>
        <v>2124.68917266879</v>
      </c>
      <c r="R1214" s="450">
        <v>24445</v>
      </c>
      <c r="S1214" s="450" t="s">
        <v>358</v>
      </c>
      <c r="T1214" s="450" t="s">
        <v>181</v>
      </c>
      <c r="U1214" s="54">
        <f>L1214-'раздел 2'!C1211</f>
        <v>0</v>
      </c>
      <c r="V1214" s="203">
        <f t="shared" si="307"/>
        <v>0</v>
      </c>
      <c r="W1214" s="203">
        <f t="shared" si="299"/>
        <v>22320.31082733121</v>
      </c>
    </row>
    <row r="1215" spans="1:30" ht="15.6" customHeight="1" x14ac:dyDescent="0.2">
      <c r="A1215" s="328">
        <f t="shared" ref="A1215:A1220" si="313">A1214+1</f>
        <v>942</v>
      </c>
      <c r="B1215" s="330" t="s">
        <v>91</v>
      </c>
      <c r="C1215" s="331">
        <v>1971</v>
      </c>
      <c r="D1215" s="450"/>
      <c r="E1215" s="450" t="s">
        <v>174</v>
      </c>
      <c r="F1215" s="327">
        <v>5</v>
      </c>
      <c r="G1215" s="327">
        <v>2</v>
      </c>
      <c r="H1215" s="450">
        <v>4828.4399999999996</v>
      </c>
      <c r="I1215" s="450">
        <v>3806.34</v>
      </c>
      <c r="J1215" s="450">
        <v>1885.8</v>
      </c>
      <c r="K1215" s="331">
        <v>321</v>
      </c>
      <c r="L1215" s="429">
        <f>'раздел 2'!C1212</f>
        <v>10888710.069999998</v>
      </c>
      <c r="M1215" s="450">
        <v>0</v>
      </c>
      <c r="N1215" s="450">
        <v>0</v>
      </c>
      <c r="O1215" s="450">
        <v>0</v>
      </c>
      <c r="P1215" s="460">
        <f t="shared" si="311"/>
        <v>10888710.069999998</v>
      </c>
      <c r="Q1215" s="455">
        <f t="shared" si="312"/>
        <v>2255.11968047651</v>
      </c>
      <c r="R1215" s="450">
        <v>24445</v>
      </c>
      <c r="S1215" s="450" t="s">
        <v>358</v>
      </c>
      <c r="T1215" s="450" t="s">
        <v>181</v>
      </c>
      <c r="U1215" s="54">
        <f>L1215-'раздел 2'!C1212</f>
        <v>0</v>
      </c>
      <c r="V1215" s="203">
        <f t="shared" si="307"/>
        <v>0</v>
      </c>
      <c r="W1215" s="203">
        <f t="shared" ref="W1215:W1238" si="314">R1215-Q1215</f>
        <v>22189.88031952349</v>
      </c>
    </row>
    <row r="1216" spans="1:30" ht="15.6" customHeight="1" x14ac:dyDescent="0.2">
      <c r="A1216" s="328">
        <f t="shared" si="313"/>
        <v>943</v>
      </c>
      <c r="B1216" s="330" t="s">
        <v>327</v>
      </c>
      <c r="C1216" s="331">
        <v>1983</v>
      </c>
      <c r="D1216" s="450"/>
      <c r="E1216" s="450" t="s">
        <v>174</v>
      </c>
      <c r="F1216" s="327">
        <v>9</v>
      </c>
      <c r="G1216" s="327">
        <v>2</v>
      </c>
      <c r="H1216" s="450">
        <v>6919</v>
      </c>
      <c r="I1216" s="450">
        <v>5657.78</v>
      </c>
      <c r="J1216" s="450">
        <v>2507.56</v>
      </c>
      <c r="K1216" s="331">
        <v>412</v>
      </c>
      <c r="L1216" s="429">
        <f>'раздел 2'!C1213</f>
        <v>8836060.290000001</v>
      </c>
      <c r="M1216" s="450">
        <v>0</v>
      </c>
      <c r="N1216" s="450">
        <v>0</v>
      </c>
      <c r="O1216" s="450">
        <v>0</v>
      </c>
      <c r="P1216" s="460">
        <f t="shared" si="311"/>
        <v>8836060.290000001</v>
      </c>
      <c r="Q1216" s="455">
        <f t="shared" si="312"/>
        <v>1277.0718731030497</v>
      </c>
      <c r="R1216" s="450">
        <v>24445</v>
      </c>
      <c r="S1216" s="450" t="s">
        <v>358</v>
      </c>
      <c r="T1216" s="450" t="s">
        <v>181</v>
      </c>
      <c r="U1216" s="54">
        <f>L1216-'раздел 2'!C1213</f>
        <v>0</v>
      </c>
      <c r="V1216" s="203">
        <f t="shared" si="307"/>
        <v>0</v>
      </c>
      <c r="W1216" s="203">
        <f t="shared" si="314"/>
        <v>23167.92812689695</v>
      </c>
    </row>
    <row r="1217" spans="1:23" ht="15.6" customHeight="1" x14ac:dyDescent="0.2">
      <c r="A1217" s="328">
        <f t="shared" si="313"/>
        <v>944</v>
      </c>
      <c r="B1217" s="330" t="s">
        <v>328</v>
      </c>
      <c r="C1217" s="331">
        <v>1969</v>
      </c>
      <c r="D1217" s="450"/>
      <c r="E1217" s="450" t="s">
        <v>174</v>
      </c>
      <c r="F1217" s="327">
        <v>5</v>
      </c>
      <c r="G1217" s="327">
        <v>4</v>
      </c>
      <c r="H1217" s="450">
        <v>3777.08</v>
      </c>
      <c r="I1217" s="450">
        <v>3473.68</v>
      </c>
      <c r="J1217" s="450">
        <v>3056.84</v>
      </c>
      <c r="K1217" s="331">
        <v>178</v>
      </c>
      <c r="L1217" s="429">
        <f>'раздел 2'!C1214</f>
        <v>8339255.4900000002</v>
      </c>
      <c r="M1217" s="450">
        <v>0</v>
      </c>
      <c r="N1217" s="450">
        <v>0</v>
      </c>
      <c r="O1217" s="450">
        <v>0</v>
      </c>
      <c r="P1217" s="460">
        <f t="shared" si="311"/>
        <v>8339255.4900000002</v>
      </c>
      <c r="Q1217" s="455">
        <f t="shared" si="312"/>
        <v>2207.8577869677106</v>
      </c>
      <c r="R1217" s="450">
        <v>24445</v>
      </c>
      <c r="S1217" s="450" t="s">
        <v>358</v>
      </c>
      <c r="T1217" s="450" t="s">
        <v>181</v>
      </c>
      <c r="U1217" s="54">
        <f>L1217-'раздел 2'!C1214</f>
        <v>0</v>
      </c>
      <c r="V1217" s="203">
        <f t="shared" si="307"/>
        <v>0</v>
      </c>
      <c r="W1217" s="203">
        <f t="shared" si="314"/>
        <v>22237.14221303229</v>
      </c>
    </row>
    <row r="1218" spans="1:23" ht="15.6" customHeight="1" x14ac:dyDescent="0.2">
      <c r="A1218" s="328">
        <f t="shared" si="313"/>
        <v>945</v>
      </c>
      <c r="B1218" s="330" t="s">
        <v>956</v>
      </c>
      <c r="C1218" s="331">
        <v>1958</v>
      </c>
      <c r="D1218" s="450"/>
      <c r="E1218" s="450" t="s">
        <v>174</v>
      </c>
      <c r="F1218" s="327">
        <v>3</v>
      </c>
      <c r="G1218" s="327">
        <v>2</v>
      </c>
      <c r="H1218" s="450">
        <v>1724.57</v>
      </c>
      <c r="I1218" s="450">
        <v>1555.67</v>
      </c>
      <c r="J1218" s="450">
        <v>1555.67</v>
      </c>
      <c r="K1218" s="331">
        <v>106</v>
      </c>
      <c r="L1218" s="429">
        <f>'раздел 2'!C1215</f>
        <v>397182.09</v>
      </c>
      <c r="M1218" s="450">
        <v>0</v>
      </c>
      <c r="N1218" s="450">
        <v>0</v>
      </c>
      <c r="O1218" s="450">
        <v>0</v>
      </c>
      <c r="P1218" s="460">
        <f t="shared" si="311"/>
        <v>397182.09</v>
      </c>
      <c r="Q1218" s="455">
        <f t="shared" si="312"/>
        <v>230.30789704100155</v>
      </c>
      <c r="R1218" s="450">
        <v>24445</v>
      </c>
      <c r="S1218" s="450" t="s">
        <v>358</v>
      </c>
      <c r="T1218" s="450" t="s">
        <v>181</v>
      </c>
      <c r="U1218" s="54">
        <f>L1218-'раздел 2'!C1215</f>
        <v>0</v>
      </c>
      <c r="V1218" s="203">
        <f t="shared" si="307"/>
        <v>0</v>
      </c>
      <c r="W1218" s="203">
        <f t="shared" si="314"/>
        <v>24214.692102958998</v>
      </c>
    </row>
    <row r="1219" spans="1:23" ht="15.6" customHeight="1" x14ac:dyDescent="0.2">
      <c r="A1219" s="328">
        <f t="shared" si="313"/>
        <v>946</v>
      </c>
      <c r="B1219" s="330" t="s">
        <v>957</v>
      </c>
      <c r="C1219" s="331">
        <v>1980</v>
      </c>
      <c r="D1219" s="450"/>
      <c r="E1219" s="450" t="s">
        <v>174</v>
      </c>
      <c r="F1219" s="327">
        <v>4</v>
      </c>
      <c r="G1219" s="327">
        <v>1</v>
      </c>
      <c r="H1219" s="450">
        <v>3016.54</v>
      </c>
      <c r="I1219" s="450">
        <v>2908.94</v>
      </c>
      <c r="J1219" s="450">
        <v>2908.94</v>
      </c>
      <c r="K1219" s="331">
        <v>151</v>
      </c>
      <c r="L1219" s="429">
        <f>'раздел 2'!C1216</f>
        <v>1225932.8999999999</v>
      </c>
      <c r="M1219" s="450">
        <v>0</v>
      </c>
      <c r="N1219" s="450">
        <v>0</v>
      </c>
      <c r="O1219" s="450">
        <v>0</v>
      </c>
      <c r="P1219" s="460">
        <f t="shared" si="311"/>
        <v>1225932.8999999999</v>
      </c>
      <c r="Q1219" s="455">
        <f t="shared" si="312"/>
        <v>406.4036611482029</v>
      </c>
      <c r="R1219" s="450">
        <v>24445</v>
      </c>
      <c r="S1219" s="450" t="s">
        <v>358</v>
      </c>
      <c r="T1219" s="450" t="s">
        <v>181</v>
      </c>
      <c r="U1219" s="54">
        <f>L1219-'раздел 2'!C1216</f>
        <v>0</v>
      </c>
      <c r="V1219" s="203">
        <f t="shared" si="307"/>
        <v>0</v>
      </c>
      <c r="W1219" s="203">
        <f t="shared" si="314"/>
        <v>24038.596338851796</v>
      </c>
    </row>
    <row r="1220" spans="1:23" ht="15.6" customHeight="1" x14ac:dyDescent="0.2">
      <c r="A1220" s="328">
        <f t="shared" si="313"/>
        <v>947</v>
      </c>
      <c r="B1220" s="330" t="s">
        <v>959</v>
      </c>
      <c r="C1220" s="331">
        <v>1950</v>
      </c>
      <c r="D1220" s="450"/>
      <c r="E1220" s="450" t="s">
        <v>174</v>
      </c>
      <c r="F1220" s="327">
        <v>2</v>
      </c>
      <c r="G1220" s="327">
        <v>1</v>
      </c>
      <c r="H1220" s="450">
        <v>241.49</v>
      </c>
      <c r="I1220" s="450">
        <v>218.79</v>
      </c>
      <c r="J1220" s="450">
        <v>218.79</v>
      </c>
      <c r="K1220" s="331">
        <v>17</v>
      </c>
      <c r="L1220" s="429">
        <f>'раздел 2'!C1217</f>
        <v>562906.75</v>
      </c>
      <c r="M1220" s="450">
        <v>0</v>
      </c>
      <c r="N1220" s="450">
        <v>0</v>
      </c>
      <c r="O1220" s="450">
        <v>0</v>
      </c>
      <c r="P1220" s="460">
        <f t="shared" si="311"/>
        <v>562906.75</v>
      </c>
      <c r="Q1220" s="455">
        <f t="shared" si="312"/>
        <v>2330.9733322290776</v>
      </c>
      <c r="R1220" s="450">
        <v>24445</v>
      </c>
      <c r="S1220" s="450" t="s">
        <v>358</v>
      </c>
      <c r="T1220" s="450" t="s">
        <v>181</v>
      </c>
      <c r="U1220" s="54">
        <f>L1220-'раздел 2'!C1217</f>
        <v>0</v>
      </c>
      <c r="V1220" s="203">
        <f t="shared" si="307"/>
        <v>0</v>
      </c>
      <c r="W1220" s="203">
        <f t="shared" si="314"/>
        <v>22114.026667770922</v>
      </c>
    </row>
    <row r="1221" spans="1:23" ht="15.6" customHeight="1" x14ac:dyDescent="0.2">
      <c r="A1221" s="532" t="s">
        <v>17</v>
      </c>
      <c r="B1221" s="533"/>
      <c r="C1221" s="331" t="s">
        <v>177</v>
      </c>
      <c r="D1221" s="450" t="s">
        <v>177</v>
      </c>
      <c r="E1221" s="450" t="s">
        <v>177</v>
      </c>
      <c r="F1221" s="327" t="s">
        <v>177</v>
      </c>
      <c r="G1221" s="327" t="s">
        <v>177</v>
      </c>
      <c r="H1221" s="450">
        <v>15678.679999999998</v>
      </c>
      <c r="I1221" s="450">
        <v>13814.86</v>
      </c>
      <c r="J1221" s="450">
        <v>10247.800000000001</v>
      </c>
      <c r="K1221" s="331">
        <v>864</v>
      </c>
      <c r="L1221" s="429">
        <f>SUM(L1214:L1220)</f>
        <v>40191255.760000005</v>
      </c>
      <c r="M1221" s="429">
        <f>SUM(M1214:M1220)</f>
        <v>0</v>
      </c>
      <c r="N1221" s="429">
        <f>SUM(N1214:N1220)</f>
        <v>0</v>
      </c>
      <c r="O1221" s="429">
        <f>SUM(O1214:O1220)</f>
        <v>0</v>
      </c>
      <c r="P1221" s="429">
        <f>SUM(P1214:P1220)</f>
        <v>40191255.760000005</v>
      </c>
      <c r="Q1221" s="455">
        <f t="shared" si="312"/>
        <v>2563.4336410973378</v>
      </c>
      <c r="R1221" s="450" t="s">
        <v>177</v>
      </c>
      <c r="S1221" s="450" t="s">
        <v>177</v>
      </c>
      <c r="T1221" s="450" t="s">
        <v>177</v>
      </c>
      <c r="U1221" s="54">
        <f>L1221-'раздел 2'!C1218</f>
        <v>0</v>
      </c>
      <c r="V1221" s="203">
        <f t="shared" si="307"/>
        <v>0</v>
      </c>
      <c r="W1221" s="203" t="e">
        <f t="shared" si="314"/>
        <v>#VALUE!</v>
      </c>
    </row>
    <row r="1222" spans="1:23" ht="15.6" customHeight="1" x14ac:dyDescent="0.2">
      <c r="A1222" s="532" t="s">
        <v>92</v>
      </c>
      <c r="B1222" s="533"/>
      <c r="C1222" s="331"/>
      <c r="D1222" s="450"/>
      <c r="E1222" s="450"/>
      <c r="F1222" s="327"/>
      <c r="G1222" s="327"/>
      <c r="H1222" s="450"/>
      <c r="I1222" s="450"/>
      <c r="J1222" s="450"/>
      <c r="K1222" s="331"/>
      <c r="L1222" s="429"/>
      <c r="M1222" s="450"/>
      <c r="N1222" s="450"/>
      <c r="O1222" s="450"/>
      <c r="P1222" s="450"/>
      <c r="Q1222" s="427"/>
      <c r="R1222" s="450"/>
      <c r="S1222" s="450"/>
      <c r="T1222" s="450"/>
      <c r="U1222" s="54">
        <f>L1222-'раздел 2'!C1219</f>
        <v>0</v>
      </c>
      <c r="V1222" s="203">
        <f t="shared" si="307"/>
        <v>0</v>
      </c>
      <c r="W1222" s="203">
        <f t="shared" si="314"/>
        <v>0</v>
      </c>
    </row>
    <row r="1223" spans="1:23" ht="15.6" customHeight="1" x14ac:dyDescent="0.2">
      <c r="A1223" s="328">
        <f>A1220+1</f>
        <v>948</v>
      </c>
      <c r="B1223" s="330" t="s">
        <v>1361</v>
      </c>
      <c r="C1223" s="331">
        <v>1964</v>
      </c>
      <c r="D1223" s="450"/>
      <c r="E1223" s="450" t="s">
        <v>1469</v>
      </c>
      <c r="F1223" s="327">
        <v>2</v>
      </c>
      <c r="G1223" s="327">
        <v>2</v>
      </c>
      <c r="H1223" s="333">
        <v>881.37</v>
      </c>
      <c r="I1223" s="450">
        <v>807.64</v>
      </c>
      <c r="J1223" s="450">
        <v>513.34</v>
      </c>
      <c r="K1223" s="331">
        <v>50</v>
      </c>
      <c r="L1223" s="429">
        <f>'раздел 2'!C1220</f>
        <v>428960.17</v>
      </c>
      <c r="M1223" s="450">
        <v>0</v>
      </c>
      <c r="N1223" s="450">
        <v>0</v>
      </c>
      <c r="O1223" s="450">
        <v>0</v>
      </c>
      <c r="P1223" s="460">
        <f>L1223</f>
        <v>428960.17</v>
      </c>
      <c r="Q1223" s="455">
        <f>L1223/H1223</f>
        <v>486.69703983571031</v>
      </c>
      <c r="R1223" s="450">
        <v>24445</v>
      </c>
      <c r="S1223" s="450" t="s">
        <v>358</v>
      </c>
      <c r="T1223" s="450" t="s">
        <v>181</v>
      </c>
      <c r="U1223" s="54">
        <f>L1223-'раздел 2'!C1220</f>
        <v>0</v>
      </c>
      <c r="V1223" s="203">
        <f t="shared" si="307"/>
        <v>0</v>
      </c>
      <c r="W1223" s="203">
        <f t="shared" si="314"/>
        <v>23958.302960164288</v>
      </c>
    </row>
    <row r="1224" spans="1:23" ht="15.6" customHeight="1" x14ac:dyDescent="0.2">
      <c r="A1224" s="328">
        <f t="shared" ref="A1224:A1279" si="315">A1223+1</f>
        <v>949</v>
      </c>
      <c r="B1224" s="330" t="s">
        <v>1363</v>
      </c>
      <c r="C1224" s="331">
        <v>1964</v>
      </c>
      <c r="D1224" s="450"/>
      <c r="E1224" s="450" t="s">
        <v>1469</v>
      </c>
      <c r="F1224" s="327">
        <v>2</v>
      </c>
      <c r="G1224" s="327">
        <v>2</v>
      </c>
      <c r="H1224" s="333">
        <v>816.7</v>
      </c>
      <c r="I1224" s="450">
        <v>748.6</v>
      </c>
      <c r="J1224" s="450">
        <v>386.82</v>
      </c>
      <c r="K1224" s="331">
        <v>60</v>
      </c>
      <c r="L1224" s="429">
        <f>'раздел 2'!C1221</f>
        <v>323591.27</v>
      </c>
      <c r="M1224" s="450">
        <v>0</v>
      </c>
      <c r="N1224" s="450">
        <v>0</v>
      </c>
      <c r="O1224" s="450">
        <v>0</v>
      </c>
      <c r="P1224" s="460">
        <f t="shared" ref="P1224:P1266" si="316">L1224</f>
        <v>323591.27</v>
      </c>
      <c r="Q1224" s="455">
        <f t="shared" ref="Q1224:Q1279" si="317">L1224/H1224</f>
        <v>396.21803599853069</v>
      </c>
      <c r="R1224" s="450">
        <v>24445</v>
      </c>
      <c r="S1224" s="450" t="s">
        <v>358</v>
      </c>
      <c r="T1224" s="450" t="s">
        <v>181</v>
      </c>
      <c r="U1224" s="54">
        <f>L1224-'раздел 2'!C1221</f>
        <v>0</v>
      </c>
      <c r="V1224" s="203">
        <f t="shared" si="307"/>
        <v>0</v>
      </c>
      <c r="W1224" s="203">
        <f t="shared" si="314"/>
        <v>24048.781964001468</v>
      </c>
    </row>
    <row r="1225" spans="1:23" ht="15.6" customHeight="1" x14ac:dyDescent="0.2">
      <c r="A1225" s="328">
        <f t="shared" si="315"/>
        <v>950</v>
      </c>
      <c r="B1225" s="330" t="s">
        <v>1365</v>
      </c>
      <c r="C1225" s="331">
        <v>1980</v>
      </c>
      <c r="D1225" s="450"/>
      <c r="E1225" s="450" t="s">
        <v>1468</v>
      </c>
      <c r="F1225" s="327">
        <v>2</v>
      </c>
      <c r="G1225" s="327">
        <v>1</v>
      </c>
      <c r="H1225" s="333">
        <v>405.7</v>
      </c>
      <c r="I1225" s="450">
        <v>370.4</v>
      </c>
      <c r="J1225" s="450">
        <v>213.4</v>
      </c>
      <c r="K1225" s="331">
        <v>31</v>
      </c>
      <c r="L1225" s="429">
        <f>'раздел 2'!C1222</f>
        <v>217013.9</v>
      </c>
      <c r="M1225" s="450">
        <v>0</v>
      </c>
      <c r="N1225" s="450">
        <v>0</v>
      </c>
      <c r="O1225" s="450">
        <v>0</v>
      </c>
      <c r="P1225" s="460">
        <f t="shared" si="316"/>
        <v>217013.9</v>
      </c>
      <c r="Q1225" s="455">
        <f t="shared" si="317"/>
        <v>534.91225043135319</v>
      </c>
      <c r="R1225" s="450">
        <v>24445</v>
      </c>
      <c r="S1225" s="450" t="s">
        <v>358</v>
      </c>
      <c r="T1225" s="450" t="s">
        <v>181</v>
      </c>
      <c r="U1225" s="54">
        <f>L1225-'раздел 2'!C1222</f>
        <v>0</v>
      </c>
      <c r="V1225" s="203">
        <f t="shared" si="307"/>
        <v>0</v>
      </c>
      <c r="W1225" s="203">
        <f t="shared" si="314"/>
        <v>23910.087749568647</v>
      </c>
    </row>
    <row r="1226" spans="1:23" ht="15.6" customHeight="1" x14ac:dyDescent="0.2">
      <c r="A1226" s="328">
        <f t="shared" si="315"/>
        <v>951</v>
      </c>
      <c r="B1226" s="330" t="s">
        <v>1367</v>
      </c>
      <c r="C1226" s="331">
        <v>1959</v>
      </c>
      <c r="D1226" s="450"/>
      <c r="E1226" s="450" t="s">
        <v>1469</v>
      </c>
      <c r="F1226" s="327">
        <v>2</v>
      </c>
      <c r="G1226" s="327">
        <v>2</v>
      </c>
      <c r="H1226" s="333">
        <v>656.51</v>
      </c>
      <c r="I1226" s="450">
        <v>609.21</v>
      </c>
      <c r="J1226" s="450">
        <v>568.61</v>
      </c>
      <c r="K1226" s="331">
        <v>25</v>
      </c>
      <c r="L1226" s="429">
        <f>'раздел 2'!C1223</f>
        <v>204439.52000000002</v>
      </c>
      <c r="M1226" s="450">
        <v>0</v>
      </c>
      <c r="N1226" s="450">
        <v>0</v>
      </c>
      <c r="O1226" s="450">
        <v>0</v>
      </c>
      <c r="P1226" s="460">
        <f t="shared" si="316"/>
        <v>204439.52000000002</v>
      </c>
      <c r="Q1226" s="455">
        <f t="shared" si="317"/>
        <v>311.40351251313768</v>
      </c>
      <c r="R1226" s="450">
        <v>24445</v>
      </c>
      <c r="S1226" s="450" t="s">
        <v>358</v>
      </c>
      <c r="T1226" s="450" t="s">
        <v>181</v>
      </c>
      <c r="U1226" s="54">
        <f>L1226-'раздел 2'!C1223</f>
        <v>0</v>
      </c>
      <c r="V1226" s="203">
        <f t="shared" si="307"/>
        <v>0</v>
      </c>
      <c r="W1226" s="203">
        <f t="shared" si="314"/>
        <v>24133.596487486862</v>
      </c>
    </row>
    <row r="1227" spans="1:23" ht="15.6" customHeight="1" x14ac:dyDescent="0.2">
      <c r="A1227" s="328">
        <f t="shared" si="315"/>
        <v>952</v>
      </c>
      <c r="B1227" s="330" t="s">
        <v>1369</v>
      </c>
      <c r="C1227" s="331">
        <v>1987</v>
      </c>
      <c r="D1227" s="450"/>
      <c r="E1227" s="450" t="s">
        <v>1469</v>
      </c>
      <c r="F1227" s="327">
        <v>2</v>
      </c>
      <c r="G1227" s="327">
        <v>2</v>
      </c>
      <c r="H1227" s="333">
        <v>567.79999999999995</v>
      </c>
      <c r="I1227" s="450">
        <v>519.79999999999995</v>
      </c>
      <c r="J1227" s="450">
        <v>472.6</v>
      </c>
      <c r="K1227" s="331">
        <v>22</v>
      </c>
      <c r="L1227" s="429">
        <f>'раздел 2'!C1224</f>
        <v>591429.17999999993</v>
      </c>
      <c r="M1227" s="450">
        <v>0</v>
      </c>
      <c r="N1227" s="450">
        <v>0</v>
      </c>
      <c r="O1227" s="450">
        <v>0</v>
      </c>
      <c r="P1227" s="460">
        <f t="shared" si="316"/>
        <v>591429.17999999993</v>
      </c>
      <c r="Q1227" s="455">
        <f t="shared" si="317"/>
        <v>1041.6153222965834</v>
      </c>
      <c r="R1227" s="450">
        <v>24445</v>
      </c>
      <c r="S1227" s="450" t="s">
        <v>358</v>
      </c>
      <c r="T1227" s="450" t="s">
        <v>181</v>
      </c>
      <c r="U1227" s="54">
        <f>L1227-'раздел 2'!C1224</f>
        <v>0</v>
      </c>
      <c r="V1227" s="203">
        <f t="shared" si="307"/>
        <v>0</v>
      </c>
      <c r="W1227" s="203">
        <f t="shared" si="314"/>
        <v>23403.384677703416</v>
      </c>
    </row>
    <row r="1228" spans="1:23" ht="15.6" customHeight="1" x14ac:dyDescent="0.2">
      <c r="A1228" s="328">
        <f t="shared" si="315"/>
        <v>953</v>
      </c>
      <c r="B1228" s="330" t="s">
        <v>1371</v>
      </c>
      <c r="C1228" s="331">
        <v>1962</v>
      </c>
      <c r="D1228" s="450"/>
      <c r="E1228" s="450" t="s">
        <v>1469</v>
      </c>
      <c r="F1228" s="327">
        <v>2</v>
      </c>
      <c r="G1228" s="327">
        <v>2</v>
      </c>
      <c r="H1228" s="333">
        <v>519.21</v>
      </c>
      <c r="I1228" s="450">
        <v>444.8</v>
      </c>
      <c r="J1228" s="450">
        <v>144</v>
      </c>
      <c r="K1228" s="331">
        <v>22</v>
      </c>
      <c r="L1228" s="429">
        <f>'раздел 2'!C1225</f>
        <v>281983.13</v>
      </c>
      <c r="M1228" s="450">
        <v>0</v>
      </c>
      <c r="N1228" s="450">
        <v>0</v>
      </c>
      <c r="O1228" s="450">
        <v>0</v>
      </c>
      <c r="P1228" s="460">
        <f t="shared" si="316"/>
        <v>281983.13</v>
      </c>
      <c r="Q1228" s="455">
        <f t="shared" si="317"/>
        <v>543.10034475453085</v>
      </c>
      <c r="R1228" s="450">
        <v>24445</v>
      </c>
      <c r="S1228" s="450" t="s">
        <v>358</v>
      </c>
      <c r="T1228" s="450" t="s">
        <v>181</v>
      </c>
      <c r="U1228" s="54">
        <f>L1228-'раздел 2'!C1225</f>
        <v>0</v>
      </c>
      <c r="V1228" s="203">
        <f t="shared" si="307"/>
        <v>0</v>
      </c>
      <c r="W1228" s="203">
        <f t="shared" si="314"/>
        <v>23901.89965524547</v>
      </c>
    </row>
    <row r="1229" spans="1:23" ht="15.6" customHeight="1" x14ac:dyDescent="0.2">
      <c r="A1229" s="328">
        <f t="shared" si="315"/>
        <v>954</v>
      </c>
      <c r="B1229" s="330" t="s">
        <v>1373</v>
      </c>
      <c r="C1229" s="331">
        <v>1956</v>
      </c>
      <c r="D1229" s="450"/>
      <c r="E1229" s="450" t="s">
        <v>1469</v>
      </c>
      <c r="F1229" s="327">
        <v>2</v>
      </c>
      <c r="G1229" s="327">
        <v>2</v>
      </c>
      <c r="H1229" s="333">
        <v>733.09</v>
      </c>
      <c r="I1229" s="450">
        <v>670.69</v>
      </c>
      <c r="J1229" s="450">
        <v>628.21</v>
      </c>
      <c r="K1229" s="331">
        <v>34</v>
      </c>
      <c r="L1229" s="429">
        <f>'раздел 2'!C1226</f>
        <v>106798.17</v>
      </c>
      <c r="M1229" s="450">
        <v>0</v>
      </c>
      <c r="N1229" s="450">
        <v>0</v>
      </c>
      <c r="O1229" s="450">
        <v>0</v>
      </c>
      <c r="P1229" s="460">
        <f t="shared" si="316"/>
        <v>106798.17</v>
      </c>
      <c r="Q1229" s="455">
        <f t="shared" si="317"/>
        <v>145.68220818726212</v>
      </c>
      <c r="R1229" s="450">
        <v>24445</v>
      </c>
      <c r="S1229" s="450" t="s">
        <v>358</v>
      </c>
      <c r="T1229" s="450" t="s">
        <v>181</v>
      </c>
      <c r="U1229" s="54">
        <f>L1229-'раздел 2'!C1226</f>
        <v>0</v>
      </c>
      <c r="V1229" s="203">
        <f t="shared" si="307"/>
        <v>0</v>
      </c>
      <c r="W1229" s="203">
        <f t="shared" si="314"/>
        <v>24299.317791812737</v>
      </c>
    </row>
    <row r="1230" spans="1:23" ht="15.6" customHeight="1" x14ac:dyDescent="0.2">
      <c r="A1230" s="328">
        <f t="shared" si="315"/>
        <v>955</v>
      </c>
      <c r="B1230" s="330" t="s">
        <v>1375</v>
      </c>
      <c r="C1230" s="331">
        <v>1985</v>
      </c>
      <c r="D1230" s="450"/>
      <c r="E1230" s="450" t="s">
        <v>1469</v>
      </c>
      <c r="F1230" s="327">
        <v>3</v>
      </c>
      <c r="G1230" s="327">
        <v>1</v>
      </c>
      <c r="H1230" s="333">
        <v>1581</v>
      </c>
      <c r="I1230" s="450">
        <v>1549.2</v>
      </c>
      <c r="J1230" s="450">
        <v>165.86</v>
      </c>
      <c r="K1230" s="331">
        <v>128</v>
      </c>
      <c r="L1230" s="429">
        <f>'раздел 2'!C1227</f>
        <v>130371.44</v>
      </c>
      <c r="M1230" s="450">
        <v>0</v>
      </c>
      <c r="N1230" s="450">
        <v>0</v>
      </c>
      <c r="O1230" s="450">
        <v>0</v>
      </c>
      <c r="P1230" s="460">
        <f t="shared" si="316"/>
        <v>130371.44</v>
      </c>
      <c r="Q1230" s="455">
        <f t="shared" si="317"/>
        <v>82.461378874130304</v>
      </c>
      <c r="R1230" s="450">
        <v>24445</v>
      </c>
      <c r="S1230" s="450" t="s">
        <v>358</v>
      </c>
      <c r="T1230" s="450" t="s">
        <v>181</v>
      </c>
      <c r="U1230" s="54">
        <f>L1230-'раздел 2'!C1227</f>
        <v>0</v>
      </c>
      <c r="V1230" s="203">
        <f t="shared" si="307"/>
        <v>0</v>
      </c>
      <c r="W1230" s="203">
        <f t="shared" si="314"/>
        <v>24362.53862112587</v>
      </c>
    </row>
    <row r="1231" spans="1:23" ht="15.6" customHeight="1" x14ac:dyDescent="0.2">
      <c r="A1231" s="328">
        <f t="shared" si="315"/>
        <v>956</v>
      </c>
      <c r="B1231" s="330" t="s">
        <v>1376</v>
      </c>
      <c r="C1231" s="331">
        <v>1970</v>
      </c>
      <c r="D1231" s="450"/>
      <c r="E1231" s="450" t="s">
        <v>1468</v>
      </c>
      <c r="F1231" s="327">
        <v>5</v>
      </c>
      <c r="G1231" s="327">
        <v>5</v>
      </c>
      <c r="H1231" s="333">
        <v>4814.37</v>
      </c>
      <c r="I1231" s="450">
        <v>4402.37</v>
      </c>
      <c r="J1231" s="450">
        <v>3388.17</v>
      </c>
      <c r="K1231" s="331">
        <v>230</v>
      </c>
      <c r="L1231" s="429">
        <f>'раздел 2'!C1228</f>
        <v>267446.32</v>
      </c>
      <c r="M1231" s="450">
        <v>0</v>
      </c>
      <c r="N1231" s="450">
        <v>0</v>
      </c>
      <c r="O1231" s="450">
        <v>0</v>
      </c>
      <c r="P1231" s="460">
        <f t="shared" si="316"/>
        <v>267446.32</v>
      </c>
      <c r="Q1231" s="455">
        <f t="shared" si="317"/>
        <v>55.551675504790872</v>
      </c>
      <c r="R1231" s="450">
        <v>24445</v>
      </c>
      <c r="S1231" s="450" t="s">
        <v>358</v>
      </c>
      <c r="T1231" s="450" t="s">
        <v>181</v>
      </c>
      <c r="U1231" s="54">
        <f>L1231-'раздел 2'!C1228</f>
        <v>0</v>
      </c>
      <c r="V1231" s="203">
        <f t="shared" si="307"/>
        <v>0</v>
      </c>
      <c r="W1231" s="203">
        <f t="shared" si="314"/>
        <v>24389.44832449521</v>
      </c>
    </row>
    <row r="1232" spans="1:23" ht="15.6" customHeight="1" x14ac:dyDescent="0.2">
      <c r="A1232" s="328">
        <f t="shared" si="315"/>
        <v>957</v>
      </c>
      <c r="B1232" s="330" t="s">
        <v>1377</v>
      </c>
      <c r="C1232" s="331">
        <v>1983</v>
      </c>
      <c r="D1232" s="450"/>
      <c r="E1232" s="450" t="s">
        <v>1469</v>
      </c>
      <c r="F1232" s="327">
        <v>12</v>
      </c>
      <c r="G1232" s="327">
        <v>1</v>
      </c>
      <c r="H1232" s="333">
        <v>5377.42</v>
      </c>
      <c r="I1232" s="450">
        <v>4626.72</v>
      </c>
      <c r="J1232" s="450">
        <v>3822.54</v>
      </c>
      <c r="K1232" s="331">
        <v>215</v>
      </c>
      <c r="L1232" s="429">
        <f>'раздел 2'!C1229</f>
        <v>914732.46</v>
      </c>
      <c r="M1232" s="450">
        <v>0</v>
      </c>
      <c r="N1232" s="450">
        <v>0</v>
      </c>
      <c r="O1232" s="450">
        <v>0</v>
      </c>
      <c r="P1232" s="460">
        <f t="shared" si="316"/>
        <v>914732.46</v>
      </c>
      <c r="Q1232" s="455">
        <f t="shared" si="317"/>
        <v>170.10619590807488</v>
      </c>
      <c r="R1232" s="450">
        <v>24445</v>
      </c>
      <c r="S1232" s="450" t="s">
        <v>358</v>
      </c>
      <c r="T1232" s="332" t="s">
        <v>1653</v>
      </c>
      <c r="U1232" s="54">
        <f>L1232-'раздел 2'!C1229</f>
        <v>0</v>
      </c>
      <c r="V1232" s="203">
        <f t="shared" si="307"/>
        <v>0</v>
      </c>
      <c r="W1232" s="203">
        <f t="shared" si="314"/>
        <v>24274.893804091924</v>
      </c>
    </row>
    <row r="1233" spans="1:23" ht="15.6" customHeight="1" x14ac:dyDescent="0.2">
      <c r="A1233" s="328">
        <f t="shared" si="315"/>
        <v>958</v>
      </c>
      <c r="B1233" s="330" t="s">
        <v>1378</v>
      </c>
      <c r="C1233" s="331">
        <v>1970</v>
      </c>
      <c r="D1233" s="450"/>
      <c r="E1233" s="450" t="s">
        <v>1467</v>
      </c>
      <c r="F1233" s="327">
        <v>5</v>
      </c>
      <c r="G1233" s="327">
        <v>6</v>
      </c>
      <c r="H1233" s="333">
        <v>5493.86</v>
      </c>
      <c r="I1233" s="450">
        <v>3986.31</v>
      </c>
      <c r="J1233" s="450">
        <v>3251.2</v>
      </c>
      <c r="K1233" s="331">
        <v>195</v>
      </c>
      <c r="L1233" s="429">
        <f>'раздел 2'!C1230</f>
        <v>1119742.99</v>
      </c>
      <c r="M1233" s="450">
        <v>0</v>
      </c>
      <c r="N1233" s="450">
        <v>0</v>
      </c>
      <c r="O1233" s="450">
        <v>0</v>
      </c>
      <c r="P1233" s="460">
        <f t="shared" si="316"/>
        <v>1119742.99</v>
      </c>
      <c r="Q1233" s="455">
        <f t="shared" si="317"/>
        <v>203.8171686209696</v>
      </c>
      <c r="R1233" s="450">
        <v>24445</v>
      </c>
      <c r="S1233" s="450" t="s">
        <v>358</v>
      </c>
      <c r="T1233" s="332" t="s">
        <v>1653</v>
      </c>
      <c r="U1233" s="54">
        <f>L1233-'раздел 2'!C1230</f>
        <v>0</v>
      </c>
      <c r="V1233" s="203">
        <f t="shared" si="307"/>
        <v>0</v>
      </c>
      <c r="W1233" s="203">
        <f t="shared" si="314"/>
        <v>24241.182831379032</v>
      </c>
    </row>
    <row r="1234" spans="1:23" ht="15.6" customHeight="1" x14ac:dyDescent="0.2">
      <c r="A1234" s="328">
        <f t="shared" si="315"/>
        <v>959</v>
      </c>
      <c r="B1234" s="330" t="s">
        <v>1379</v>
      </c>
      <c r="C1234" s="331">
        <v>1981</v>
      </c>
      <c r="D1234" s="450"/>
      <c r="E1234" s="450" t="s">
        <v>1468</v>
      </c>
      <c r="F1234" s="327">
        <v>9</v>
      </c>
      <c r="G1234" s="327">
        <v>7</v>
      </c>
      <c r="H1234" s="333">
        <v>17666.7</v>
      </c>
      <c r="I1234" s="450">
        <v>13857.9</v>
      </c>
      <c r="J1234" s="450">
        <v>11715.37</v>
      </c>
      <c r="K1234" s="331">
        <v>725</v>
      </c>
      <c r="L1234" s="429">
        <f>'раздел 2'!C1231</f>
        <v>1812220.5899999999</v>
      </c>
      <c r="M1234" s="450">
        <v>0</v>
      </c>
      <c r="N1234" s="450">
        <v>0</v>
      </c>
      <c r="O1234" s="450">
        <v>0</v>
      </c>
      <c r="P1234" s="460">
        <f t="shared" si="316"/>
        <v>1812220.5899999999</v>
      </c>
      <c r="Q1234" s="455">
        <f t="shared" si="317"/>
        <v>102.57833041824448</v>
      </c>
      <c r="R1234" s="450">
        <v>24445</v>
      </c>
      <c r="S1234" s="450" t="s">
        <v>358</v>
      </c>
      <c r="T1234" s="332" t="s">
        <v>1653</v>
      </c>
      <c r="U1234" s="54">
        <f>L1234-'раздел 2'!C1231</f>
        <v>0</v>
      </c>
      <c r="V1234" s="203">
        <f t="shared" si="307"/>
        <v>0</v>
      </c>
      <c r="W1234" s="203">
        <f t="shared" si="314"/>
        <v>24342.421669581756</v>
      </c>
    </row>
    <row r="1235" spans="1:23" ht="15.6" customHeight="1" x14ac:dyDescent="0.2">
      <c r="A1235" s="328">
        <f t="shared" si="315"/>
        <v>960</v>
      </c>
      <c r="B1235" s="330" t="s">
        <v>1381</v>
      </c>
      <c r="C1235" s="331">
        <v>1983</v>
      </c>
      <c r="D1235" s="450"/>
      <c r="E1235" s="450" t="s">
        <v>1468</v>
      </c>
      <c r="F1235" s="327">
        <v>5</v>
      </c>
      <c r="G1235" s="327">
        <v>8</v>
      </c>
      <c r="H1235" s="333">
        <v>8307.36</v>
      </c>
      <c r="I1235" s="450">
        <v>6081.56</v>
      </c>
      <c r="J1235" s="450">
        <v>5306.54</v>
      </c>
      <c r="K1235" s="331">
        <v>272</v>
      </c>
      <c r="L1235" s="429">
        <f>'раздел 2'!C1232</f>
        <v>1271926.98</v>
      </c>
      <c r="M1235" s="450">
        <v>0</v>
      </c>
      <c r="N1235" s="450">
        <v>0</v>
      </c>
      <c r="O1235" s="450">
        <v>0</v>
      </c>
      <c r="P1235" s="460">
        <f t="shared" si="316"/>
        <v>1271926.98</v>
      </c>
      <c r="Q1235" s="455">
        <f t="shared" si="317"/>
        <v>153.10844600450685</v>
      </c>
      <c r="R1235" s="450">
        <v>24445</v>
      </c>
      <c r="S1235" s="450" t="s">
        <v>358</v>
      </c>
      <c r="T1235" s="332" t="s">
        <v>1653</v>
      </c>
      <c r="U1235" s="54">
        <f>L1235-'раздел 2'!C1232</f>
        <v>0</v>
      </c>
      <c r="V1235" s="203">
        <f t="shared" si="307"/>
        <v>0</v>
      </c>
      <c r="W1235" s="203">
        <f t="shared" si="314"/>
        <v>24291.891553995494</v>
      </c>
    </row>
    <row r="1236" spans="1:23" ht="15.6" customHeight="1" x14ac:dyDescent="0.2">
      <c r="A1236" s="328">
        <f t="shared" si="315"/>
        <v>961</v>
      </c>
      <c r="B1236" s="330" t="s">
        <v>1382</v>
      </c>
      <c r="C1236" s="331">
        <v>1982</v>
      </c>
      <c r="D1236" s="450"/>
      <c r="E1236" s="450" t="s">
        <v>1469</v>
      </c>
      <c r="F1236" s="327">
        <v>12</v>
      </c>
      <c r="G1236" s="327">
        <v>1</v>
      </c>
      <c r="H1236" s="333">
        <v>4826.26</v>
      </c>
      <c r="I1236" s="450">
        <v>4162.1000000000004</v>
      </c>
      <c r="J1236" s="450">
        <v>3619.8</v>
      </c>
      <c r="K1236" s="331">
        <v>198</v>
      </c>
      <c r="L1236" s="429">
        <f>'раздел 2'!C1233</f>
        <v>432737</v>
      </c>
      <c r="M1236" s="450">
        <v>0</v>
      </c>
      <c r="N1236" s="450">
        <v>0</v>
      </c>
      <c r="O1236" s="450">
        <v>0</v>
      </c>
      <c r="P1236" s="460">
        <f t="shared" si="316"/>
        <v>432737</v>
      </c>
      <c r="Q1236" s="455">
        <f t="shared" si="317"/>
        <v>89.66301028125298</v>
      </c>
      <c r="R1236" s="450">
        <v>24445</v>
      </c>
      <c r="S1236" s="450" t="s">
        <v>358</v>
      </c>
      <c r="T1236" s="450" t="s">
        <v>1699</v>
      </c>
      <c r="U1236" s="54">
        <f>L1236-'раздел 2'!C1233</f>
        <v>0</v>
      </c>
      <c r="V1236" s="203">
        <f t="shared" si="307"/>
        <v>0</v>
      </c>
      <c r="W1236" s="203">
        <f t="shared" si="314"/>
        <v>24355.336989718748</v>
      </c>
    </row>
    <row r="1237" spans="1:23" ht="15.6" customHeight="1" x14ac:dyDescent="0.2">
      <c r="A1237" s="328">
        <f t="shared" si="315"/>
        <v>962</v>
      </c>
      <c r="B1237" s="330" t="s">
        <v>1383</v>
      </c>
      <c r="C1237" s="331">
        <v>1977</v>
      </c>
      <c r="D1237" s="450"/>
      <c r="E1237" s="450" t="s">
        <v>1469</v>
      </c>
      <c r="F1237" s="327">
        <v>5</v>
      </c>
      <c r="G1237" s="327">
        <v>8</v>
      </c>
      <c r="H1237" s="333">
        <v>9088.81</v>
      </c>
      <c r="I1237" s="450">
        <v>7105.61</v>
      </c>
      <c r="J1237" s="450">
        <v>5234.6099999999997</v>
      </c>
      <c r="K1237" s="331">
        <v>277</v>
      </c>
      <c r="L1237" s="429">
        <f>'раздел 2'!C1234</f>
        <v>1183394.06</v>
      </c>
      <c r="M1237" s="450">
        <v>0</v>
      </c>
      <c r="N1237" s="450">
        <v>0</v>
      </c>
      <c r="O1237" s="450">
        <v>0</v>
      </c>
      <c r="P1237" s="460">
        <f t="shared" si="316"/>
        <v>1183394.06</v>
      </c>
      <c r="Q1237" s="455">
        <f t="shared" si="317"/>
        <v>130.20341056750004</v>
      </c>
      <c r="R1237" s="450">
        <v>24445</v>
      </c>
      <c r="S1237" s="450" t="s">
        <v>358</v>
      </c>
      <c r="T1237" s="332" t="s">
        <v>1653</v>
      </c>
      <c r="U1237" s="54">
        <f>L1237-'раздел 2'!C1234</f>
        <v>0</v>
      </c>
      <c r="V1237" s="203">
        <f t="shared" si="307"/>
        <v>0</v>
      </c>
      <c r="W1237" s="203">
        <f t="shared" si="314"/>
        <v>24314.796589432499</v>
      </c>
    </row>
    <row r="1238" spans="1:23" ht="15.6" customHeight="1" x14ac:dyDescent="0.2">
      <c r="A1238" s="328">
        <f t="shared" si="315"/>
        <v>963</v>
      </c>
      <c r="B1238" s="330" t="s">
        <v>1384</v>
      </c>
      <c r="C1238" s="331">
        <v>1968</v>
      </c>
      <c r="D1238" s="450"/>
      <c r="E1238" s="450" t="s">
        <v>1467</v>
      </c>
      <c r="F1238" s="327">
        <v>5</v>
      </c>
      <c r="G1238" s="327">
        <v>4</v>
      </c>
      <c r="H1238" s="333">
        <v>4639.05</v>
      </c>
      <c r="I1238" s="450">
        <v>3553.63</v>
      </c>
      <c r="J1238" s="450">
        <v>3028.78</v>
      </c>
      <c r="K1238" s="331">
        <v>191</v>
      </c>
      <c r="L1238" s="429">
        <f>'раздел 2'!C1235</f>
        <v>522874.51</v>
      </c>
      <c r="M1238" s="450">
        <v>0</v>
      </c>
      <c r="N1238" s="450">
        <v>0</v>
      </c>
      <c r="O1238" s="450">
        <v>0</v>
      </c>
      <c r="P1238" s="460">
        <f t="shared" si="316"/>
        <v>522874.51</v>
      </c>
      <c r="Q1238" s="455">
        <f t="shared" si="317"/>
        <v>112.7115487007038</v>
      </c>
      <c r="R1238" s="450">
        <v>24445</v>
      </c>
      <c r="S1238" s="450" t="s">
        <v>358</v>
      </c>
      <c r="T1238" s="450" t="s">
        <v>1699</v>
      </c>
      <c r="U1238" s="54">
        <f>L1238-'раздел 2'!C1235</f>
        <v>0</v>
      </c>
      <c r="V1238" s="203">
        <f t="shared" si="307"/>
        <v>0</v>
      </c>
      <c r="W1238" s="203">
        <f t="shared" si="314"/>
        <v>24332.288451299297</v>
      </c>
    </row>
    <row r="1239" spans="1:23" ht="15.6" customHeight="1" x14ac:dyDescent="0.2">
      <c r="A1239" s="328">
        <f t="shared" si="315"/>
        <v>964</v>
      </c>
      <c r="B1239" s="330" t="s">
        <v>1385</v>
      </c>
      <c r="C1239" s="331">
        <v>1969</v>
      </c>
      <c r="D1239" s="450"/>
      <c r="E1239" s="450" t="s">
        <v>1467</v>
      </c>
      <c r="F1239" s="327">
        <v>5</v>
      </c>
      <c r="G1239" s="327">
        <v>4</v>
      </c>
      <c r="H1239" s="333">
        <v>3535.75</v>
      </c>
      <c r="I1239" s="450">
        <v>2649.25</v>
      </c>
      <c r="J1239" s="450">
        <v>2138.46</v>
      </c>
      <c r="K1239" s="331">
        <v>152</v>
      </c>
      <c r="L1239" s="429">
        <f>'раздел 2'!C1236</f>
        <v>336766.75</v>
      </c>
      <c r="M1239" s="450">
        <v>0</v>
      </c>
      <c r="N1239" s="450">
        <v>0</v>
      </c>
      <c r="O1239" s="450">
        <v>0</v>
      </c>
      <c r="P1239" s="460">
        <f t="shared" si="316"/>
        <v>336766.75</v>
      </c>
      <c r="Q1239" s="455">
        <f t="shared" si="317"/>
        <v>95.246199533338043</v>
      </c>
      <c r="R1239" s="450">
        <v>24445</v>
      </c>
      <c r="S1239" s="450" t="s">
        <v>358</v>
      </c>
      <c r="T1239" s="332" t="s">
        <v>1653</v>
      </c>
      <c r="U1239" s="54">
        <f>L1239-'раздел 2'!C1236</f>
        <v>0</v>
      </c>
      <c r="V1239" s="203">
        <f t="shared" si="307"/>
        <v>0</v>
      </c>
      <c r="W1239" s="203">
        <f t="shared" ref="W1239:W1290" si="318">R1239-Q1239</f>
        <v>24349.75380046666</v>
      </c>
    </row>
    <row r="1240" spans="1:23" ht="15.6" customHeight="1" x14ac:dyDescent="0.2">
      <c r="A1240" s="328">
        <f t="shared" si="315"/>
        <v>965</v>
      </c>
      <c r="B1240" s="330" t="s">
        <v>1387</v>
      </c>
      <c r="C1240" s="331">
        <v>1971</v>
      </c>
      <c r="D1240" s="450"/>
      <c r="E1240" s="450" t="s">
        <v>1467</v>
      </c>
      <c r="F1240" s="327">
        <v>5</v>
      </c>
      <c r="G1240" s="327">
        <v>6</v>
      </c>
      <c r="H1240" s="333">
        <v>5472.95</v>
      </c>
      <c r="I1240" s="450">
        <v>4002.95</v>
      </c>
      <c r="J1240" s="450">
        <v>3542.15</v>
      </c>
      <c r="K1240" s="331">
        <v>209</v>
      </c>
      <c r="L1240" s="429">
        <f>'раздел 2'!C1237</f>
        <v>508795.4</v>
      </c>
      <c r="M1240" s="450">
        <v>0</v>
      </c>
      <c r="N1240" s="450">
        <v>0</v>
      </c>
      <c r="O1240" s="450">
        <v>0</v>
      </c>
      <c r="P1240" s="460">
        <f t="shared" si="316"/>
        <v>508795.4</v>
      </c>
      <c r="Q1240" s="455">
        <f t="shared" si="317"/>
        <v>92.965475657552147</v>
      </c>
      <c r="R1240" s="450">
        <v>24445</v>
      </c>
      <c r="S1240" s="450" t="s">
        <v>358</v>
      </c>
      <c r="T1240" s="332" t="s">
        <v>1653</v>
      </c>
      <c r="U1240" s="54">
        <f>L1240-'раздел 2'!C1237</f>
        <v>0</v>
      </c>
      <c r="V1240" s="203">
        <f t="shared" si="307"/>
        <v>0</v>
      </c>
      <c r="W1240" s="203">
        <f t="shared" si="318"/>
        <v>24352.034524342449</v>
      </c>
    </row>
    <row r="1241" spans="1:23" ht="15.6" customHeight="1" x14ac:dyDescent="0.2">
      <c r="A1241" s="328">
        <f t="shared" si="315"/>
        <v>966</v>
      </c>
      <c r="B1241" s="330" t="s">
        <v>1389</v>
      </c>
      <c r="C1241" s="331">
        <v>1973</v>
      </c>
      <c r="D1241" s="450"/>
      <c r="E1241" s="450" t="s">
        <v>1469</v>
      </c>
      <c r="F1241" s="327">
        <v>5</v>
      </c>
      <c r="G1241" s="327">
        <v>6</v>
      </c>
      <c r="H1241" s="333">
        <v>6483.4</v>
      </c>
      <c r="I1241" s="450">
        <v>4994.1000000000004</v>
      </c>
      <c r="J1241" s="450">
        <v>3326.04</v>
      </c>
      <c r="K1241" s="331">
        <v>184</v>
      </c>
      <c r="L1241" s="429">
        <f>'раздел 2'!C1238</f>
        <v>1035673.67</v>
      </c>
      <c r="M1241" s="450">
        <v>0</v>
      </c>
      <c r="N1241" s="450">
        <v>0</v>
      </c>
      <c r="O1241" s="450">
        <v>0</v>
      </c>
      <c r="P1241" s="460">
        <f t="shared" si="316"/>
        <v>1035673.67</v>
      </c>
      <c r="Q1241" s="455">
        <f t="shared" si="317"/>
        <v>159.7423682018694</v>
      </c>
      <c r="R1241" s="450">
        <v>24445</v>
      </c>
      <c r="S1241" s="450" t="s">
        <v>358</v>
      </c>
      <c r="T1241" s="450" t="s">
        <v>1653</v>
      </c>
      <c r="U1241" s="54">
        <f>L1241-'раздел 2'!C1238</f>
        <v>0</v>
      </c>
      <c r="V1241" s="203">
        <f t="shared" si="307"/>
        <v>0</v>
      </c>
      <c r="W1241" s="203">
        <f t="shared" si="318"/>
        <v>24285.257631798129</v>
      </c>
    </row>
    <row r="1242" spans="1:23" ht="15.6" customHeight="1" x14ac:dyDescent="0.2">
      <c r="A1242" s="328">
        <f t="shared" si="315"/>
        <v>967</v>
      </c>
      <c r="B1242" s="330" t="s">
        <v>1390</v>
      </c>
      <c r="C1242" s="331">
        <v>1989</v>
      </c>
      <c r="D1242" s="450"/>
      <c r="E1242" s="450" t="s">
        <v>1467</v>
      </c>
      <c r="F1242" s="327">
        <v>5</v>
      </c>
      <c r="G1242" s="327">
        <v>4</v>
      </c>
      <c r="H1242" s="333">
        <v>4508.1000000000004</v>
      </c>
      <c r="I1242" s="450">
        <v>3494.1</v>
      </c>
      <c r="J1242" s="450">
        <v>2949.7</v>
      </c>
      <c r="K1242" s="331">
        <v>161</v>
      </c>
      <c r="L1242" s="429">
        <f>'раздел 2'!C1239</f>
        <v>310706.81</v>
      </c>
      <c r="M1242" s="450">
        <v>0</v>
      </c>
      <c r="N1242" s="450">
        <v>0</v>
      </c>
      <c r="O1242" s="450">
        <v>0</v>
      </c>
      <c r="P1242" s="460">
        <f t="shared" si="316"/>
        <v>310706.81</v>
      </c>
      <c r="Q1242" s="455">
        <f t="shared" si="317"/>
        <v>68.921898360728463</v>
      </c>
      <c r="R1242" s="450">
        <v>24445</v>
      </c>
      <c r="S1242" s="450" t="s">
        <v>358</v>
      </c>
      <c r="T1242" s="450" t="s">
        <v>1653</v>
      </c>
      <c r="U1242" s="54">
        <f>L1242-'раздел 2'!C1239</f>
        <v>0</v>
      </c>
      <c r="V1242" s="203">
        <f t="shared" si="307"/>
        <v>0</v>
      </c>
      <c r="W1242" s="203">
        <f t="shared" si="318"/>
        <v>24376.078101639272</v>
      </c>
    </row>
    <row r="1243" spans="1:23" ht="15.6" customHeight="1" x14ac:dyDescent="0.2">
      <c r="A1243" s="328">
        <f t="shared" si="315"/>
        <v>968</v>
      </c>
      <c r="B1243" s="330" t="s">
        <v>1392</v>
      </c>
      <c r="C1243" s="331">
        <v>1970</v>
      </c>
      <c r="D1243" s="450"/>
      <c r="E1243" s="450" t="s">
        <v>1467</v>
      </c>
      <c r="F1243" s="327">
        <v>5</v>
      </c>
      <c r="G1243" s="327">
        <v>4</v>
      </c>
      <c r="H1243" s="333">
        <v>3638.28</v>
      </c>
      <c r="I1243" s="450">
        <v>2635.28</v>
      </c>
      <c r="J1243" s="450">
        <v>2272.0500000000002</v>
      </c>
      <c r="K1243" s="331">
        <v>122</v>
      </c>
      <c r="L1243" s="429">
        <f>'раздел 2'!C1240</f>
        <v>257058.03</v>
      </c>
      <c r="M1243" s="450">
        <v>0</v>
      </c>
      <c r="N1243" s="450">
        <v>0</v>
      </c>
      <c r="O1243" s="450">
        <v>0</v>
      </c>
      <c r="P1243" s="460">
        <f t="shared" si="316"/>
        <v>257058.03</v>
      </c>
      <c r="Q1243" s="455">
        <f t="shared" si="317"/>
        <v>70.653723737590283</v>
      </c>
      <c r="R1243" s="450">
        <v>24445</v>
      </c>
      <c r="S1243" s="450" t="s">
        <v>358</v>
      </c>
      <c r="T1243" s="450" t="s">
        <v>1699</v>
      </c>
      <c r="U1243" s="54">
        <f>L1243-'раздел 2'!C1240</f>
        <v>0</v>
      </c>
      <c r="V1243" s="203">
        <f t="shared" si="307"/>
        <v>0</v>
      </c>
      <c r="W1243" s="203">
        <f t="shared" si="318"/>
        <v>24374.346276262411</v>
      </c>
    </row>
    <row r="1244" spans="1:23" ht="15.6" customHeight="1" x14ac:dyDescent="0.2">
      <c r="A1244" s="328">
        <f t="shared" si="315"/>
        <v>969</v>
      </c>
      <c r="B1244" s="330" t="s">
        <v>1393</v>
      </c>
      <c r="C1244" s="331">
        <v>1970</v>
      </c>
      <c r="D1244" s="450"/>
      <c r="E1244" s="450" t="s">
        <v>1469</v>
      </c>
      <c r="F1244" s="327">
        <v>5</v>
      </c>
      <c r="G1244" s="327">
        <v>6</v>
      </c>
      <c r="H1244" s="333">
        <v>6768.4</v>
      </c>
      <c r="I1244" s="450">
        <v>5001.6499999999996</v>
      </c>
      <c r="J1244" s="450">
        <v>3348.05</v>
      </c>
      <c r="K1244" s="331">
        <v>172</v>
      </c>
      <c r="L1244" s="429">
        <f>'раздел 2'!C1241</f>
        <v>1759221.84</v>
      </c>
      <c r="M1244" s="450">
        <v>0</v>
      </c>
      <c r="N1244" s="450">
        <v>0</v>
      </c>
      <c r="O1244" s="450">
        <v>0</v>
      </c>
      <c r="P1244" s="460">
        <f t="shared" si="316"/>
        <v>1759221.84</v>
      </c>
      <c r="Q1244" s="455">
        <f t="shared" si="317"/>
        <v>259.91694344305893</v>
      </c>
      <c r="R1244" s="450">
        <v>24445</v>
      </c>
      <c r="S1244" s="450" t="s">
        <v>358</v>
      </c>
      <c r="T1244" s="332" t="s">
        <v>1653</v>
      </c>
      <c r="U1244" s="54">
        <f>L1244-'раздел 2'!C1241</f>
        <v>0</v>
      </c>
      <c r="V1244" s="203">
        <f t="shared" si="307"/>
        <v>0</v>
      </c>
      <c r="W1244" s="203">
        <f t="shared" si="318"/>
        <v>24185.083056556941</v>
      </c>
    </row>
    <row r="1245" spans="1:23" ht="15.6" customHeight="1" x14ac:dyDescent="0.2">
      <c r="A1245" s="328">
        <f t="shared" si="315"/>
        <v>970</v>
      </c>
      <c r="B1245" s="330" t="s">
        <v>1394</v>
      </c>
      <c r="C1245" s="331">
        <v>1972</v>
      </c>
      <c r="D1245" s="450"/>
      <c r="E1245" s="450" t="s">
        <v>1467</v>
      </c>
      <c r="F1245" s="327">
        <v>5</v>
      </c>
      <c r="G1245" s="327">
        <v>4</v>
      </c>
      <c r="H1245" s="333">
        <v>3605.76</v>
      </c>
      <c r="I1245" s="450">
        <v>2601.7600000000002</v>
      </c>
      <c r="J1245" s="450">
        <v>2168.4899999999998</v>
      </c>
      <c r="K1245" s="331">
        <v>134</v>
      </c>
      <c r="L1245" s="429">
        <f>'раздел 2'!C1242</f>
        <v>787633.43</v>
      </c>
      <c r="M1245" s="450">
        <v>0</v>
      </c>
      <c r="N1245" s="450">
        <v>0</v>
      </c>
      <c r="O1245" s="450">
        <v>0</v>
      </c>
      <c r="P1245" s="460">
        <f t="shared" si="316"/>
        <v>787633.43</v>
      </c>
      <c r="Q1245" s="455">
        <f t="shared" si="317"/>
        <v>218.43756378682997</v>
      </c>
      <c r="R1245" s="450">
        <v>24445</v>
      </c>
      <c r="S1245" s="450" t="s">
        <v>358</v>
      </c>
      <c r="T1245" s="450" t="s">
        <v>1653</v>
      </c>
      <c r="U1245" s="54">
        <f>L1245-'раздел 2'!C1242</f>
        <v>0</v>
      </c>
      <c r="V1245" s="203">
        <f t="shared" si="307"/>
        <v>0</v>
      </c>
      <c r="W1245" s="203">
        <f t="shared" si="318"/>
        <v>24226.562436213171</v>
      </c>
    </row>
    <row r="1246" spans="1:23" ht="15.6" customHeight="1" x14ac:dyDescent="0.2">
      <c r="A1246" s="328">
        <f t="shared" si="315"/>
        <v>971</v>
      </c>
      <c r="B1246" s="330" t="s">
        <v>1395</v>
      </c>
      <c r="C1246" s="331">
        <v>1978</v>
      </c>
      <c r="D1246" s="450"/>
      <c r="E1246" s="450" t="s">
        <v>1467</v>
      </c>
      <c r="F1246" s="327">
        <v>9</v>
      </c>
      <c r="G1246" s="327">
        <v>5</v>
      </c>
      <c r="H1246" s="333">
        <v>12493.3</v>
      </c>
      <c r="I1246" s="450">
        <v>9751.5</v>
      </c>
      <c r="J1246" s="450">
        <v>8163.42</v>
      </c>
      <c r="K1246" s="331">
        <v>512</v>
      </c>
      <c r="L1246" s="429">
        <f>'раздел 2'!C1243</f>
        <v>1894371</v>
      </c>
      <c r="M1246" s="450">
        <v>0</v>
      </c>
      <c r="N1246" s="450">
        <v>0</v>
      </c>
      <c r="O1246" s="450">
        <v>0</v>
      </c>
      <c r="P1246" s="460">
        <f t="shared" si="316"/>
        <v>1894371</v>
      </c>
      <c r="Q1246" s="455">
        <f t="shared" si="317"/>
        <v>151.63095419144662</v>
      </c>
      <c r="R1246" s="450">
        <v>24445</v>
      </c>
      <c r="S1246" s="450" t="s">
        <v>358</v>
      </c>
      <c r="T1246" s="332" t="s">
        <v>1653</v>
      </c>
      <c r="U1246" s="54">
        <f>L1246-'раздел 2'!C1243</f>
        <v>0</v>
      </c>
      <c r="V1246" s="203">
        <f t="shared" si="307"/>
        <v>0</v>
      </c>
      <c r="W1246" s="203">
        <f t="shared" si="318"/>
        <v>24293.369045808555</v>
      </c>
    </row>
    <row r="1247" spans="1:23" ht="15.6" customHeight="1" x14ac:dyDescent="0.2">
      <c r="A1247" s="328">
        <f t="shared" si="315"/>
        <v>972</v>
      </c>
      <c r="B1247" s="330" t="s">
        <v>1396</v>
      </c>
      <c r="C1247" s="331">
        <v>1983</v>
      </c>
      <c r="D1247" s="450"/>
      <c r="E1247" s="450" t="s">
        <v>1467</v>
      </c>
      <c r="F1247" s="327">
        <v>5</v>
      </c>
      <c r="G1247" s="327">
        <v>5</v>
      </c>
      <c r="H1247" s="333">
        <v>8474.49</v>
      </c>
      <c r="I1247" s="450">
        <v>6112.49</v>
      </c>
      <c r="J1247" s="450">
        <v>5125.49</v>
      </c>
      <c r="K1247" s="331">
        <v>287</v>
      </c>
      <c r="L1247" s="429">
        <f>'раздел 2'!C1244</f>
        <v>583176.48</v>
      </c>
      <c r="M1247" s="450">
        <v>0</v>
      </c>
      <c r="N1247" s="450">
        <v>0</v>
      </c>
      <c r="O1247" s="450">
        <v>0</v>
      </c>
      <c r="P1247" s="460">
        <f t="shared" si="316"/>
        <v>583176.48</v>
      </c>
      <c r="Q1247" s="455">
        <f t="shared" si="317"/>
        <v>68.815525182046358</v>
      </c>
      <c r="R1247" s="450">
        <v>24445</v>
      </c>
      <c r="S1247" s="450" t="s">
        <v>358</v>
      </c>
      <c r="T1247" s="332" t="s">
        <v>1653</v>
      </c>
      <c r="U1247" s="54">
        <f>L1247-'раздел 2'!C1244</f>
        <v>0</v>
      </c>
      <c r="V1247" s="203">
        <f t="shared" si="307"/>
        <v>0</v>
      </c>
      <c r="W1247" s="203">
        <f t="shared" si="318"/>
        <v>24376.184474817954</v>
      </c>
    </row>
    <row r="1248" spans="1:23" ht="15.6" customHeight="1" x14ac:dyDescent="0.2">
      <c r="A1248" s="328">
        <f t="shared" si="315"/>
        <v>973</v>
      </c>
      <c r="B1248" s="330" t="s">
        <v>1397</v>
      </c>
      <c r="C1248" s="331">
        <v>1981</v>
      </c>
      <c r="D1248" s="450"/>
      <c r="E1248" s="450" t="s">
        <v>1467</v>
      </c>
      <c r="F1248" s="327">
        <v>5</v>
      </c>
      <c r="G1248" s="327">
        <v>6</v>
      </c>
      <c r="H1248" s="333">
        <v>6034.5</v>
      </c>
      <c r="I1248" s="450">
        <v>4523.7</v>
      </c>
      <c r="J1248" s="450">
        <v>4234.2</v>
      </c>
      <c r="K1248" s="331">
        <v>244</v>
      </c>
      <c r="L1248" s="429">
        <f>'раздел 2'!C1245</f>
        <v>699703.89</v>
      </c>
      <c r="M1248" s="450">
        <v>0</v>
      </c>
      <c r="N1248" s="450">
        <v>0</v>
      </c>
      <c r="O1248" s="450">
        <v>0</v>
      </c>
      <c r="P1248" s="460">
        <f t="shared" si="316"/>
        <v>699703.89</v>
      </c>
      <c r="Q1248" s="455">
        <f t="shared" si="317"/>
        <v>115.95059905543127</v>
      </c>
      <c r="R1248" s="450">
        <v>24445</v>
      </c>
      <c r="S1248" s="450" t="s">
        <v>358</v>
      </c>
      <c r="T1248" s="332" t="s">
        <v>1653</v>
      </c>
      <c r="U1248" s="54">
        <f>L1248-'раздел 2'!C1245</f>
        <v>0</v>
      </c>
      <c r="V1248" s="203">
        <f t="shared" si="307"/>
        <v>0</v>
      </c>
      <c r="W1248" s="203">
        <f t="shared" si="318"/>
        <v>24329.049400944568</v>
      </c>
    </row>
    <row r="1249" spans="1:23" ht="15.6" customHeight="1" x14ac:dyDescent="0.2">
      <c r="A1249" s="328">
        <f t="shared" si="315"/>
        <v>974</v>
      </c>
      <c r="B1249" s="330" t="s">
        <v>1398</v>
      </c>
      <c r="C1249" s="331">
        <v>1984</v>
      </c>
      <c r="D1249" s="450"/>
      <c r="E1249" s="450" t="s">
        <v>1467</v>
      </c>
      <c r="F1249" s="327">
        <v>5</v>
      </c>
      <c r="G1249" s="327">
        <v>6</v>
      </c>
      <c r="H1249" s="333">
        <v>6108.52</v>
      </c>
      <c r="I1249" s="450">
        <v>4589.0200000000004</v>
      </c>
      <c r="J1249" s="450">
        <v>4097.0200000000004</v>
      </c>
      <c r="K1249" s="331">
        <v>234</v>
      </c>
      <c r="L1249" s="429">
        <f>'раздел 2'!C1246</f>
        <v>1164167.1000000001</v>
      </c>
      <c r="M1249" s="450">
        <v>0</v>
      </c>
      <c r="N1249" s="450">
        <v>0</v>
      </c>
      <c r="O1249" s="450">
        <v>0</v>
      </c>
      <c r="P1249" s="460">
        <f t="shared" si="316"/>
        <v>1164167.1000000001</v>
      </c>
      <c r="Q1249" s="455">
        <f t="shared" si="317"/>
        <v>190.58087720102415</v>
      </c>
      <c r="R1249" s="450">
        <v>24445</v>
      </c>
      <c r="S1249" s="450" t="s">
        <v>358</v>
      </c>
      <c r="T1249" s="332" t="s">
        <v>1653</v>
      </c>
      <c r="U1249" s="54">
        <f>L1249-'раздел 2'!C1246</f>
        <v>0</v>
      </c>
      <c r="V1249" s="203">
        <f t="shared" si="307"/>
        <v>0</v>
      </c>
      <c r="W1249" s="203">
        <f t="shared" si="318"/>
        <v>24254.419122798976</v>
      </c>
    </row>
    <row r="1250" spans="1:23" ht="15.6" customHeight="1" x14ac:dyDescent="0.2">
      <c r="A1250" s="328">
        <f t="shared" si="315"/>
        <v>975</v>
      </c>
      <c r="B1250" s="330" t="s">
        <v>1399</v>
      </c>
      <c r="C1250" s="331">
        <v>1996</v>
      </c>
      <c r="D1250" s="450"/>
      <c r="E1250" s="450" t="s">
        <v>1468</v>
      </c>
      <c r="F1250" s="327">
        <v>5</v>
      </c>
      <c r="G1250" s="327">
        <v>3</v>
      </c>
      <c r="H1250" s="333">
        <v>5116</v>
      </c>
      <c r="I1250" s="450">
        <v>3684.5</v>
      </c>
      <c r="J1250" s="450">
        <v>3188.6</v>
      </c>
      <c r="K1250" s="331">
        <v>170</v>
      </c>
      <c r="L1250" s="429">
        <f>'раздел 2'!C1247</f>
        <v>426692.26</v>
      </c>
      <c r="M1250" s="450">
        <v>0</v>
      </c>
      <c r="N1250" s="450">
        <v>0</v>
      </c>
      <c r="O1250" s="450">
        <v>0</v>
      </c>
      <c r="P1250" s="460">
        <f t="shared" si="316"/>
        <v>426692.26</v>
      </c>
      <c r="Q1250" s="455">
        <f t="shared" si="317"/>
        <v>83.403491008600469</v>
      </c>
      <c r="R1250" s="450">
        <v>24445</v>
      </c>
      <c r="S1250" s="450" t="s">
        <v>358</v>
      </c>
      <c r="T1250" s="332" t="s">
        <v>1653</v>
      </c>
      <c r="U1250" s="54">
        <f>L1250-'раздел 2'!C1247</f>
        <v>0</v>
      </c>
      <c r="V1250" s="203">
        <f t="shared" si="307"/>
        <v>0</v>
      </c>
      <c r="W1250" s="203">
        <f t="shared" si="318"/>
        <v>24361.596508991399</v>
      </c>
    </row>
    <row r="1251" spans="1:23" ht="15.6" customHeight="1" x14ac:dyDescent="0.2">
      <c r="A1251" s="328">
        <f t="shared" si="315"/>
        <v>976</v>
      </c>
      <c r="B1251" s="330" t="s">
        <v>1400</v>
      </c>
      <c r="C1251" s="331">
        <v>1993</v>
      </c>
      <c r="D1251" s="450"/>
      <c r="E1251" s="450" t="s">
        <v>1468</v>
      </c>
      <c r="F1251" s="327">
        <v>9</v>
      </c>
      <c r="G1251" s="327">
        <v>4</v>
      </c>
      <c r="H1251" s="333">
        <v>11147.6</v>
      </c>
      <c r="I1251" s="450">
        <v>8114</v>
      </c>
      <c r="J1251" s="450">
        <v>7317.2</v>
      </c>
      <c r="K1251" s="331">
        <v>355</v>
      </c>
      <c r="L1251" s="429">
        <f>'раздел 2'!C1248</f>
        <v>502151</v>
      </c>
      <c r="M1251" s="450">
        <v>0</v>
      </c>
      <c r="N1251" s="450">
        <v>0</v>
      </c>
      <c r="O1251" s="450">
        <v>0</v>
      </c>
      <c r="P1251" s="460">
        <f t="shared" si="316"/>
        <v>502151</v>
      </c>
      <c r="Q1251" s="455">
        <f t="shared" si="317"/>
        <v>45.045660052387959</v>
      </c>
      <c r="R1251" s="450">
        <v>24445</v>
      </c>
      <c r="S1251" s="450" t="s">
        <v>358</v>
      </c>
      <c r="T1251" s="332" t="s">
        <v>1653</v>
      </c>
      <c r="U1251" s="54">
        <f>L1251-'раздел 2'!C1248</f>
        <v>0</v>
      </c>
      <c r="V1251" s="203">
        <f t="shared" si="307"/>
        <v>0</v>
      </c>
      <c r="W1251" s="203">
        <f t="shared" si="318"/>
        <v>24399.954339947613</v>
      </c>
    </row>
    <row r="1252" spans="1:23" ht="15.6" customHeight="1" x14ac:dyDescent="0.2">
      <c r="A1252" s="328">
        <f t="shared" si="315"/>
        <v>977</v>
      </c>
      <c r="B1252" s="330" t="s">
        <v>1401</v>
      </c>
      <c r="C1252" s="331">
        <v>1995</v>
      </c>
      <c r="D1252" s="450"/>
      <c r="E1252" s="450" t="s">
        <v>1468</v>
      </c>
      <c r="F1252" s="327">
        <v>5</v>
      </c>
      <c r="G1252" s="327">
        <v>4</v>
      </c>
      <c r="H1252" s="333">
        <v>6519.5</v>
      </c>
      <c r="I1252" s="450">
        <v>4771.1000000000004</v>
      </c>
      <c r="J1252" s="450">
        <v>4388.1000000000004</v>
      </c>
      <c r="K1252" s="331">
        <v>159</v>
      </c>
      <c r="L1252" s="429">
        <f>'раздел 2'!C1249</f>
        <v>790546.42</v>
      </c>
      <c r="M1252" s="450">
        <v>0</v>
      </c>
      <c r="N1252" s="450">
        <v>0</v>
      </c>
      <c r="O1252" s="450">
        <v>0</v>
      </c>
      <c r="P1252" s="460">
        <f t="shared" si="316"/>
        <v>790546.42</v>
      </c>
      <c r="Q1252" s="455">
        <f t="shared" si="317"/>
        <v>121.25874990413377</v>
      </c>
      <c r="R1252" s="450">
        <v>24445</v>
      </c>
      <c r="S1252" s="450" t="s">
        <v>358</v>
      </c>
      <c r="T1252" s="450" t="s">
        <v>1653</v>
      </c>
      <c r="U1252" s="54">
        <f>L1252-'раздел 2'!C1249</f>
        <v>0</v>
      </c>
      <c r="V1252" s="203">
        <f t="shared" ref="V1252:V1295" si="319">L1252-P1252</f>
        <v>0</v>
      </c>
      <c r="W1252" s="203">
        <f t="shared" si="318"/>
        <v>24323.741250095867</v>
      </c>
    </row>
    <row r="1253" spans="1:23" ht="15.6" customHeight="1" x14ac:dyDescent="0.2">
      <c r="A1253" s="328">
        <f t="shared" si="315"/>
        <v>978</v>
      </c>
      <c r="B1253" s="330" t="s">
        <v>1402</v>
      </c>
      <c r="C1253" s="331">
        <v>2005</v>
      </c>
      <c r="D1253" s="450"/>
      <c r="E1253" s="450" t="s">
        <v>1469</v>
      </c>
      <c r="F1253" s="327">
        <v>4</v>
      </c>
      <c r="G1253" s="327">
        <v>2</v>
      </c>
      <c r="H1253" s="333">
        <v>4085.9</v>
      </c>
      <c r="I1253" s="450">
        <v>2756.8</v>
      </c>
      <c r="J1253" s="450">
        <v>1831.7</v>
      </c>
      <c r="K1253" s="331">
        <v>120</v>
      </c>
      <c r="L1253" s="429">
        <f>'раздел 2'!C1250</f>
        <v>497666.18</v>
      </c>
      <c r="M1253" s="450">
        <v>0</v>
      </c>
      <c r="N1253" s="450">
        <v>0</v>
      </c>
      <c r="O1253" s="450">
        <v>0</v>
      </c>
      <c r="P1253" s="460">
        <f t="shared" si="316"/>
        <v>497666.18</v>
      </c>
      <c r="Q1253" s="455">
        <f t="shared" si="317"/>
        <v>121.80087128906727</v>
      </c>
      <c r="R1253" s="450">
        <v>24445</v>
      </c>
      <c r="S1253" s="450" t="s">
        <v>358</v>
      </c>
      <c r="T1253" s="332" t="s">
        <v>1653</v>
      </c>
      <c r="U1253" s="54">
        <f>L1253-'раздел 2'!C1250</f>
        <v>0</v>
      </c>
      <c r="V1253" s="203">
        <f t="shared" si="319"/>
        <v>0</v>
      </c>
      <c r="W1253" s="203">
        <f t="shared" si="318"/>
        <v>24323.199128710934</v>
      </c>
    </row>
    <row r="1254" spans="1:23" ht="15.6" customHeight="1" x14ac:dyDescent="0.2">
      <c r="A1254" s="328">
        <f t="shared" si="315"/>
        <v>979</v>
      </c>
      <c r="B1254" s="330" t="s">
        <v>1403</v>
      </c>
      <c r="C1254" s="331">
        <v>1995</v>
      </c>
      <c r="D1254" s="450"/>
      <c r="E1254" s="450" t="s">
        <v>1468</v>
      </c>
      <c r="F1254" s="327">
        <v>5</v>
      </c>
      <c r="G1254" s="327">
        <v>4</v>
      </c>
      <c r="H1254" s="333">
        <v>6670.07</v>
      </c>
      <c r="I1254" s="450">
        <v>4940.87</v>
      </c>
      <c r="J1254" s="450">
        <v>4690.07</v>
      </c>
      <c r="K1254" s="331">
        <v>208</v>
      </c>
      <c r="L1254" s="429">
        <f>'раздел 2'!C1251</f>
        <v>904272.4</v>
      </c>
      <c r="M1254" s="450">
        <v>0</v>
      </c>
      <c r="N1254" s="450">
        <v>0</v>
      </c>
      <c r="O1254" s="450">
        <v>0</v>
      </c>
      <c r="P1254" s="460">
        <f t="shared" si="316"/>
        <v>904272.4</v>
      </c>
      <c r="Q1254" s="455">
        <f t="shared" si="317"/>
        <v>135.57165067233177</v>
      </c>
      <c r="R1254" s="450">
        <v>24445</v>
      </c>
      <c r="S1254" s="450" t="s">
        <v>358</v>
      </c>
      <c r="T1254" s="332" t="s">
        <v>1653</v>
      </c>
      <c r="U1254" s="54">
        <f>L1254-'раздел 2'!C1251</f>
        <v>0</v>
      </c>
      <c r="V1254" s="203">
        <f t="shared" si="319"/>
        <v>0</v>
      </c>
      <c r="W1254" s="203">
        <f t="shared" si="318"/>
        <v>24309.428349327667</v>
      </c>
    </row>
    <row r="1255" spans="1:23" ht="15.6" customHeight="1" x14ac:dyDescent="0.2">
      <c r="A1255" s="328">
        <f t="shared" si="315"/>
        <v>980</v>
      </c>
      <c r="B1255" s="330" t="s">
        <v>1405</v>
      </c>
      <c r="C1255" s="331">
        <v>1986</v>
      </c>
      <c r="D1255" s="450"/>
      <c r="E1255" s="450" t="s">
        <v>1468</v>
      </c>
      <c r="F1255" s="327">
        <v>5</v>
      </c>
      <c r="G1255" s="327">
        <v>5</v>
      </c>
      <c r="H1255" s="333">
        <v>5412.1</v>
      </c>
      <c r="I1255" s="450">
        <v>4016.9</v>
      </c>
      <c r="J1255" s="450">
        <v>3313.2</v>
      </c>
      <c r="K1255" s="331">
        <v>219</v>
      </c>
      <c r="L1255" s="429">
        <f>'раздел 2'!C1252</f>
        <v>923728.82</v>
      </c>
      <c r="M1255" s="450">
        <v>0</v>
      </c>
      <c r="N1255" s="450">
        <v>0</v>
      </c>
      <c r="O1255" s="450">
        <v>0</v>
      </c>
      <c r="P1255" s="460">
        <f t="shared" si="316"/>
        <v>923728.82</v>
      </c>
      <c r="Q1255" s="455">
        <f t="shared" si="317"/>
        <v>170.67844644407899</v>
      </c>
      <c r="R1255" s="450">
        <v>24445</v>
      </c>
      <c r="S1255" s="450" t="s">
        <v>358</v>
      </c>
      <c r="T1255" s="332" t="s">
        <v>1653</v>
      </c>
      <c r="U1255" s="54">
        <f>L1255-'раздел 2'!C1252</f>
        <v>0</v>
      </c>
      <c r="V1255" s="203">
        <f t="shared" si="319"/>
        <v>0</v>
      </c>
      <c r="W1255" s="203">
        <f t="shared" si="318"/>
        <v>24274.321553555921</v>
      </c>
    </row>
    <row r="1256" spans="1:23" ht="15.6" customHeight="1" x14ac:dyDescent="0.2">
      <c r="A1256" s="328">
        <f t="shared" si="315"/>
        <v>981</v>
      </c>
      <c r="B1256" s="330" t="s">
        <v>1406</v>
      </c>
      <c r="C1256" s="331">
        <v>1968</v>
      </c>
      <c r="D1256" s="450"/>
      <c r="E1256" s="450" t="s">
        <v>1467</v>
      </c>
      <c r="F1256" s="327">
        <v>5</v>
      </c>
      <c r="G1256" s="327">
        <v>4</v>
      </c>
      <c r="H1256" s="333">
        <v>2968.37</v>
      </c>
      <c r="I1256" s="450">
        <v>2654.37</v>
      </c>
      <c r="J1256" s="450">
        <v>2116.83</v>
      </c>
      <c r="K1256" s="331">
        <v>158</v>
      </c>
      <c r="L1256" s="429">
        <f>'раздел 2'!C1253</f>
        <v>781090.23</v>
      </c>
      <c r="M1256" s="450">
        <v>0</v>
      </c>
      <c r="N1256" s="450">
        <v>0</v>
      </c>
      <c r="O1256" s="450">
        <v>0</v>
      </c>
      <c r="P1256" s="460">
        <f t="shared" si="316"/>
        <v>781090.23</v>
      </c>
      <c r="Q1256" s="455">
        <f t="shared" si="317"/>
        <v>263.1377591068499</v>
      </c>
      <c r="R1256" s="450">
        <v>24445</v>
      </c>
      <c r="S1256" s="450" t="s">
        <v>358</v>
      </c>
      <c r="T1256" s="332" t="s">
        <v>1653</v>
      </c>
      <c r="U1256" s="54">
        <f>L1256-'раздел 2'!C1253</f>
        <v>0</v>
      </c>
      <c r="V1256" s="203">
        <f t="shared" si="319"/>
        <v>0</v>
      </c>
      <c r="W1256" s="203">
        <f t="shared" si="318"/>
        <v>24181.862240893151</v>
      </c>
    </row>
    <row r="1257" spans="1:23" ht="15.6" customHeight="1" x14ac:dyDescent="0.2">
      <c r="A1257" s="328">
        <f t="shared" si="315"/>
        <v>982</v>
      </c>
      <c r="B1257" s="330" t="s">
        <v>1407</v>
      </c>
      <c r="C1257" s="331">
        <v>1984</v>
      </c>
      <c r="D1257" s="450"/>
      <c r="E1257" s="450" t="s">
        <v>1467</v>
      </c>
      <c r="F1257" s="327">
        <v>9</v>
      </c>
      <c r="G1257" s="327">
        <v>4</v>
      </c>
      <c r="H1257" s="333">
        <v>8764.0300000000007</v>
      </c>
      <c r="I1257" s="450">
        <v>7817.03</v>
      </c>
      <c r="J1257" s="450">
        <v>1061.94</v>
      </c>
      <c r="K1257" s="331">
        <v>419</v>
      </c>
      <c r="L1257" s="429">
        <f>'раздел 2'!C1254</f>
        <v>990727.32</v>
      </c>
      <c r="M1257" s="450">
        <v>0</v>
      </c>
      <c r="N1257" s="450">
        <v>0</v>
      </c>
      <c r="O1257" s="450">
        <v>0</v>
      </c>
      <c r="P1257" s="460">
        <f t="shared" si="316"/>
        <v>990727.32</v>
      </c>
      <c r="Q1257" s="455">
        <f t="shared" si="317"/>
        <v>113.04472029420253</v>
      </c>
      <c r="R1257" s="450">
        <v>24445</v>
      </c>
      <c r="S1257" s="450" t="s">
        <v>358</v>
      </c>
      <c r="T1257" s="450" t="s">
        <v>1699</v>
      </c>
      <c r="U1257" s="54">
        <f>L1257-'раздел 2'!C1254</f>
        <v>0</v>
      </c>
      <c r="V1257" s="203">
        <f t="shared" si="319"/>
        <v>0</v>
      </c>
      <c r="W1257" s="203">
        <f t="shared" si="318"/>
        <v>24331.955279705799</v>
      </c>
    </row>
    <row r="1258" spans="1:23" ht="15.6" customHeight="1" x14ac:dyDescent="0.2">
      <c r="A1258" s="328">
        <f t="shared" si="315"/>
        <v>983</v>
      </c>
      <c r="B1258" s="330" t="s">
        <v>1408</v>
      </c>
      <c r="C1258" s="331">
        <v>1989</v>
      </c>
      <c r="D1258" s="450"/>
      <c r="E1258" s="450" t="s">
        <v>1468</v>
      </c>
      <c r="F1258" s="327">
        <v>5</v>
      </c>
      <c r="G1258" s="327">
        <v>4</v>
      </c>
      <c r="H1258" s="333">
        <v>5468.2</v>
      </c>
      <c r="I1258" s="450">
        <v>4827.8</v>
      </c>
      <c r="J1258" s="450">
        <v>3672.9</v>
      </c>
      <c r="K1258" s="331">
        <v>256</v>
      </c>
      <c r="L1258" s="429">
        <f>'раздел 2'!C1255</f>
        <v>824716.73</v>
      </c>
      <c r="M1258" s="450">
        <v>0</v>
      </c>
      <c r="N1258" s="450">
        <v>0</v>
      </c>
      <c r="O1258" s="450">
        <v>0</v>
      </c>
      <c r="P1258" s="460">
        <f t="shared" si="316"/>
        <v>824716.73</v>
      </c>
      <c r="Q1258" s="455">
        <f t="shared" si="317"/>
        <v>150.82051314875096</v>
      </c>
      <c r="R1258" s="450">
        <v>24445</v>
      </c>
      <c r="S1258" s="450" t="s">
        <v>358</v>
      </c>
      <c r="T1258" s="332" t="s">
        <v>1653</v>
      </c>
      <c r="U1258" s="54">
        <f>L1258-'раздел 2'!C1255</f>
        <v>0</v>
      </c>
      <c r="V1258" s="203">
        <f t="shared" si="319"/>
        <v>0</v>
      </c>
      <c r="W1258" s="203">
        <f t="shared" si="318"/>
        <v>24294.179486851248</v>
      </c>
    </row>
    <row r="1259" spans="1:23" ht="15.6" customHeight="1" x14ac:dyDescent="0.2">
      <c r="A1259" s="328">
        <f t="shared" si="315"/>
        <v>984</v>
      </c>
      <c r="B1259" s="330" t="s">
        <v>1409</v>
      </c>
      <c r="C1259" s="331">
        <v>1985</v>
      </c>
      <c r="D1259" s="450"/>
      <c r="E1259" s="450" t="s">
        <v>1469</v>
      </c>
      <c r="F1259" s="327">
        <v>12</v>
      </c>
      <c r="G1259" s="327">
        <v>1</v>
      </c>
      <c r="H1259" s="333">
        <v>4886.17</v>
      </c>
      <c r="I1259" s="450">
        <v>4214.3999999999996</v>
      </c>
      <c r="J1259" s="450">
        <v>3608.6</v>
      </c>
      <c r="K1259" s="331">
        <v>198</v>
      </c>
      <c r="L1259" s="429">
        <f>'раздел 2'!C1256</f>
        <v>880830.17999999993</v>
      </c>
      <c r="M1259" s="450">
        <v>0</v>
      </c>
      <c r="N1259" s="450">
        <v>0</v>
      </c>
      <c r="O1259" s="450">
        <v>0</v>
      </c>
      <c r="P1259" s="460">
        <f t="shared" si="316"/>
        <v>880830.17999999993</v>
      </c>
      <c r="Q1259" s="455">
        <f t="shared" si="317"/>
        <v>180.27006428347764</v>
      </c>
      <c r="R1259" s="450">
        <v>24445</v>
      </c>
      <c r="S1259" s="450" t="s">
        <v>358</v>
      </c>
      <c r="T1259" s="332" t="s">
        <v>1653</v>
      </c>
      <c r="U1259" s="54">
        <f>L1259-'раздел 2'!C1256</f>
        <v>0</v>
      </c>
      <c r="V1259" s="203">
        <f t="shared" si="319"/>
        <v>0</v>
      </c>
      <c r="W1259" s="203">
        <f t="shared" si="318"/>
        <v>24264.729935716521</v>
      </c>
    </row>
    <row r="1260" spans="1:23" ht="15.6" customHeight="1" x14ac:dyDescent="0.2">
      <c r="A1260" s="328">
        <f t="shared" si="315"/>
        <v>985</v>
      </c>
      <c r="B1260" s="330" t="s">
        <v>1410</v>
      </c>
      <c r="C1260" s="331">
        <v>1984</v>
      </c>
      <c r="D1260" s="450"/>
      <c r="E1260" s="450" t="s">
        <v>1468</v>
      </c>
      <c r="F1260" s="327">
        <v>5</v>
      </c>
      <c r="G1260" s="327">
        <v>6</v>
      </c>
      <c r="H1260" s="333">
        <v>5448.28</v>
      </c>
      <c r="I1260" s="450">
        <v>4803.28</v>
      </c>
      <c r="J1260" s="450">
        <v>4271.45</v>
      </c>
      <c r="K1260" s="331">
        <v>243</v>
      </c>
      <c r="L1260" s="429">
        <f>'раздел 2'!C1257</f>
        <v>441491.76</v>
      </c>
      <c r="M1260" s="450">
        <v>0</v>
      </c>
      <c r="N1260" s="450">
        <v>0</v>
      </c>
      <c r="O1260" s="450">
        <v>0</v>
      </c>
      <c r="P1260" s="460">
        <f t="shared" si="316"/>
        <v>441491.76</v>
      </c>
      <c r="Q1260" s="455">
        <f t="shared" si="317"/>
        <v>81.033236177288984</v>
      </c>
      <c r="R1260" s="450">
        <v>24445</v>
      </c>
      <c r="S1260" s="450" t="s">
        <v>358</v>
      </c>
      <c r="T1260" s="450" t="s">
        <v>1653</v>
      </c>
      <c r="U1260" s="54">
        <f>L1260-'раздел 2'!C1257</f>
        <v>0</v>
      </c>
      <c r="V1260" s="203">
        <f t="shared" si="319"/>
        <v>0</v>
      </c>
      <c r="W1260" s="203">
        <f t="shared" si="318"/>
        <v>24363.966763822711</v>
      </c>
    </row>
    <row r="1261" spans="1:23" ht="15.6" customHeight="1" x14ac:dyDescent="0.2">
      <c r="A1261" s="328">
        <f t="shared" si="315"/>
        <v>986</v>
      </c>
      <c r="B1261" s="330" t="s">
        <v>1411</v>
      </c>
      <c r="C1261" s="331">
        <v>1978</v>
      </c>
      <c r="D1261" s="450"/>
      <c r="E1261" s="450" t="s">
        <v>1468</v>
      </c>
      <c r="F1261" s="327">
        <v>5</v>
      </c>
      <c r="G1261" s="327">
        <v>6</v>
      </c>
      <c r="H1261" s="333">
        <v>4402.6000000000004</v>
      </c>
      <c r="I1261" s="450">
        <v>3917.6</v>
      </c>
      <c r="J1261" s="450">
        <v>3459.4</v>
      </c>
      <c r="K1261" s="331">
        <v>190</v>
      </c>
      <c r="L1261" s="429">
        <f>'раздел 2'!C1258</f>
        <v>433769.09</v>
      </c>
      <c r="M1261" s="450">
        <v>0</v>
      </c>
      <c r="N1261" s="450">
        <v>0</v>
      </c>
      <c r="O1261" s="450">
        <v>0</v>
      </c>
      <c r="P1261" s="460">
        <f t="shared" si="316"/>
        <v>433769.09</v>
      </c>
      <c r="Q1261" s="455">
        <f t="shared" si="317"/>
        <v>98.525664380139006</v>
      </c>
      <c r="R1261" s="450">
        <v>24445</v>
      </c>
      <c r="S1261" s="450" t="s">
        <v>358</v>
      </c>
      <c r="T1261" s="332" t="s">
        <v>1653</v>
      </c>
      <c r="U1261" s="54">
        <f>L1261-'раздел 2'!C1258</f>
        <v>0</v>
      </c>
      <c r="V1261" s="203">
        <f t="shared" si="319"/>
        <v>0</v>
      </c>
      <c r="W1261" s="203">
        <f t="shared" si="318"/>
        <v>24346.47433561986</v>
      </c>
    </row>
    <row r="1262" spans="1:23" ht="15.6" customHeight="1" x14ac:dyDescent="0.2">
      <c r="A1262" s="328">
        <f t="shared" si="315"/>
        <v>987</v>
      </c>
      <c r="B1262" s="330" t="s">
        <v>1412</v>
      </c>
      <c r="C1262" s="331">
        <v>1986</v>
      </c>
      <c r="D1262" s="450"/>
      <c r="E1262" s="450" t="s">
        <v>1467</v>
      </c>
      <c r="F1262" s="327">
        <v>9</v>
      </c>
      <c r="G1262" s="327">
        <v>4</v>
      </c>
      <c r="H1262" s="333">
        <v>8925.2000000000007</v>
      </c>
      <c r="I1262" s="450">
        <v>7962.2</v>
      </c>
      <c r="J1262" s="450">
        <v>6630.56</v>
      </c>
      <c r="K1262" s="331">
        <v>409</v>
      </c>
      <c r="L1262" s="429">
        <f>'раздел 2'!C1259</f>
        <v>590269.28</v>
      </c>
      <c r="M1262" s="450">
        <v>0</v>
      </c>
      <c r="N1262" s="450">
        <v>0</v>
      </c>
      <c r="O1262" s="450">
        <v>0</v>
      </c>
      <c r="P1262" s="460">
        <f t="shared" si="316"/>
        <v>590269.28</v>
      </c>
      <c r="Q1262" s="455">
        <f t="shared" si="317"/>
        <v>66.135131985837845</v>
      </c>
      <c r="R1262" s="450">
        <v>24445</v>
      </c>
      <c r="S1262" s="450" t="s">
        <v>358</v>
      </c>
      <c r="T1262" s="332" t="s">
        <v>1653</v>
      </c>
      <c r="U1262" s="54">
        <f>L1262-'раздел 2'!C1259</f>
        <v>0</v>
      </c>
      <c r="V1262" s="203">
        <f t="shared" si="319"/>
        <v>0</v>
      </c>
      <c r="W1262" s="203">
        <f t="shared" si="318"/>
        <v>24378.864868014163</v>
      </c>
    </row>
    <row r="1263" spans="1:23" ht="15.6" customHeight="1" x14ac:dyDescent="0.2">
      <c r="A1263" s="328">
        <f t="shared" si="315"/>
        <v>988</v>
      </c>
      <c r="B1263" s="330" t="s">
        <v>1414</v>
      </c>
      <c r="C1263" s="331">
        <v>1989</v>
      </c>
      <c r="D1263" s="450"/>
      <c r="E1263" s="450" t="s">
        <v>1467</v>
      </c>
      <c r="F1263" s="327">
        <v>5</v>
      </c>
      <c r="G1263" s="327">
        <v>7</v>
      </c>
      <c r="H1263" s="333">
        <v>6291.8</v>
      </c>
      <c r="I1263" s="450">
        <v>5581.8</v>
      </c>
      <c r="J1263" s="450">
        <v>5375.6</v>
      </c>
      <c r="K1263" s="331">
        <v>250</v>
      </c>
      <c r="L1263" s="429">
        <f>'раздел 2'!C1260</f>
        <v>1075337.07</v>
      </c>
      <c r="M1263" s="450">
        <v>0</v>
      </c>
      <c r="N1263" s="450">
        <v>0</v>
      </c>
      <c r="O1263" s="450">
        <v>0</v>
      </c>
      <c r="P1263" s="460">
        <f t="shared" si="316"/>
        <v>1075337.07</v>
      </c>
      <c r="Q1263" s="455">
        <f t="shared" si="317"/>
        <v>170.91087923964525</v>
      </c>
      <c r="R1263" s="450">
        <v>24445</v>
      </c>
      <c r="S1263" s="450" t="s">
        <v>358</v>
      </c>
      <c r="T1263" s="332" t="s">
        <v>1653</v>
      </c>
      <c r="U1263" s="54">
        <f>L1263-'раздел 2'!C1260</f>
        <v>0</v>
      </c>
      <c r="V1263" s="203">
        <f t="shared" si="319"/>
        <v>0</v>
      </c>
      <c r="W1263" s="203">
        <f t="shared" si="318"/>
        <v>24274.089120760356</v>
      </c>
    </row>
    <row r="1264" spans="1:23" ht="15.6" customHeight="1" x14ac:dyDescent="0.2">
      <c r="A1264" s="328">
        <f t="shared" si="315"/>
        <v>989</v>
      </c>
      <c r="B1264" s="329" t="s">
        <v>1415</v>
      </c>
      <c r="C1264" s="331">
        <v>1968</v>
      </c>
      <c r="D1264" s="450"/>
      <c r="E1264" s="450" t="s">
        <v>1468</v>
      </c>
      <c r="F1264" s="327">
        <v>5</v>
      </c>
      <c r="G1264" s="327">
        <v>4</v>
      </c>
      <c r="H1264" s="333">
        <v>3616.24</v>
      </c>
      <c r="I1264" s="450">
        <v>2646.24</v>
      </c>
      <c r="J1264" s="450">
        <v>2469.58</v>
      </c>
      <c r="K1264" s="331">
        <v>134</v>
      </c>
      <c r="L1264" s="429">
        <f>'раздел 2'!C1261</f>
        <v>362094.88</v>
      </c>
      <c r="M1264" s="450">
        <v>0</v>
      </c>
      <c r="N1264" s="450">
        <v>0</v>
      </c>
      <c r="O1264" s="450">
        <v>0</v>
      </c>
      <c r="P1264" s="460">
        <f t="shared" si="316"/>
        <v>362094.88</v>
      </c>
      <c r="Q1264" s="455">
        <f t="shared" si="317"/>
        <v>100.13021259650908</v>
      </c>
      <c r="R1264" s="450">
        <v>24445</v>
      </c>
      <c r="S1264" s="450" t="s">
        <v>358</v>
      </c>
      <c r="T1264" s="332" t="s">
        <v>1653</v>
      </c>
      <c r="U1264" s="54">
        <f>L1264-'раздел 2'!C1261</f>
        <v>0</v>
      </c>
      <c r="V1264" s="203">
        <f t="shared" si="319"/>
        <v>0</v>
      </c>
      <c r="W1264" s="203">
        <f t="shared" si="318"/>
        <v>24344.869787403492</v>
      </c>
    </row>
    <row r="1265" spans="1:23" ht="15.6" customHeight="1" x14ac:dyDescent="0.2">
      <c r="A1265" s="328">
        <f t="shared" si="315"/>
        <v>990</v>
      </c>
      <c r="B1265" s="329" t="s">
        <v>1416</v>
      </c>
      <c r="C1265" s="331">
        <v>1965</v>
      </c>
      <c r="D1265" s="450"/>
      <c r="E1265" s="450" t="s">
        <v>1468</v>
      </c>
      <c r="F1265" s="327">
        <v>5</v>
      </c>
      <c r="G1265" s="327">
        <v>4</v>
      </c>
      <c r="H1265" s="333">
        <v>485.86</v>
      </c>
      <c r="I1265" s="450">
        <v>3920.86</v>
      </c>
      <c r="J1265" s="450">
        <v>3262.51</v>
      </c>
      <c r="K1265" s="331">
        <v>192</v>
      </c>
      <c r="L1265" s="429">
        <f>'раздел 2'!C1262</f>
        <v>1164168.6100000001</v>
      </c>
      <c r="M1265" s="450">
        <v>0</v>
      </c>
      <c r="N1265" s="450">
        <v>0</v>
      </c>
      <c r="O1265" s="450">
        <v>0</v>
      </c>
      <c r="P1265" s="460">
        <f t="shared" si="316"/>
        <v>1164168.6100000001</v>
      </c>
      <c r="Q1265" s="455">
        <f t="shared" si="317"/>
        <v>2396.0988968015481</v>
      </c>
      <c r="R1265" s="450">
        <v>24445</v>
      </c>
      <c r="S1265" s="450" t="s">
        <v>358</v>
      </c>
      <c r="T1265" s="332" t="s">
        <v>1653</v>
      </c>
      <c r="U1265" s="54">
        <f>L1265-'раздел 2'!C1262</f>
        <v>0</v>
      </c>
      <c r="V1265" s="203">
        <f t="shared" si="319"/>
        <v>0</v>
      </c>
      <c r="W1265" s="203">
        <f t="shared" si="318"/>
        <v>22048.901103198452</v>
      </c>
    </row>
    <row r="1266" spans="1:23" ht="15.6" customHeight="1" x14ac:dyDescent="0.2">
      <c r="A1266" s="328">
        <f t="shared" si="315"/>
        <v>991</v>
      </c>
      <c r="B1266" s="329" t="s">
        <v>1417</v>
      </c>
      <c r="C1266" s="331">
        <v>1967</v>
      </c>
      <c r="D1266" s="450"/>
      <c r="E1266" s="450" t="s">
        <v>1468</v>
      </c>
      <c r="F1266" s="327">
        <v>5</v>
      </c>
      <c r="G1266" s="327">
        <v>5</v>
      </c>
      <c r="H1266" s="333">
        <v>5977.41</v>
      </c>
      <c r="I1266" s="450">
        <v>4502.41</v>
      </c>
      <c r="J1266" s="450">
        <v>3624.78</v>
      </c>
      <c r="K1266" s="331">
        <v>221</v>
      </c>
      <c r="L1266" s="429">
        <f>'раздел 2'!C1263</f>
        <v>486103.1</v>
      </c>
      <c r="M1266" s="450">
        <v>0</v>
      </c>
      <c r="N1266" s="450">
        <v>0</v>
      </c>
      <c r="O1266" s="450">
        <v>0</v>
      </c>
      <c r="P1266" s="460">
        <f t="shared" si="316"/>
        <v>486103.1</v>
      </c>
      <c r="Q1266" s="455">
        <f t="shared" si="317"/>
        <v>81.323365805591379</v>
      </c>
      <c r="R1266" s="450">
        <v>24445</v>
      </c>
      <c r="S1266" s="450" t="s">
        <v>358</v>
      </c>
      <c r="T1266" s="332" t="s">
        <v>1653</v>
      </c>
      <c r="U1266" s="54">
        <f>L1266-'раздел 2'!C1263</f>
        <v>0</v>
      </c>
      <c r="V1266" s="203">
        <f t="shared" si="319"/>
        <v>0</v>
      </c>
      <c r="W1266" s="203">
        <f t="shared" si="318"/>
        <v>24363.676634194409</v>
      </c>
    </row>
    <row r="1267" spans="1:23" ht="15.6" customHeight="1" x14ac:dyDescent="0.2">
      <c r="A1267" s="328">
        <f t="shared" si="315"/>
        <v>992</v>
      </c>
      <c r="B1267" s="329" t="s">
        <v>1418</v>
      </c>
      <c r="C1267" s="331">
        <v>1983</v>
      </c>
      <c r="D1267" s="450"/>
      <c r="E1267" s="450" t="s">
        <v>1468</v>
      </c>
      <c r="F1267" s="327">
        <v>5</v>
      </c>
      <c r="G1267" s="327">
        <v>6</v>
      </c>
      <c r="H1267" s="333">
        <v>6104.9</v>
      </c>
      <c r="I1267" s="450">
        <v>4475.8999999999996</v>
      </c>
      <c r="J1267" s="450">
        <v>3436.9</v>
      </c>
      <c r="K1267" s="331">
        <v>216</v>
      </c>
      <c r="L1267" s="429">
        <f>'раздел 2'!C1264</f>
        <v>794955.96</v>
      </c>
      <c r="M1267" s="450">
        <v>0</v>
      </c>
      <c r="N1267" s="450">
        <v>0</v>
      </c>
      <c r="O1267" s="450">
        <v>0</v>
      </c>
      <c r="P1267" s="460">
        <f>L1267</f>
        <v>794955.96</v>
      </c>
      <c r="Q1267" s="455">
        <f t="shared" si="317"/>
        <v>130.21604940293864</v>
      </c>
      <c r="R1267" s="450">
        <v>24445</v>
      </c>
      <c r="S1267" s="450" t="s">
        <v>358</v>
      </c>
      <c r="T1267" s="332" t="s">
        <v>1653</v>
      </c>
      <c r="U1267" s="54">
        <f>L1267-'раздел 2'!C1264</f>
        <v>0</v>
      </c>
      <c r="V1267" s="203">
        <f t="shared" si="319"/>
        <v>0</v>
      </c>
      <c r="W1267" s="203">
        <f t="shared" si="318"/>
        <v>24314.783950597062</v>
      </c>
    </row>
    <row r="1268" spans="1:23" ht="15.6" customHeight="1" x14ac:dyDescent="0.2">
      <c r="A1268" s="328">
        <f t="shared" si="315"/>
        <v>993</v>
      </c>
      <c r="B1268" s="329" t="s">
        <v>1419</v>
      </c>
      <c r="C1268" s="331">
        <v>1990</v>
      </c>
      <c r="D1268" s="450"/>
      <c r="E1268" s="450" t="s">
        <v>1468</v>
      </c>
      <c r="F1268" s="327">
        <v>5</v>
      </c>
      <c r="G1268" s="327">
        <v>3</v>
      </c>
      <c r="H1268" s="333">
        <v>5095.6000000000004</v>
      </c>
      <c r="I1268" s="450">
        <v>3625</v>
      </c>
      <c r="J1268" s="450">
        <v>2560.36</v>
      </c>
      <c r="K1268" s="331">
        <v>177</v>
      </c>
      <c r="L1268" s="429">
        <f>'раздел 2'!C1265</f>
        <v>648219.21</v>
      </c>
      <c r="M1268" s="450">
        <v>0</v>
      </c>
      <c r="N1268" s="450">
        <v>0</v>
      </c>
      <c r="O1268" s="450">
        <v>0</v>
      </c>
      <c r="P1268" s="460">
        <f t="shared" ref="P1268:P1279" si="320">L1268</f>
        <v>648219.21</v>
      </c>
      <c r="Q1268" s="455">
        <f t="shared" si="317"/>
        <v>127.21155702959415</v>
      </c>
      <c r="R1268" s="450">
        <v>24445</v>
      </c>
      <c r="S1268" s="450" t="s">
        <v>358</v>
      </c>
      <c r="T1268" s="332" t="s">
        <v>1653</v>
      </c>
      <c r="U1268" s="54">
        <f>L1268-'раздел 2'!C1265</f>
        <v>0</v>
      </c>
      <c r="V1268" s="203">
        <f t="shared" si="319"/>
        <v>0</v>
      </c>
      <c r="W1268" s="203"/>
    </row>
    <row r="1269" spans="1:23" ht="15.6" customHeight="1" x14ac:dyDescent="0.2">
      <c r="A1269" s="328">
        <f t="shared" si="315"/>
        <v>994</v>
      </c>
      <c r="B1269" s="329" t="s">
        <v>1420</v>
      </c>
      <c r="C1269" s="331">
        <v>1970</v>
      </c>
      <c r="D1269" s="450"/>
      <c r="E1269" s="450" t="s">
        <v>1512</v>
      </c>
      <c r="F1269" s="327">
        <v>5</v>
      </c>
      <c r="G1269" s="327">
        <v>4</v>
      </c>
      <c r="H1269" s="333">
        <v>4097.75</v>
      </c>
      <c r="I1269" s="450">
        <v>3242.75</v>
      </c>
      <c r="J1269" s="450">
        <v>1944.25</v>
      </c>
      <c r="K1269" s="331">
        <v>153</v>
      </c>
      <c r="L1269" s="429">
        <f>'раздел 2'!C1266</f>
        <v>545655.9</v>
      </c>
      <c r="M1269" s="450">
        <v>0</v>
      </c>
      <c r="N1269" s="450">
        <v>0</v>
      </c>
      <c r="O1269" s="450">
        <v>0</v>
      </c>
      <c r="P1269" s="460">
        <f t="shared" si="320"/>
        <v>545655.9</v>
      </c>
      <c r="Q1269" s="455">
        <f t="shared" si="317"/>
        <v>133.15988042218291</v>
      </c>
      <c r="R1269" s="450">
        <v>24445</v>
      </c>
      <c r="S1269" s="450" t="s">
        <v>358</v>
      </c>
      <c r="T1269" s="332" t="s">
        <v>1653</v>
      </c>
      <c r="U1269" s="54">
        <f>L1269-'раздел 2'!C1266</f>
        <v>0</v>
      </c>
      <c r="V1269" s="203">
        <f t="shared" si="319"/>
        <v>0</v>
      </c>
      <c r="W1269" s="203"/>
    </row>
    <row r="1270" spans="1:23" ht="15.6" customHeight="1" x14ac:dyDescent="0.2">
      <c r="A1270" s="328">
        <f t="shared" si="315"/>
        <v>995</v>
      </c>
      <c r="B1270" s="329" t="s">
        <v>1421</v>
      </c>
      <c r="C1270" s="331">
        <v>1972</v>
      </c>
      <c r="D1270" s="450"/>
      <c r="E1270" s="450" t="s">
        <v>1468</v>
      </c>
      <c r="F1270" s="327">
        <v>5</v>
      </c>
      <c r="G1270" s="327">
        <v>5</v>
      </c>
      <c r="H1270" s="333">
        <v>5941.97</v>
      </c>
      <c r="I1270" s="450">
        <v>4425.97</v>
      </c>
      <c r="J1270" s="450">
        <v>3525.5</v>
      </c>
      <c r="K1270" s="331">
        <v>242</v>
      </c>
      <c r="L1270" s="429">
        <f>'раздел 2'!C1267</f>
        <v>752638.79</v>
      </c>
      <c r="M1270" s="450">
        <v>0</v>
      </c>
      <c r="N1270" s="450">
        <v>0</v>
      </c>
      <c r="O1270" s="450">
        <v>0</v>
      </c>
      <c r="P1270" s="460">
        <f t="shared" si="320"/>
        <v>752638.79</v>
      </c>
      <c r="Q1270" s="455">
        <f t="shared" si="317"/>
        <v>126.66485862432829</v>
      </c>
      <c r="R1270" s="450">
        <v>24445</v>
      </c>
      <c r="S1270" s="450" t="s">
        <v>358</v>
      </c>
      <c r="T1270" s="332" t="s">
        <v>1653</v>
      </c>
      <c r="U1270" s="54">
        <f>L1270-'раздел 2'!C1267</f>
        <v>0</v>
      </c>
      <c r="V1270" s="203">
        <f t="shared" si="319"/>
        <v>0</v>
      </c>
      <c r="W1270" s="203"/>
    </row>
    <row r="1271" spans="1:23" ht="15.6" customHeight="1" x14ac:dyDescent="0.2">
      <c r="A1271" s="328">
        <f t="shared" si="315"/>
        <v>996</v>
      </c>
      <c r="B1271" s="329" t="s">
        <v>1422</v>
      </c>
      <c r="C1271" s="331">
        <v>1974</v>
      </c>
      <c r="D1271" s="450"/>
      <c r="E1271" s="450" t="s">
        <v>1468</v>
      </c>
      <c r="F1271" s="327">
        <v>5</v>
      </c>
      <c r="G1271" s="327">
        <v>5</v>
      </c>
      <c r="H1271" s="333">
        <v>5892.96</v>
      </c>
      <c r="I1271" s="450">
        <v>4527.5600000000004</v>
      </c>
      <c r="J1271" s="450">
        <v>4091.73</v>
      </c>
      <c r="K1271" s="331">
        <v>222</v>
      </c>
      <c r="L1271" s="429">
        <f>'раздел 2'!C1268</f>
        <v>1242314.54</v>
      </c>
      <c r="M1271" s="450">
        <v>0</v>
      </c>
      <c r="N1271" s="450">
        <v>0</v>
      </c>
      <c r="O1271" s="450">
        <v>0</v>
      </c>
      <c r="P1271" s="460">
        <f t="shared" si="320"/>
        <v>1242314.54</v>
      </c>
      <c r="Q1271" s="455">
        <f t="shared" si="317"/>
        <v>210.81333319757815</v>
      </c>
      <c r="R1271" s="450">
        <v>24445</v>
      </c>
      <c r="S1271" s="450" t="s">
        <v>358</v>
      </c>
      <c r="T1271" s="332" t="s">
        <v>1653</v>
      </c>
      <c r="U1271" s="54">
        <f>L1271-'раздел 2'!C1268</f>
        <v>0</v>
      </c>
      <c r="V1271" s="203">
        <f t="shared" si="319"/>
        <v>0</v>
      </c>
      <c r="W1271" s="203"/>
    </row>
    <row r="1272" spans="1:23" ht="15.6" customHeight="1" x14ac:dyDescent="0.2">
      <c r="A1272" s="328">
        <f t="shared" si="315"/>
        <v>997</v>
      </c>
      <c r="B1272" s="329" t="s">
        <v>1423</v>
      </c>
      <c r="C1272" s="331">
        <v>1990</v>
      </c>
      <c r="D1272" s="450"/>
      <c r="E1272" s="450" t="s">
        <v>1468</v>
      </c>
      <c r="F1272" s="327">
        <v>5</v>
      </c>
      <c r="G1272" s="327">
        <v>5</v>
      </c>
      <c r="H1272" s="333">
        <v>6229.37</v>
      </c>
      <c r="I1272" s="450">
        <v>5616.27</v>
      </c>
      <c r="J1272" s="450">
        <v>4328.57</v>
      </c>
      <c r="K1272" s="331">
        <v>213</v>
      </c>
      <c r="L1272" s="429">
        <f>'раздел 2'!C1269</f>
        <v>1155121.73</v>
      </c>
      <c r="M1272" s="450">
        <v>0</v>
      </c>
      <c r="N1272" s="450">
        <v>0</v>
      </c>
      <c r="O1272" s="450">
        <v>0</v>
      </c>
      <c r="P1272" s="460">
        <f t="shared" si="320"/>
        <v>1155121.73</v>
      </c>
      <c r="Q1272" s="455">
        <f t="shared" si="317"/>
        <v>185.43154925779012</v>
      </c>
      <c r="R1272" s="450">
        <v>24445</v>
      </c>
      <c r="S1272" s="450" t="s">
        <v>358</v>
      </c>
      <c r="T1272" s="332" t="s">
        <v>1653</v>
      </c>
      <c r="U1272" s="54">
        <f>L1272-'раздел 2'!C1269</f>
        <v>0</v>
      </c>
      <c r="V1272" s="203">
        <f t="shared" si="319"/>
        <v>0</v>
      </c>
      <c r="W1272" s="203"/>
    </row>
    <row r="1273" spans="1:23" ht="15.6" customHeight="1" x14ac:dyDescent="0.2">
      <c r="A1273" s="328">
        <f t="shared" si="315"/>
        <v>998</v>
      </c>
      <c r="B1273" s="329" t="s">
        <v>1424</v>
      </c>
      <c r="C1273" s="331">
        <v>1981</v>
      </c>
      <c r="D1273" s="450"/>
      <c r="E1273" s="450" t="s">
        <v>1468</v>
      </c>
      <c r="F1273" s="327">
        <v>5</v>
      </c>
      <c r="G1273" s="327">
        <v>3</v>
      </c>
      <c r="H1273" s="333">
        <v>3884.84</v>
      </c>
      <c r="I1273" s="450">
        <v>2844.94</v>
      </c>
      <c r="J1273" s="450">
        <v>2990.3</v>
      </c>
      <c r="K1273" s="331">
        <v>149</v>
      </c>
      <c r="L1273" s="429">
        <f>'раздел 2'!C1270</f>
        <v>679285.33</v>
      </c>
      <c r="M1273" s="450">
        <v>0</v>
      </c>
      <c r="N1273" s="450">
        <v>0</v>
      </c>
      <c r="O1273" s="450">
        <v>0</v>
      </c>
      <c r="P1273" s="460">
        <f t="shared" si="320"/>
        <v>679285.33</v>
      </c>
      <c r="Q1273" s="455">
        <f t="shared" si="317"/>
        <v>174.85542004303909</v>
      </c>
      <c r="R1273" s="450">
        <v>24445</v>
      </c>
      <c r="S1273" s="450" t="s">
        <v>358</v>
      </c>
      <c r="T1273" s="332" t="s">
        <v>1653</v>
      </c>
      <c r="U1273" s="54">
        <f>L1273-'раздел 2'!C1270</f>
        <v>0</v>
      </c>
      <c r="V1273" s="203">
        <f t="shared" si="319"/>
        <v>0</v>
      </c>
      <c r="W1273" s="203"/>
    </row>
    <row r="1274" spans="1:23" ht="15.6" customHeight="1" x14ac:dyDescent="0.2">
      <c r="A1274" s="328">
        <f t="shared" si="315"/>
        <v>999</v>
      </c>
      <c r="B1274" s="329" t="s">
        <v>1425</v>
      </c>
      <c r="C1274" s="331">
        <v>1983</v>
      </c>
      <c r="D1274" s="450"/>
      <c r="E1274" s="450" t="s">
        <v>1468</v>
      </c>
      <c r="F1274" s="327">
        <v>5</v>
      </c>
      <c r="G1274" s="327">
        <v>3</v>
      </c>
      <c r="H1274" s="333">
        <v>4457.25</v>
      </c>
      <c r="I1274" s="450">
        <v>3303.55</v>
      </c>
      <c r="J1274" s="450">
        <v>2885.51</v>
      </c>
      <c r="K1274" s="331">
        <v>192</v>
      </c>
      <c r="L1274" s="429">
        <f>'раздел 2'!C1271</f>
        <v>1030858.62</v>
      </c>
      <c r="M1274" s="450">
        <v>0</v>
      </c>
      <c r="N1274" s="450">
        <v>0</v>
      </c>
      <c r="O1274" s="450">
        <v>0</v>
      </c>
      <c r="P1274" s="460">
        <f t="shared" si="320"/>
        <v>1030858.62</v>
      </c>
      <c r="Q1274" s="455">
        <f t="shared" si="317"/>
        <v>231.27682315328957</v>
      </c>
      <c r="R1274" s="450">
        <v>24445</v>
      </c>
      <c r="S1274" s="450" t="s">
        <v>358</v>
      </c>
      <c r="T1274" s="332" t="s">
        <v>1653</v>
      </c>
      <c r="U1274" s="54">
        <f>L1274-'раздел 2'!C1271</f>
        <v>0</v>
      </c>
      <c r="V1274" s="203">
        <f t="shared" si="319"/>
        <v>0</v>
      </c>
      <c r="W1274" s="203"/>
    </row>
    <row r="1275" spans="1:23" ht="15.6" customHeight="1" x14ac:dyDescent="0.2">
      <c r="A1275" s="328">
        <f t="shared" si="315"/>
        <v>1000</v>
      </c>
      <c r="B1275" s="330" t="s">
        <v>329</v>
      </c>
      <c r="C1275" s="331">
        <v>1961</v>
      </c>
      <c r="D1275" s="450"/>
      <c r="E1275" s="450" t="s">
        <v>174</v>
      </c>
      <c r="F1275" s="327">
        <v>2</v>
      </c>
      <c r="G1275" s="327">
        <v>2</v>
      </c>
      <c r="H1275" s="333">
        <v>512.1</v>
      </c>
      <c r="I1275" s="450">
        <v>436.9</v>
      </c>
      <c r="J1275" s="450">
        <v>364</v>
      </c>
      <c r="K1275" s="331">
        <v>17</v>
      </c>
      <c r="L1275" s="429">
        <f>'раздел 2'!C1272</f>
        <v>488822.08</v>
      </c>
      <c r="M1275" s="450">
        <v>0</v>
      </c>
      <c r="N1275" s="450">
        <v>0</v>
      </c>
      <c r="O1275" s="450">
        <v>0</v>
      </c>
      <c r="P1275" s="460">
        <f t="shared" si="320"/>
        <v>488822.08</v>
      </c>
      <c r="Q1275" s="455">
        <f t="shared" si="317"/>
        <v>954.5441905877758</v>
      </c>
      <c r="R1275" s="450">
        <v>24445</v>
      </c>
      <c r="S1275" s="450" t="s">
        <v>358</v>
      </c>
      <c r="T1275" s="450" t="s">
        <v>181</v>
      </c>
      <c r="U1275" s="54">
        <f>L1275-'раздел 2'!C1272</f>
        <v>0</v>
      </c>
      <c r="V1275" s="203">
        <f t="shared" si="319"/>
        <v>0</v>
      </c>
      <c r="W1275" s="203"/>
    </row>
    <row r="1276" spans="1:23" ht="15.6" customHeight="1" x14ac:dyDescent="0.2">
      <c r="A1276" s="328">
        <f t="shared" si="315"/>
        <v>1001</v>
      </c>
      <c r="B1276" s="461" t="s">
        <v>330</v>
      </c>
      <c r="C1276" s="331">
        <v>1970</v>
      </c>
      <c r="D1276" s="450"/>
      <c r="E1276" s="450" t="s">
        <v>174</v>
      </c>
      <c r="F1276" s="327">
        <v>2</v>
      </c>
      <c r="G1276" s="327">
        <v>2</v>
      </c>
      <c r="H1276" s="333">
        <v>537</v>
      </c>
      <c r="I1276" s="450">
        <v>518.4</v>
      </c>
      <c r="J1276" s="450">
        <v>152.69999999999999</v>
      </c>
      <c r="K1276" s="331">
        <v>42</v>
      </c>
      <c r="L1276" s="429">
        <f>'раздел 2'!C1273</f>
        <v>491309.52</v>
      </c>
      <c r="M1276" s="450">
        <v>0</v>
      </c>
      <c r="N1276" s="450">
        <v>0</v>
      </c>
      <c r="O1276" s="450">
        <v>0</v>
      </c>
      <c r="P1276" s="460">
        <f t="shared" si="320"/>
        <v>491309.52</v>
      </c>
      <c r="Q1276" s="455">
        <f t="shared" si="317"/>
        <v>914.91530726256985</v>
      </c>
      <c r="R1276" s="450">
        <v>24445</v>
      </c>
      <c r="S1276" s="450" t="s">
        <v>358</v>
      </c>
      <c r="T1276" s="450" t="s">
        <v>181</v>
      </c>
      <c r="U1276" s="54">
        <f>L1276-'раздел 2'!C1273</f>
        <v>0</v>
      </c>
      <c r="V1276" s="203">
        <f t="shared" si="319"/>
        <v>0</v>
      </c>
      <c r="W1276" s="203"/>
    </row>
    <row r="1277" spans="1:23" ht="15.6" customHeight="1" x14ac:dyDescent="0.2">
      <c r="A1277" s="328">
        <f t="shared" si="315"/>
        <v>1002</v>
      </c>
      <c r="B1277" s="452" t="s">
        <v>331</v>
      </c>
      <c r="C1277" s="331">
        <v>1970</v>
      </c>
      <c r="D1277" s="450"/>
      <c r="E1277" s="450" t="s">
        <v>174</v>
      </c>
      <c r="F1277" s="327">
        <v>2</v>
      </c>
      <c r="G1277" s="327">
        <v>2</v>
      </c>
      <c r="H1277" s="333">
        <v>560.9</v>
      </c>
      <c r="I1277" s="450">
        <v>532.29999999999995</v>
      </c>
      <c r="J1277" s="450">
        <v>179.5</v>
      </c>
      <c r="K1277" s="331">
        <v>36</v>
      </c>
      <c r="L1277" s="429">
        <f>'раздел 2'!C1274</f>
        <v>576391.06000000006</v>
      </c>
      <c r="M1277" s="450">
        <v>0</v>
      </c>
      <c r="N1277" s="450">
        <v>0</v>
      </c>
      <c r="O1277" s="450">
        <v>0</v>
      </c>
      <c r="P1277" s="460">
        <f t="shared" si="320"/>
        <v>576391.06000000006</v>
      </c>
      <c r="Q1277" s="455">
        <f t="shared" si="317"/>
        <v>1027.6182207167055</v>
      </c>
      <c r="R1277" s="450">
        <v>24445</v>
      </c>
      <c r="S1277" s="450" t="s">
        <v>358</v>
      </c>
      <c r="T1277" s="450" t="s">
        <v>181</v>
      </c>
      <c r="U1277" s="54">
        <f>L1277-'раздел 2'!C1274</f>
        <v>0</v>
      </c>
      <c r="V1277" s="203">
        <f t="shared" si="319"/>
        <v>0</v>
      </c>
      <c r="W1277" s="203"/>
    </row>
    <row r="1278" spans="1:23" ht="15.6" customHeight="1" x14ac:dyDescent="0.2">
      <c r="A1278" s="328">
        <f t="shared" si="315"/>
        <v>1003</v>
      </c>
      <c r="B1278" s="461" t="s">
        <v>332</v>
      </c>
      <c r="C1278" s="331">
        <v>1970</v>
      </c>
      <c r="D1278" s="450"/>
      <c r="E1278" s="450" t="s">
        <v>174</v>
      </c>
      <c r="F1278" s="327">
        <v>2</v>
      </c>
      <c r="G1278" s="327">
        <v>2</v>
      </c>
      <c r="H1278" s="333">
        <v>575.5</v>
      </c>
      <c r="I1278" s="450">
        <v>529.5</v>
      </c>
      <c r="J1278" s="450">
        <v>304.7</v>
      </c>
      <c r="K1278" s="331">
        <v>28</v>
      </c>
      <c r="L1278" s="429">
        <f>'раздел 2'!C1275</f>
        <v>464031.46</v>
      </c>
      <c r="M1278" s="450">
        <v>0</v>
      </c>
      <c r="N1278" s="450">
        <v>0</v>
      </c>
      <c r="O1278" s="450">
        <v>0</v>
      </c>
      <c r="P1278" s="460">
        <f t="shared" si="320"/>
        <v>464031.46</v>
      </c>
      <c r="Q1278" s="455">
        <f t="shared" si="317"/>
        <v>806.31009556907043</v>
      </c>
      <c r="R1278" s="450">
        <v>24445</v>
      </c>
      <c r="S1278" s="450" t="s">
        <v>358</v>
      </c>
      <c r="T1278" s="450" t="s">
        <v>181</v>
      </c>
      <c r="U1278" s="54">
        <f>L1278-'раздел 2'!C1275</f>
        <v>0</v>
      </c>
      <c r="V1278" s="203">
        <f t="shared" si="319"/>
        <v>0</v>
      </c>
      <c r="W1278" s="203"/>
    </row>
    <row r="1279" spans="1:23" ht="15.6" customHeight="1" x14ac:dyDescent="0.2">
      <c r="A1279" s="328">
        <f t="shared" si="315"/>
        <v>1004</v>
      </c>
      <c r="B1279" s="461" t="s">
        <v>333</v>
      </c>
      <c r="C1279" s="331">
        <v>1970</v>
      </c>
      <c r="D1279" s="450"/>
      <c r="E1279" s="450" t="s">
        <v>174</v>
      </c>
      <c r="F1279" s="327">
        <v>2</v>
      </c>
      <c r="G1279" s="327">
        <v>2</v>
      </c>
      <c r="H1279" s="333">
        <v>578.12</v>
      </c>
      <c r="I1279" s="450">
        <v>528.5</v>
      </c>
      <c r="J1279" s="450">
        <v>112.8</v>
      </c>
      <c r="K1279" s="331">
        <v>30</v>
      </c>
      <c r="L1279" s="429">
        <f>'раздел 2'!C1276</f>
        <v>578407.68000000005</v>
      </c>
      <c r="M1279" s="450">
        <v>0</v>
      </c>
      <c r="N1279" s="450">
        <v>0</v>
      </c>
      <c r="O1279" s="450">
        <v>0</v>
      </c>
      <c r="P1279" s="460">
        <f t="shared" si="320"/>
        <v>578407.68000000005</v>
      </c>
      <c r="Q1279" s="455">
        <f t="shared" si="317"/>
        <v>1000.4976129523283</v>
      </c>
      <c r="R1279" s="450">
        <v>24445</v>
      </c>
      <c r="S1279" s="450" t="s">
        <v>358</v>
      </c>
      <c r="T1279" s="450" t="s">
        <v>181</v>
      </c>
      <c r="U1279" s="54">
        <f>L1279-'раздел 2'!C1276</f>
        <v>0</v>
      </c>
      <c r="V1279" s="203">
        <f t="shared" si="319"/>
        <v>0</v>
      </c>
      <c r="W1279" s="203"/>
    </row>
    <row r="1280" spans="1:23" ht="15.6" customHeight="1" x14ac:dyDescent="0.2">
      <c r="A1280" s="488" t="s">
        <v>17</v>
      </c>
      <c r="B1280" s="489"/>
      <c r="C1280" s="331" t="s">
        <v>177</v>
      </c>
      <c r="D1280" s="450" t="s">
        <v>177</v>
      </c>
      <c r="E1280" s="450" t="s">
        <v>177</v>
      </c>
      <c r="F1280" s="327" t="s">
        <v>177</v>
      </c>
      <c r="G1280" s="327" t="s">
        <v>177</v>
      </c>
      <c r="H1280" s="429">
        <f t="shared" ref="H1280:P1280" si="321">SUM(H1223:H1279)</f>
        <v>274152.25</v>
      </c>
      <c r="I1280" s="429">
        <f t="shared" si="321"/>
        <v>219592.03999999989</v>
      </c>
      <c r="J1280" s="429">
        <f t="shared" si="321"/>
        <v>174984.76000000004</v>
      </c>
      <c r="K1280" s="331">
        <f t="shared" si="321"/>
        <v>10704</v>
      </c>
      <c r="L1280" s="429">
        <f t="shared" si="321"/>
        <v>40670603.300000004</v>
      </c>
      <c r="M1280" s="429">
        <f t="shared" si="321"/>
        <v>0</v>
      </c>
      <c r="N1280" s="429">
        <f t="shared" si="321"/>
        <v>0</v>
      </c>
      <c r="O1280" s="429">
        <f t="shared" si="321"/>
        <v>0</v>
      </c>
      <c r="P1280" s="429">
        <f t="shared" si="321"/>
        <v>40670603.300000004</v>
      </c>
      <c r="Q1280" s="455">
        <f>L1280/H1280</f>
        <v>148.35042681575658</v>
      </c>
      <c r="R1280" s="450" t="s">
        <v>177</v>
      </c>
      <c r="S1280" s="450" t="s">
        <v>177</v>
      </c>
      <c r="T1280" s="450" t="s">
        <v>177</v>
      </c>
      <c r="U1280" s="54">
        <f>L1280-'раздел 2'!C1277</f>
        <v>0</v>
      </c>
      <c r="V1280" s="203">
        <f t="shared" si="319"/>
        <v>0</v>
      </c>
      <c r="W1280" s="203" t="e">
        <f t="shared" si="318"/>
        <v>#VALUE!</v>
      </c>
    </row>
    <row r="1281" spans="1:23" ht="15.6" customHeight="1" x14ac:dyDescent="0.2">
      <c r="A1281" s="485" t="s">
        <v>93</v>
      </c>
      <c r="B1281" s="486"/>
      <c r="C1281" s="487"/>
      <c r="D1281" s="450"/>
      <c r="E1281" s="450"/>
      <c r="F1281" s="327"/>
      <c r="G1281" s="327"/>
      <c r="H1281" s="450"/>
      <c r="I1281" s="450"/>
      <c r="J1281" s="450"/>
      <c r="K1281" s="331"/>
      <c r="L1281" s="429"/>
      <c r="M1281" s="450"/>
      <c r="N1281" s="450"/>
      <c r="O1281" s="450"/>
      <c r="P1281" s="450"/>
      <c r="Q1281" s="427"/>
      <c r="R1281" s="450"/>
      <c r="S1281" s="450"/>
      <c r="T1281" s="450"/>
      <c r="U1281" s="54">
        <f>L1281-'раздел 2'!C1278</f>
        <v>0</v>
      </c>
      <c r="V1281" s="203">
        <f t="shared" si="319"/>
        <v>0</v>
      </c>
      <c r="W1281" s="203">
        <f t="shared" si="318"/>
        <v>0</v>
      </c>
    </row>
    <row r="1282" spans="1:23" ht="15.6" customHeight="1" x14ac:dyDescent="0.2">
      <c r="A1282" s="328">
        <f>A1279+1</f>
        <v>1005</v>
      </c>
      <c r="B1282" s="461" t="s">
        <v>334</v>
      </c>
      <c r="C1282" s="331">
        <v>1976</v>
      </c>
      <c r="D1282" s="450"/>
      <c r="E1282" s="450" t="s">
        <v>174</v>
      </c>
      <c r="F1282" s="327">
        <v>3</v>
      </c>
      <c r="G1282" s="327">
        <v>3</v>
      </c>
      <c r="H1282" s="450">
        <v>1511.6</v>
      </c>
      <c r="I1282" s="450">
        <v>756.27</v>
      </c>
      <c r="J1282" s="450">
        <v>671.2</v>
      </c>
      <c r="K1282" s="331">
        <v>48</v>
      </c>
      <c r="L1282" s="429">
        <f>'раздел 2'!C1279</f>
        <v>748205.28</v>
      </c>
      <c r="M1282" s="450">
        <v>0</v>
      </c>
      <c r="N1282" s="450">
        <v>0</v>
      </c>
      <c r="O1282" s="450">
        <v>0</v>
      </c>
      <c r="P1282" s="460">
        <f>L1282</f>
        <v>748205.28</v>
      </c>
      <c r="Q1282" s="455">
        <f>L1282/H1282</f>
        <v>494.97570785922204</v>
      </c>
      <c r="R1282" s="450">
        <v>24445</v>
      </c>
      <c r="S1282" s="450" t="s">
        <v>358</v>
      </c>
      <c r="T1282" s="450" t="s">
        <v>181</v>
      </c>
      <c r="U1282" s="54">
        <f>L1282-'раздел 2'!C1279</f>
        <v>0</v>
      </c>
      <c r="V1282" s="203">
        <f t="shared" si="319"/>
        <v>0</v>
      </c>
      <c r="W1282" s="203">
        <f t="shared" si="318"/>
        <v>23950.024292140777</v>
      </c>
    </row>
    <row r="1283" spans="1:23" ht="15.6" customHeight="1" x14ac:dyDescent="0.2">
      <c r="A1283" s="328">
        <f t="shared" ref="A1283:A1288" si="322">A1282+1</f>
        <v>1006</v>
      </c>
      <c r="B1283" s="461" t="s">
        <v>335</v>
      </c>
      <c r="C1283" s="331">
        <v>1974</v>
      </c>
      <c r="D1283" s="450"/>
      <c r="E1283" s="450" t="s">
        <v>174</v>
      </c>
      <c r="F1283" s="327">
        <v>2</v>
      </c>
      <c r="G1283" s="327">
        <v>3</v>
      </c>
      <c r="H1283" s="450">
        <v>858.2</v>
      </c>
      <c r="I1283" s="450">
        <v>487.91</v>
      </c>
      <c r="J1283" s="450">
        <v>377.4</v>
      </c>
      <c r="K1283" s="331">
        <v>41</v>
      </c>
      <c r="L1283" s="429">
        <f>'раздел 2'!C1280</f>
        <v>647190.85</v>
      </c>
      <c r="M1283" s="450">
        <v>0</v>
      </c>
      <c r="N1283" s="450">
        <v>0</v>
      </c>
      <c r="O1283" s="450">
        <v>0</v>
      </c>
      <c r="P1283" s="460">
        <f t="shared" ref="P1283:P1288" si="323">L1283</f>
        <v>647190.85</v>
      </c>
      <c r="Q1283" s="455">
        <f t="shared" ref="Q1283:Q1288" si="324">L1283/H1283</f>
        <v>754.12590305290132</v>
      </c>
      <c r="R1283" s="450">
        <v>24445</v>
      </c>
      <c r="S1283" s="450" t="s">
        <v>358</v>
      </c>
      <c r="T1283" s="450" t="s">
        <v>181</v>
      </c>
      <c r="U1283" s="54">
        <f>L1283-'раздел 2'!C1280</f>
        <v>0</v>
      </c>
      <c r="V1283" s="203">
        <f t="shared" si="319"/>
        <v>0</v>
      </c>
      <c r="W1283" s="203">
        <f t="shared" si="318"/>
        <v>23690.8740969471</v>
      </c>
    </row>
    <row r="1284" spans="1:23" ht="15.6" customHeight="1" x14ac:dyDescent="0.2">
      <c r="A1284" s="328">
        <f t="shared" si="322"/>
        <v>1007</v>
      </c>
      <c r="B1284" s="461" t="s">
        <v>336</v>
      </c>
      <c r="C1284" s="331">
        <v>1966</v>
      </c>
      <c r="D1284" s="450"/>
      <c r="E1284" s="450" t="s">
        <v>174</v>
      </c>
      <c r="F1284" s="327">
        <v>2</v>
      </c>
      <c r="G1284" s="327">
        <v>1</v>
      </c>
      <c r="H1284" s="450">
        <v>320.89999999999998</v>
      </c>
      <c r="I1284" s="450">
        <v>212.14</v>
      </c>
      <c r="J1284" s="450">
        <v>384.3</v>
      </c>
      <c r="K1284" s="331">
        <v>22</v>
      </c>
      <c r="L1284" s="429">
        <f>'раздел 2'!C1281</f>
        <v>265607.38</v>
      </c>
      <c r="M1284" s="450">
        <v>0</v>
      </c>
      <c r="N1284" s="450">
        <v>0</v>
      </c>
      <c r="O1284" s="450">
        <v>0</v>
      </c>
      <c r="P1284" s="460">
        <f t="shared" si="323"/>
        <v>265607.38</v>
      </c>
      <c r="Q1284" s="455">
        <f t="shared" si="324"/>
        <v>827.69516983483959</v>
      </c>
      <c r="R1284" s="450">
        <v>24445</v>
      </c>
      <c r="S1284" s="450" t="s">
        <v>358</v>
      </c>
      <c r="T1284" s="450" t="s">
        <v>181</v>
      </c>
      <c r="U1284" s="54">
        <f>L1284-'раздел 2'!C1281</f>
        <v>0</v>
      </c>
      <c r="V1284" s="203">
        <f t="shared" si="319"/>
        <v>0</v>
      </c>
      <c r="W1284" s="203">
        <f t="shared" si="318"/>
        <v>23617.304830165162</v>
      </c>
    </row>
    <row r="1285" spans="1:23" ht="15.6" customHeight="1" x14ac:dyDescent="0.2">
      <c r="A1285" s="328">
        <f t="shared" si="322"/>
        <v>1008</v>
      </c>
      <c r="B1285" s="461" t="s">
        <v>337</v>
      </c>
      <c r="C1285" s="331">
        <v>1947</v>
      </c>
      <c r="D1285" s="450"/>
      <c r="E1285" s="450" t="s">
        <v>187</v>
      </c>
      <c r="F1285" s="327">
        <v>2</v>
      </c>
      <c r="G1285" s="327">
        <v>1</v>
      </c>
      <c r="H1285" s="450">
        <v>483</v>
      </c>
      <c r="I1285" s="450">
        <v>320.3</v>
      </c>
      <c r="J1285" s="450">
        <v>153.5</v>
      </c>
      <c r="K1285" s="331">
        <v>29</v>
      </c>
      <c r="L1285" s="429">
        <f>'раздел 2'!C1282</f>
        <v>11806085.26</v>
      </c>
      <c r="M1285" s="450">
        <v>0</v>
      </c>
      <c r="N1285" s="450">
        <v>0</v>
      </c>
      <c r="O1285" s="450">
        <v>0</v>
      </c>
      <c r="P1285" s="460">
        <f t="shared" si="323"/>
        <v>11806085.26</v>
      </c>
      <c r="Q1285" s="455">
        <f t="shared" si="324"/>
        <v>24443.240703933749</v>
      </c>
      <c r="R1285" s="450">
        <v>24445</v>
      </c>
      <c r="S1285" s="450" t="s">
        <v>358</v>
      </c>
      <c r="T1285" s="450" t="s">
        <v>181</v>
      </c>
      <c r="U1285" s="54">
        <f>L1285-'раздел 2'!C1282</f>
        <v>0</v>
      </c>
      <c r="V1285" s="203">
        <f t="shared" si="319"/>
        <v>0</v>
      </c>
      <c r="W1285" s="203">
        <f t="shared" si="318"/>
        <v>1.7592960662514088</v>
      </c>
    </row>
    <row r="1286" spans="1:23" ht="15.6" customHeight="1" x14ac:dyDescent="0.2">
      <c r="A1286" s="328">
        <f t="shared" si="322"/>
        <v>1009</v>
      </c>
      <c r="B1286" s="461" t="s">
        <v>338</v>
      </c>
      <c r="C1286" s="331">
        <v>1947</v>
      </c>
      <c r="D1286" s="450"/>
      <c r="E1286" s="450" t="s">
        <v>187</v>
      </c>
      <c r="F1286" s="327">
        <v>2</v>
      </c>
      <c r="G1286" s="327">
        <v>1</v>
      </c>
      <c r="H1286" s="450">
        <v>477.4</v>
      </c>
      <c r="I1286" s="450">
        <v>322.10000000000002</v>
      </c>
      <c r="J1286" s="450">
        <v>103.7</v>
      </c>
      <c r="K1286" s="331">
        <v>34</v>
      </c>
      <c r="L1286" s="429">
        <f>'раздел 2'!C1283</f>
        <v>11458749.899999999</v>
      </c>
      <c r="M1286" s="450">
        <v>0</v>
      </c>
      <c r="N1286" s="450">
        <v>0</v>
      </c>
      <c r="O1286" s="450">
        <v>0</v>
      </c>
      <c r="P1286" s="460">
        <f t="shared" si="323"/>
        <v>11458749.899999999</v>
      </c>
      <c r="Q1286" s="455">
        <f t="shared" si="324"/>
        <v>24002.408671973186</v>
      </c>
      <c r="R1286" s="450">
        <v>24445</v>
      </c>
      <c r="S1286" s="450" t="s">
        <v>358</v>
      </c>
      <c r="T1286" s="450" t="s">
        <v>181</v>
      </c>
      <c r="U1286" s="54">
        <f>L1286-'раздел 2'!C1283</f>
        <v>0</v>
      </c>
      <c r="V1286" s="203">
        <f t="shared" si="319"/>
        <v>0</v>
      </c>
      <c r="W1286" s="203">
        <f t="shared" si="318"/>
        <v>442.59132802681415</v>
      </c>
    </row>
    <row r="1287" spans="1:23" ht="15.6" customHeight="1" x14ac:dyDescent="0.2">
      <c r="A1287" s="328">
        <f t="shared" si="322"/>
        <v>1010</v>
      </c>
      <c r="B1287" s="461" t="s">
        <v>339</v>
      </c>
      <c r="C1287" s="331">
        <v>1947</v>
      </c>
      <c r="D1287" s="450"/>
      <c r="E1287" s="450" t="s">
        <v>187</v>
      </c>
      <c r="F1287" s="327">
        <v>2</v>
      </c>
      <c r="G1287" s="327">
        <v>1</v>
      </c>
      <c r="H1287" s="450">
        <v>478.7</v>
      </c>
      <c r="I1287" s="450">
        <v>319.01</v>
      </c>
      <c r="J1287" s="450">
        <v>120.4</v>
      </c>
      <c r="K1287" s="331">
        <v>23</v>
      </c>
      <c r="L1287" s="429">
        <f>'раздел 2'!C1284</f>
        <v>11458749.899999999</v>
      </c>
      <c r="M1287" s="450">
        <v>0</v>
      </c>
      <c r="N1287" s="450">
        <v>0</v>
      </c>
      <c r="O1287" s="450">
        <v>0</v>
      </c>
      <c r="P1287" s="460">
        <f t="shared" si="323"/>
        <v>11458749.899999999</v>
      </c>
      <c r="Q1287" s="455">
        <f t="shared" si="324"/>
        <v>23937.225611029869</v>
      </c>
      <c r="R1287" s="450">
        <v>24445</v>
      </c>
      <c r="S1287" s="450" t="s">
        <v>358</v>
      </c>
      <c r="T1287" s="450" t="s">
        <v>181</v>
      </c>
      <c r="U1287" s="54">
        <f>L1287-'раздел 2'!C1284</f>
        <v>0</v>
      </c>
      <c r="V1287" s="203">
        <f t="shared" si="319"/>
        <v>0</v>
      </c>
      <c r="W1287" s="203">
        <f t="shared" si="318"/>
        <v>507.77438897013053</v>
      </c>
    </row>
    <row r="1288" spans="1:23" ht="15.6" customHeight="1" x14ac:dyDescent="0.2">
      <c r="A1288" s="328">
        <f t="shared" si="322"/>
        <v>1011</v>
      </c>
      <c r="B1288" s="461" t="s">
        <v>340</v>
      </c>
      <c r="C1288" s="331">
        <v>1954</v>
      </c>
      <c r="D1288" s="450"/>
      <c r="E1288" s="450" t="s">
        <v>187</v>
      </c>
      <c r="F1288" s="327">
        <v>2</v>
      </c>
      <c r="G1288" s="327">
        <v>3</v>
      </c>
      <c r="H1288" s="450">
        <v>428.9</v>
      </c>
      <c r="I1288" s="450">
        <v>310</v>
      </c>
      <c r="J1288" s="450">
        <v>36.1</v>
      </c>
      <c r="K1288" s="331">
        <v>19</v>
      </c>
      <c r="L1288" s="429">
        <f>'раздел 2'!C1285</f>
        <v>375651.82</v>
      </c>
      <c r="M1288" s="450">
        <v>0</v>
      </c>
      <c r="N1288" s="450">
        <v>0</v>
      </c>
      <c r="O1288" s="450">
        <v>0</v>
      </c>
      <c r="P1288" s="460">
        <f t="shared" si="323"/>
        <v>375651.82</v>
      </c>
      <c r="Q1288" s="455">
        <f t="shared" si="324"/>
        <v>875.84942877127537</v>
      </c>
      <c r="R1288" s="450">
        <v>24445</v>
      </c>
      <c r="S1288" s="450" t="s">
        <v>358</v>
      </c>
      <c r="T1288" s="450" t="s">
        <v>181</v>
      </c>
      <c r="U1288" s="54">
        <f>L1288-'раздел 2'!C1285</f>
        <v>0</v>
      </c>
      <c r="V1288" s="203">
        <f t="shared" si="319"/>
        <v>0</v>
      </c>
      <c r="W1288" s="203">
        <f t="shared" si="318"/>
        <v>23569.150571228725</v>
      </c>
    </row>
    <row r="1289" spans="1:23" ht="15.6" customHeight="1" x14ac:dyDescent="0.2">
      <c r="A1289" s="488" t="s">
        <v>17</v>
      </c>
      <c r="B1289" s="489"/>
      <c r="C1289" s="331" t="s">
        <v>177</v>
      </c>
      <c r="D1289" s="450" t="s">
        <v>177</v>
      </c>
      <c r="E1289" s="450" t="s">
        <v>177</v>
      </c>
      <c r="F1289" s="327" t="s">
        <v>177</v>
      </c>
      <c r="G1289" s="327" t="s">
        <v>177</v>
      </c>
      <c r="H1289" s="429">
        <f t="shared" ref="H1289:P1289" si="325">SUM(H1282:H1288)</f>
        <v>4558.7</v>
      </c>
      <c r="I1289" s="429">
        <f t="shared" si="325"/>
        <v>2727.7300000000005</v>
      </c>
      <c r="J1289" s="429">
        <f t="shared" si="325"/>
        <v>1846.6</v>
      </c>
      <c r="K1289" s="331">
        <f t="shared" si="325"/>
        <v>216</v>
      </c>
      <c r="L1289" s="429">
        <f t="shared" si="325"/>
        <v>36760240.389999993</v>
      </c>
      <c r="M1289" s="429">
        <f t="shared" si="325"/>
        <v>0</v>
      </c>
      <c r="N1289" s="429">
        <f t="shared" si="325"/>
        <v>0</v>
      </c>
      <c r="O1289" s="429">
        <f t="shared" si="325"/>
        <v>0</v>
      </c>
      <c r="P1289" s="429">
        <f t="shared" si="325"/>
        <v>36760240.389999993</v>
      </c>
      <c r="Q1289" s="427">
        <v>0</v>
      </c>
      <c r="R1289" s="450" t="s">
        <v>177</v>
      </c>
      <c r="S1289" s="450" t="s">
        <v>177</v>
      </c>
      <c r="T1289" s="450" t="s">
        <v>177</v>
      </c>
      <c r="U1289" s="56">
        <f>L1289-'раздел 2'!C1286</f>
        <v>0</v>
      </c>
      <c r="V1289" s="203">
        <f t="shared" si="319"/>
        <v>0</v>
      </c>
      <c r="W1289" s="203" t="e">
        <f t="shared" si="318"/>
        <v>#VALUE!</v>
      </c>
    </row>
    <row r="1290" spans="1:23" s="210" customFormat="1" ht="15.6" customHeight="1" x14ac:dyDescent="0.2">
      <c r="A1290" s="513" t="s">
        <v>94</v>
      </c>
      <c r="B1290" s="513"/>
      <c r="C1290" s="153"/>
      <c r="D1290" s="466"/>
      <c r="E1290" s="466"/>
      <c r="F1290" s="179"/>
      <c r="G1290" s="179"/>
      <c r="H1290" s="466"/>
      <c r="I1290" s="466"/>
      <c r="J1290" s="466"/>
      <c r="K1290" s="153"/>
      <c r="L1290" s="463">
        <f>L1289+L1280+L1221+L1212+L1208</f>
        <v>134010996.62</v>
      </c>
      <c r="M1290" s="463">
        <f>M1289+M1280+M1221+M1212+M1208</f>
        <v>0</v>
      </c>
      <c r="N1290" s="463">
        <f>N1289+N1280+N1221+N1212+N1208</f>
        <v>0</v>
      </c>
      <c r="O1290" s="463">
        <f>O1289+O1280+O1221+O1212+O1208</f>
        <v>0</v>
      </c>
      <c r="P1290" s="463">
        <f>P1289+P1280+P1221+P1212+P1208</f>
        <v>134010996.62</v>
      </c>
      <c r="Q1290" s="105"/>
      <c r="R1290" s="466"/>
      <c r="S1290" s="466"/>
      <c r="T1290" s="466"/>
      <c r="U1290" s="56">
        <f>L1290-'раздел 2'!C1287</f>
        <v>0</v>
      </c>
      <c r="V1290" s="203">
        <f t="shared" si="319"/>
        <v>0</v>
      </c>
      <c r="W1290" s="203">
        <f t="shared" si="318"/>
        <v>0</v>
      </c>
    </row>
    <row r="1291" spans="1:23" s="210" customFormat="1" ht="15.6" customHeight="1" x14ac:dyDescent="0.2">
      <c r="A1291" s="513" t="s">
        <v>95</v>
      </c>
      <c r="B1291" s="513"/>
      <c r="C1291" s="153"/>
      <c r="D1291" s="466"/>
      <c r="E1291" s="466"/>
      <c r="F1291" s="179"/>
      <c r="G1291" s="179"/>
      <c r="H1291" s="466"/>
      <c r="I1291" s="466"/>
      <c r="J1291" s="466"/>
      <c r="K1291" s="153"/>
      <c r="L1291" s="463">
        <f>L89+L152+L217+L291+L377+L530+L554+L608+L752+L799+L853+L944+L969+L1023+L1099+L1204+L1290+L1053</f>
        <v>2527487381.3968</v>
      </c>
      <c r="M1291" s="463">
        <f>M89+M152+M217+M291+M377+M530+M554+M608+M752+M799+M853+M944+M969+M1023+M1099+M1204+M1290+M1053</f>
        <v>0</v>
      </c>
      <c r="N1291" s="463">
        <f>N89+N152+N217+N291+N377+N530+N554+N608+N752+N799+N853+N944+N969+N1023+N1099+N1204+N1290+N1053</f>
        <v>0</v>
      </c>
      <c r="O1291" s="463">
        <f>O89+O152+O217+O291+O377+O530+O554+O608+O752+O799+O853+O944+O969+O1023+O1099+O1204+O1290+O1053</f>
        <v>0</v>
      </c>
      <c r="P1291" s="463">
        <f>P89+P152+P217+P291+P377+P530+P554+P608+P752+P799+P853+P944+P969+P1023+P1099+P1204+P1290+P1053</f>
        <v>2527487381.3968</v>
      </c>
      <c r="Q1291" s="105"/>
      <c r="R1291" s="466"/>
      <c r="S1291" s="466"/>
      <c r="T1291" s="466"/>
      <c r="U1291" s="56">
        <f>L1291-'раздел 2'!C1288</f>
        <v>0</v>
      </c>
      <c r="V1291" s="203">
        <f t="shared" si="319"/>
        <v>0</v>
      </c>
    </row>
    <row r="1292" spans="1:23" s="210" customFormat="1" ht="15.6" customHeight="1" x14ac:dyDescent="0.2">
      <c r="A1292" s="513" t="s">
        <v>134</v>
      </c>
      <c r="B1292" s="513"/>
      <c r="C1292" s="153"/>
      <c r="D1292" s="466"/>
      <c r="E1292" s="466"/>
      <c r="F1292" s="179"/>
      <c r="G1292" s="179"/>
      <c r="H1292" s="466"/>
      <c r="I1292" s="466"/>
      <c r="J1292" s="466"/>
      <c r="K1292" s="153"/>
      <c r="L1292" s="463">
        <f>'раздел 2'!C1289</f>
        <v>42781690.984687507</v>
      </c>
      <c r="M1292" s="466"/>
      <c r="N1292" s="466"/>
      <c r="O1292" s="466"/>
      <c r="P1292" s="463">
        <f>L1292</f>
        <v>42781690.984687507</v>
      </c>
      <c r="Q1292" s="105"/>
      <c r="R1292" s="466"/>
      <c r="S1292" s="466"/>
      <c r="T1292" s="466"/>
      <c r="U1292" s="56">
        <f>L1292-'раздел 2'!C1289</f>
        <v>0</v>
      </c>
      <c r="V1292" s="203">
        <f t="shared" si="319"/>
        <v>0</v>
      </c>
    </row>
    <row r="1293" spans="1:23" s="210" customFormat="1" ht="15.6" customHeight="1" x14ac:dyDescent="0.2">
      <c r="A1293" s="513" t="s">
        <v>133</v>
      </c>
      <c r="B1293" s="513"/>
      <c r="C1293" s="153"/>
      <c r="D1293" s="466"/>
      <c r="E1293" s="466"/>
      <c r="F1293" s="179"/>
      <c r="G1293" s="179"/>
      <c r="H1293" s="466"/>
      <c r="I1293" s="466"/>
      <c r="J1293" s="466"/>
      <c r="K1293" s="153"/>
      <c r="L1293" s="463">
        <f>L1291+L1292</f>
        <v>2570269072.3814874</v>
      </c>
      <c r="M1293" s="466"/>
      <c r="N1293" s="466"/>
      <c r="O1293" s="466"/>
      <c r="P1293" s="463">
        <f>L1293</f>
        <v>2570269072.3814874</v>
      </c>
      <c r="Q1293" s="105"/>
      <c r="R1293" s="466"/>
      <c r="S1293" s="466"/>
      <c r="T1293" s="466"/>
      <c r="U1293" s="56">
        <f>L1293-'раздел 2'!C1290</f>
        <v>0</v>
      </c>
      <c r="V1293" s="203">
        <f t="shared" si="319"/>
        <v>0</v>
      </c>
    </row>
    <row r="1294" spans="1:23" ht="15.6" customHeight="1" x14ac:dyDescent="0.2">
      <c r="U1294" s="56">
        <f>L1294-'раздел 2'!C1291</f>
        <v>0</v>
      </c>
      <c r="V1294" s="203">
        <f t="shared" si="319"/>
        <v>0</v>
      </c>
    </row>
    <row r="1295" spans="1:23" ht="15.6" customHeight="1" x14ac:dyDescent="0.2">
      <c r="U1295" s="56">
        <f>L1295-'раздел 2'!C1292</f>
        <v>-42796546.395385511</v>
      </c>
      <c r="V1295" s="203">
        <f t="shared" si="319"/>
        <v>0</v>
      </c>
    </row>
    <row r="1296" spans="1:23" ht="15.6" customHeight="1" x14ac:dyDescent="0.2">
      <c r="U1296" s="56">
        <f>L1296-'раздел 2'!C1293</f>
        <v>0</v>
      </c>
    </row>
    <row r="1297" spans="12:21" ht="15.6" customHeight="1" x14ac:dyDescent="0.2">
      <c r="P1297" s="106">
        <f>SUM(P1232:P1274,P1190,P1015:P1017,P989,P981:P983,P973,P812:P813,P665,P612,P538:P540,P468,P452,P400:P401,P394,P200:P201)</f>
        <v>54110987.529999986</v>
      </c>
      <c r="U1297" s="56">
        <f>L1297-'раздел 2'!C1294</f>
        <v>0</v>
      </c>
    </row>
    <row r="1298" spans="12:21" ht="15.6" customHeight="1" x14ac:dyDescent="0.2">
      <c r="L1298" s="106">
        <f>L1293-P1297</f>
        <v>2516158084.8514872</v>
      </c>
    </row>
  </sheetData>
  <autoFilter ref="B12:T327"/>
  <mergeCells count="305">
    <mergeCell ref="D7:Q7"/>
    <mergeCell ref="A8:A10"/>
    <mergeCell ref="B8:B10"/>
    <mergeCell ref="A971:B971"/>
    <mergeCell ref="A975:B975"/>
    <mergeCell ref="A952:B952"/>
    <mergeCell ref="A953:B953"/>
    <mergeCell ref="A956:B956"/>
    <mergeCell ref="A957:B957"/>
    <mergeCell ref="A960:B960"/>
    <mergeCell ref="A946:B946"/>
    <mergeCell ref="A918:B918"/>
    <mergeCell ref="A926:B926"/>
    <mergeCell ref="A931:B931"/>
    <mergeCell ref="A939:B939"/>
    <mergeCell ref="A940:B940"/>
    <mergeCell ref="A961:B961"/>
    <mergeCell ref="A968:B968"/>
    <mergeCell ref="A969:B969"/>
    <mergeCell ref="A917:B917"/>
    <mergeCell ref="A864:B864"/>
    <mergeCell ref="A875:B875"/>
    <mergeCell ref="A876:B876"/>
    <mergeCell ref="A891:B891"/>
    <mergeCell ref="A1033:C1033"/>
    <mergeCell ref="A1027:B1027"/>
    <mergeCell ref="A1034:B1034"/>
    <mergeCell ref="A1054:B1054"/>
    <mergeCell ref="A1099:B1099"/>
    <mergeCell ref="A1101:B1101"/>
    <mergeCell ref="A1019:B1019"/>
    <mergeCell ref="A1013:B1013"/>
    <mergeCell ref="A1022:B1022"/>
    <mergeCell ref="A1023:B1023"/>
    <mergeCell ref="A1100:T1100"/>
    <mergeCell ref="A1018:B1018"/>
    <mergeCell ref="A987:B987"/>
    <mergeCell ref="A991:B991"/>
    <mergeCell ref="A998:B998"/>
    <mergeCell ref="A999:B999"/>
    <mergeCell ref="A976:B976"/>
    <mergeCell ref="A978:B978"/>
    <mergeCell ref="A979:B979"/>
    <mergeCell ref="A1025:B1025"/>
    <mergeCell ref="A1028:B1028"/>
    <mergeCell ref="A990:B990"/>
    <mergeCell ref="A892:B892"/>
    <mergeCell ref="A943:B943"/>
    <mergeCell ref="A944:B944"/>
    <mergeCell ref="A945:T945"/>
    <mergeCell ref="A855:B855"/>
    <mergeCell ref="A863:B863"/>
    <mergeCell ref="A844:B844"/>
    <mergeCell ref="A849:B849"/>
    <mergeCell ref="A850:B850"/>
    <mergeCell ref="A897:B897"/>
    <mergeCell ref="A898:B898"/>
    <mergeCell ref="A900:B900"/>
    <mergeCell ref="A901:B901"/>
    <mergeCell ref="A927:E927"/>
    <mergeCell ref="F927:T927"/>
    <mergeCell ref="A930:B930"/>
    <mergeCell ref="A840:B840"/>
    <mergeCell ref="A841:B841"/>
    <mergeCell ref="A843:B843"/>
    <mergeCell ref="A822:B822"/>
    <mergeCell ref="A826:B826"/>
    <mergeCell ref="A852:B852"/>
    <mergeCell ref="A853:B853"/>
    <mergeCell ref="A854:T854"/>
    <mergeCell ref="A810:B810"/>
    <mergeCell ref="A815:B815"/>
    <mergeCell ref="A821:B821"/>
    <mergeCell ref="A814:B814"/>
    <mergeCell ref="A801:B801"/>
    <mergeCell ref="A807:B807"/>
    <mergeCell ref="A831:B831"/>
    <mergeCell ref="A751:B751"/>
    <mergeCell ref="A752:B752"/>
    <mergeCell ref="A798:B798"/>
    <mergeCell ref="A808:B808"/>
    <mergeCell ref="A753:T753"/>
    <mergeCell ref="A827:E827"/>
    <mergeCell ref="F827:T827"/>
    <mergeCell ref="A830:B830"/>
    <mergeCell ref="A705:B705"/>
    <mergeCell ref="A692:B692"/>
    <mergeCell ref="A694:B694"/>
    <mergeCell ref="A695:B695"/>
    <mergeCell ref="A697:B697"/>
    <mergeCell ref="A698:B698"/>
    <mergeCell ref="A706:B706"/>
    <mergeCell ref="A799:B799"/>
    <mergeCell ref="A800:T800"/>
    <mergeCell ref="A91:B91"/>
    <mergeCell ref="A94:B94"/>
    <mergeCell ref="A532:B532"/>
    <mergeCell ref="A535:B535"/>
    <mergeCell ref="A536:B536"/>
    <mergeCell ref="A523:B523"/>
    <mergeCell ref="A526:B526"/>
    <mergeCell ref="A527:B527"/>
    <mergeCell ref="A529:B529"/>
    <mergeCell ref="A530:B530"/>
    <mergeCell ref="A505:B505"/>
    <mergeCell ref="A506:B506"/>
    <mergeCell ref="A511:B511"/>
    <mergeCell ref="A512:B512"/>
    <mergeCell ref="A514:B514"/>
    <mergeCell ref="A515:B515"/>
    <mergeCell ref="A517:B517"/>
    <mergeCell ref="A518:B518"/>
    <mergeCell ref="A522:B522"/>
    <mergeCell ref="A149:B149"/>
    <mergeCell ref="A151:B151"/>
    <mergeCell ref="A356:B356"/>
    <mergeCell ref="A494:B494"/>
    <mergeCell ref="A495:B495"/>
    <mergeCell ref="C172:T172"/>
    <mergeCell ref="A89:B89"/>
    <mergeCell ref="L9:L10"/>
    <mergeCell ref="K8:K10"/>
    <mergeCell ref="L8:P8"/>
    <mergeCell ref="Q8:Q10"/>
    <mergeCell ref="J9:J10"/>
    <mergeCell ref="R8:R10"/>
    <mergeCell ref="A112:B112"/>
    <mergeCell ref="A114:B114"/>
    <mergeCell ref="C112:T112"/>
    <mergeCell ref="A95:B95"/>
    <mergeCell ref="A97:B97"/>
    <mergeCell ref="A115:B115"/>
    <mergeCell ref="A119:B119"/>
    <mergeCell ref="A90:T90"/>
    <mergeCell ref="C109:T109"/>
    <mergeCell ref="C105:T105"/>
    <mergeCell ref="A98:B98"/>
    <mergeCell ref="A108:B108"/>
    <mergeCell ref="A109:B109"/>
    <mergeCell ref="A111:B111"/>
    <mergeCell ref="A104:B104"/>
    <mergeCell ref="A105:B105"/>
    <mergeCell ref="C149:T149"/>
    <mergeCell ref="A153:T153"/>
    <mergeCell ref="C154:T154"/>
    <mergeCell ref="A159:B159"/>
    <mergeCell ref="C160:T160"/>
    <mergeCell ref="A118:B118"/>
    <mergeCell ref="A128:B128"/>
    <mergeCell ref="A129:B129"/>
    <mergeCell ref="A131:B131"/>
    <mergeCell ref="A154:B154"/>
    <mergeCell ref="A160:B160"/>
    <mergeCell ref="A123:B123"/>
    <mergeCell ref="A124:B124"/>
    <mergeCell ref="C129:T129"/>
    <mergeCell ref="C132:T132"/>
    <mergeCell ref="C135:T135"/>
    <mergeCell ref="C140:T140"/>
    <mergeCell ref="A145:B145"/>
    <mergeCell ref="C145:T145"/>
    <mergeCell ref="A132:B132"/>
    <mergeCell ref="A144:B144"/>
    <mergeCell ref="A148:B148"/>
    <mergeCell ref="A68:T68"/>
    <mergeCell ref="E8:E11"/>
    <mergeCell ref="F8:F11"/>
    <mergeCell ref="S8:S11"/>
    <mergeCell ref="G8:G11"/>
    <mergeCell ref="H8:H10"/>
    <mergeCell ref="I8:J8"/>
    <mergeCell ref="C9:C11"/>
    <mergeCell ref="D9:D11"/>
    <mergeCell ref="I9:I10"/>
    <mergeCell ref="A338:B338"/>
    <mergeCell ref="C338:T338"/>
    <mergeCell ref="A232:B232"/>
    <mergeCell ref="A233:B233"/>
    <mergeCell ref="A254:B254"/>
    <mergeCell ref="A255:B255"/>
    <mergeCell ref="A258:B258"/>
    <mergeCell ref="A292:T292"/>
    <mergeCell ref="C293:T293"/>
    <mergeCell ref="A277:B277"/>
    <mergeCell ref="A278:B278"/>
    <mergeCell ref="A1292:B1292"/>
    <mergeCell ref="A385:B385"/>
    <mergeCell ref="A387:B387"/>
    <mergeCell ref="A388:B388"/>
    <mergeCell ref="A382:B382"/>
    <mergeCell ref="A384:B384"/>
    <mergeCell ref="A546:B546"/>
    <mergeCell ref="A553:B553"/>
    <mergeCell ref="A562:B562"/>
    <mergeCell ref="A597:B597"/>
    <mergeCell ref="A598:B598"/>
    <mergeCell ref="A601:B601"/>
    <mergeCell ref="A602:B602"/>
    <mergeCell ref="A554:B554"/>
    <mergeCell ref="A556:B556"/>
    <mergeCell ref="A561:B561"/>
    <mergeCell ref="A682:B682"/>
    <mergeCell ref="A683:B683"/>
    <mergeCell ref="A691:B691"/>
    <mergeCell ref="A607:B607"/>
    <mergeCell ref="A608:B608"/>
    <mergeCell ref="A610:B610"/>
    <mergeCell ref="A666:B666"/>
    <mergeCell ref="A667:B667"/>
    <mergeCell ref="A381:B381"/>
    <mergeCell ref="A1293:B1293"/>
    <mergeCell ref="A1052:B1052"/>
    <mergeCell ref="A1053:B1053"/>
    <mergeCell ref="A1206:C1206"/>
    <mergeCell ref="A1208:B1208"/>
    <mergeCell ref="A1210:B1210"/>
    <mergeCell ref="A1280:B1280"/>
    <mergeCell ref="A1118:B1118"/>
    <mergeCell ref="A1119:B1119"/>
    <mergeCell ref="A1222:B1222"/>
    <mergeCell ref="A1212:B1212"/>
    <mergeCell ref="A1205:T1205"/>
    <mergeCell ref="A1221:B1221"/>
    <mergeCell ref="A1213:B1213"/>
    <mergeCell ref="A1109:B1109"/>
    <mergeCell ref="A1116:B1116"/>
    <mergeCell ref="A1289:B1289"/>
    <mergeCell ref="A1203:B1203"/>
    <mergeCell ref="A1204:B1204"/>
    <mergeCell ref="A1106:B1106"/>
    <mergeCell ref="A1115:B1115"/>
    <mergeCell ref="A1105:B1105"/>
    <mergeCell ref="A1108:B1108"/>
    <mergeCell ref="A228:B228"/>
    <mergeCell ref="A1290:B1290"/>
    <mergeCell ref="A1291:B1291"/>
    <mergeCell ref="A970:T970"/>
    <mergeCell ref="A1024:T1024"/>
    <mergeCell ref="A609:T609"/>
    <mergeCell ref="A531:T531"/>
    <mergeCell ref="A555:T555"/>
    <mergeCell ref="F259:T259"/>
    <mergeCell ref="A259:B259"/>
    <mergeCell ref="A291:B291"/>
    <mergeCell ref="A357:B357"/>
    <mergeCell ref="A369:B369"/>
    <mergeCell ref="A370:B370"/>
    <mergeCell ref="A376:B376"/>
    <mergeCell ref="A377:B377"/>
    <mergeCell ref="A378:T378"/>
    <mergeCell ref="A379:B379"/>
    <mergeCell ref="A346:B346"/>
    <mergeCell ref="A502:B502"/>
    <mergeCell ref="A503:B503"/>
    <mergeCell ref="A542:B542"/>
    <mergeCell ref="A543:B543"/>
    <mergeCell ref="A545:B545"/>
    <mergeCell ref="A88:B88"/>
    <mergeCell ref="B6:T6"/>
    <mergeCell ref="A342:B342"/>
    <mergeCell ref="A343:B343"/>
    <mergeCell ref="A347:B347"/>
    <mergeCell ref="A219:B219"/>
    <mergeCell ref="A227:B227"/>
    <mergeCell ref="A134:B134"/>
    <mergeCell ref="A135:B135"/>
    <mergeCell ref="A139:B139"/>
    <mergeCell ref="A140:B140"/>
    <mergeCell ref="A168:B168"/>
    <mergeCell ref="A172:B172"/>
    <mergeCell ref="A174:B174"/>
    <mergeCell ref="A152:B152"/>
    <mergeCell ref="A171:B171"/>
    <mergeCell ref="A167:B167"/>
    <mergeCell ref="A290:B290"/>
    <mergeCell ref="A293:B293"/>
    <mergeCell ref="A216:B216"/>
    <mergeCell ref="A175:T175"/>
    <mergeCell ref="A188:B188"/>
    <mergeCell ref="A189:T189"/>
    <mergeCell ref="A198:B198"/>
    <mergeCell ref="A1281:C1281"/>
    <mergeCell ref="A199:B199"/>
    <mergeCell ref="C119:T119"/>
    <mergeCell ref="C124:T124"/>
    <mergeCell ref="C8:D8"/>
    <mergeCell ref="A206:B206"/>
    <mergeCell ref="A208:B208"/>
    <mergeCell ref="A209:T209"/>
    <mergeCell ref="A218:T218"/>
    <mergeCell ref="A337:B337"/>
    <mergeCell ref="A313:B313"/>
    <mergeCell ref="A314:T314"/>
    <mergeCell ref="A217:B217"/>
    <mergeCell ref="A202:B202"/>
    <mergeCell ref="A203:B203"/>
    <mergeCell ref="A205:B205"/>
    <mergeCell ref="T8:T11"/>
    <mergeCell ref="A13:T13"/>
    <mergeCell ref="A14:B14"/>
    <mergeCell ref="A63:B63"/>
    <mergeCell ref="A64:B64"/>
    <mergeCell ref="A67:B67"/>
    <mergeCell ref="A79:B79"/>
    <mergeCell ref="A80:B80"/>
  </mergeCells>
  <phoneticPr fontId="26" type="noConversion"/>
  <pageMargins left="0.43307086614173229" right="0.23622047244094491" top="0.74803149606299213" bottom="0.74803149606299213" header="0.31496062992125984" footer="0.31496062992125984"/>
  <pageSetup paperSize="9" scale="55" fitToHeight="0" orientation="landscape" cellComments="asDisplayed" r:id="rId1"/>
  <rowBreaks count="8" manualBreakCount="8">
    <brk id="56" max="16383" man="1"/>
    <brk id="114" max="16383" man="1"/>
    <brk id="171" max="16383" man="1"/>
    <brk id="330" max="16383" man="1"/>
    <brk id="664" max="16383" man="1"/>
    <brk id="720" max="16383" man="1"/>
    <brk id="773" max="16383" man="1"/>
    <brk id="83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665"/>
  <sheetViews>
    <sheetView view="pageBreakPreview" zoomScale="70" zoomScaleNormal="70" zoomScaleSheetLayoutView="70" workbookViewId="0">
      <pane xSplit="4" ySplit="6" topLeftCell="F1275" activePane="bottomRight" state="frozen"/>
      <selection pane="topRight" activeCell="E1" sqref="E1"/>
      <selection pane="bottomLeft" activeCell="A7" sqref="A7"/>
      <selection pane="bottomRight" activeCell="F856" sqref="F856"/>
    </sheetView>
  </sheetViews>
  <sheetFormatPr defaultColWidth="9.140625" defaultRowHeight="15" x14ac:dyDescent="0.25"/>
  <cols>
    <col min="1" max="1" width="6.85546875" style="123" customWidth="1"/>
    <col min="2" max="2" width="45.85546875" style="12" customWidth="1"/>
    <col min="3" max="3" width="18.42578125" style="436" customWidth="1"/>
    <col min="4" max="4" width="17.28515625" style="399" customWidth="1"/>
    <col min="5" max="5" width="15.5703125" style="399" hidden="1" customWidth="1"/>
    <col min="6" max="6" width="16.42578125" style="399" customWidth="1"/>
    <col min="7" max="7" width="15.140625" style="399" customWidth="1"/>
    <col min="8" max="10" width="14.28515625" style="399" customWidth="1"/>
    <col min="11" max="11" width="7.28515625" style="399" customWidth="1"/>
    <col min="12" max="12" width="14" style="399" customWidth="1"/>
    <col min="13" max="14" width="11.85546875" style="399" customWidth="1"/>
    <col min="15" max="15" width="15.85546875" style="399" customWidth="1"/>
    <col min="16" max="16" width="9.42578125" style="399" customWidth="1"/>
    <col min="17" max="17" width="15.5703125" style="399" customWidth="1"/>
    <col min="18" max="18" width="9" style="399" customWidth="1"/>
    <col min="19" max="19" width="16.85546875" style="399" customWidth="1"/>
    <col min="20" max="20" width="8" style="399" customWidth="1"/>
    <col min="21" max="21" width="17.42578125" style="399" customWidth="1"/>
    <col min="22" max="22" width="8.5703125" style="399" customWidth="1"/>
    <col min="23" max="23" width="13.42578125" style="399" customWidth="1"/>
    <col min="24" max="24" width="13" style="399" customWidth="1"/>
    <col min="25" max="25" width="15.7109375" style="171" customWidth="1"/>
    <col min="26" max="26" width="12.140625" style="106" customWidth="1"/>
    <col min="27" max="27" width="5.85546875" style="89" customWidth="1"/>
    <col min="28" max="28" width="17.5703125" style="123" customWidth="1"/>
    <col min="29" max="29" width="15.42578125" style="123" customWidth="1"/>
    <col min="30" max="30" width="18.7109375" style="123" customWidth="1"/>
    <col min="31" max="31" width="31" style="86" customWidth="1"/>
    <col min="32" max="32" width="9.140625" style="123" customWidth="1"/>
    <col min="33" max="33" width="20.85546875" style="123" customWidth="1"/>
    <col min="34" max="36" width="9.140625" style="123" customWidth="1"/>
    <col min="37" max="16384" width="9.140625" style="123"/>
  </cols>
  <sheetData>
    <row r="1" spans="1:31" ht="12.75" x14ac:dyDescent="0.25">
      <c r="A1" s="640" t="s">
        <v>1652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E1" s="645"/>
    </row>
    <row r="2" spans="1:31" ht="9.75" customHeight="1" x14ac:dyDescent="0.25">
      <c r="C2" s="431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AE2" s="645"/>
    </row>
    <row r="3" spans="1:31" ht="12.75" customHeight="1" x14ac:dyDescent="0.25">
      <c r="A3" s="607" t="s">
        <v>0</v>
      </c>
      <c r="B3" s="604" t="s">
        <v>1</v>
      </c>
      <c r="C3" s="600" t="s">
        <v>2</v>
      </c>
      <c r="D3" s="641" t="s">
        <v>141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286"/>
      <c r="AE3" s="645"/>
    </row>
    <row r="4" spans="1:31" ht="21.75" customHeight="1" x14ac:dyDescent="0.25">
      <c r="A4" s="608"/>
      <c r="B4" s="605"/>
      <c r="C4" s="601"/>
      <c r="D4" s="518" t="s">
        <v>142</v>
      </c>
      <c r="E4" s="603"/>
      <c r="F4" s="603"/>
      <c r="G4" s="603"/>
      <c r="H4" s="603"/>
      <c r="I4" s="603"/>
      <c r="J4" s="603"/>
      <c r="K4" s="518" t="s">
        <v>1732</v>
      </c>
      <c r="L4" s="518"/>
      <c r="M4" s="603"/>
      <c r="N4" s="588" t="s">
        <v>136</v>
      </c>
      <c r="O4" s="589"/>
      <c r="P4" s="588" t="s">
        <v>137</v>
      </c>
      <c r="Q4" s="589"/>
      <c r="R4" s="588" t="s">
        <v>138</v>
      </c>
      <c r="S4" s="589"/>
      <c r="T4" s="588" t="s">
        <v>139</v>
      </c>
      <c r="U4" s="589"/>
      <c r="V4" s="588" t="s">
        <v>140</v>
      </c>
      <c r="W4" s="589"/>
      <c r="X4" s="594" t="s">
        <v>3</v>
      </c>
      <c r="Y4" s="594" t="s">
        <v>975</v>
      </c>
      <c r="Z4" s="468"/>
      <c r="AA4" s="458" t="s">
        <v>1125</v>
      </c>
      <c r="AB4" s="468" t="s">
        <v>976</v>
      </c>
      <c r="AE4" s="645"/>
    </row>
    <row r="5" spans="1:31" ht="18.75" customHeight="1" x14ac:dyDescent="0.25">
      <c r="A5" s="608"/>
      <c r="B5" s="605"/>
      <c r="C5" s="601"/>
      <c r="D5" s="594" t="s">
        <v>4</v>
      </c>
      <c r="E5" s="455" t="s">
        <v>5</v>
      </c>
      <c r="F5" s="594" t="s">
        <v>6</v>
      </c>
      <c r="G5" s="594" t="s">
        <v>7</v>
      </c>
      <c r="H5" s="594" t="s">
        <v>8</v>
      </c>
      <c r="I5" s="594" t="s">
        <v>9</v>
      </c>
      <c r="J5" s="594" t="s">
        <v>10</v>
      </c>
      <c r="K5" s="603"/>
      <c r="L5" s="603"/>
      <c r="M5" s="603"/>
      <c r="N5" s="590"/>
      <c r="O5" s="591"/>
      <c r="P5" s="590"/>
      <c r="Q5" s="591"/>
      <c r="R5" s="590"/>
      <c r="S5" s="591"/>
      <c r="T5" s="590"/>
      <c r="U5" s="591"/>
      <c r="V5" s="590"/>
      <c r="W5" s="591"/>
      <c r="X5" s="595"/>
      <c r="Y5" s="595"/>
      <c r="Z5" s="468"/>
      <c r="AA5" s="458"/>
      <c r="AB5" s="468"/>
      <c r="AE5" s="645"/>
    </row>
    <row r="6" spans="1:31" ht="53.25" customHeight="1" x14ac:dyDescent="0.25">
      <c r="A6" s="608"/>
      <c r="B6" s="605"/>
      <c r="C6" s="601"/>
      <c r="D6" s="595"/>
      <c r="E6" s="455" t="s">
        <v>1021</v>
      </c>
      <c r="F6" s="595"/>
      <c r="G6" s="595"/>
      <c r="H6" s="595"/>
      <c r="I6" s="595"/>
      <c r="J6" s="595"/>
      <c r="K6" s="603"/>
      <c r="L6" s="603"/>
      <c r="M6" s="603"/>
      <c r="N6" s="590"/>
      <c r="O6" s="591"/>
      <c r="P6" s="590"/>
      <c r="Q6" s="591"/>
      <c r="R6" s="590"/>
      <c r="S6" s="591"/>
      <c r="T6" s="590"/>
      <c r="U6" s="591"/>
      <c r="V6" s="590"/>
      <c r="W6" s="591"/>
      <c r="X6" s="595"/>
      <c r="Y6" s="595"/>
      <c r="Z6" s="468"/>
      <c r="AA6" s="458"/>
      <c r="AB6" s="468"/>
      <c r="AE6" s="645"/>
    </row>
    <row r="7" spans="1:31" ht="53.25" customHeight="1" x14ac:dyDescent="0.25">
      <c r="A7" s="609"/>
      <c r="B7" s="606"/>
      <c r="C7" s="602"/>
      <c r="D7" s="596"/>
      <c r="E7" s="455"/>
      <c r="F7" s="596"/>
      <c r="G7" s="596"/>
      <c r="H7" s="596"/>
      <c r="I7" s="596"/>
      <c r="J7" s="596"/>
      <c r="K7" s="475"/>
      <c r="L7" s="475" t="s">
        <v>135</v>
      </c>
      <c r="M7" s="475" t="s">
        <v>1733</v>
      </c>
      <c r="N7" s="592"/>
      <c r="O7" s="593"/>
      <c r="P7" s="592"/>
      <c r="Q7" s="593"/>
      <c r="R7" s="592"/>
      <c r="S7" s="593"/>
      <c r="T7" s="592"/>
      <c r="U7" s="593"/>
      <c r="V7" s="592"/>
      <c r="W7" s="593"/>
      <c r="X7" s="596"/>
      <c r="Y7" s="596"/>
      <c r="Z7" s="468"/>
      <c r="AA7" s="458"/>
      <c r="AB7" s="468"/>
      <c r="AE7" s="645"/>
    </row>
    <row r="8" spans="1:31" s="119" customFormat="1" ht="19.5" customHeight="1" x14ac:dyDescent="0.25">
      <c r="A8" s="468"/>
      <c r="B8" s="315"/>
      <c r="C8" s="460" t="s">
        <v>11</v>
      </c>
      <c r="D8" s="455" t="s">
        <v>11</v>
      </c>
      <c r="E8" s="455"/>
      <c r="F8" s="455" t="s">
        <v>11</v>
      </c>
      <c r="G8" s="455" t="s">
        <v>11</v>
      </c>
      <c r="H8" s="455" t="s">
        <v>11</v>
      </c>
      <c r="I8" s="455" t="s">
        <v>11</v>
      </c>
      <c r="J8" s="455" t="s">
        <v>11</v>
      </c>
      <c r="K8" s="455" t="s">
        <v>12</v>
      </c>
      <c r="L8" s="455" t="s">
        <v>11</v>
      </c>
      <c r="M8" s="455" t="s">
        <v>11</v>
      </c>
      <c r="N8" s="455" t="s">
        <v>13</v>
      </c>
      <c r="O8" s="455" t="s">
        <v>11</v>
      </c>
      <c r="P8" s="455" t="s">
        <v>13</v>
      </c>
      <c r="Q8" s="455" t="s">
        <v>11</v>
      </c>
      <c r="R8" s="455" t="s">
        <v>13</v>
      </c>
      <c r="S8" s="455" t="s">
        <v>11</v>
      </c>
      <c r="T8" s="455" t="s">
        <v>14</v>
      </c>
      <c r="U8" s="455" t="s">
        <v>11</v>
      </c>
      <c r="V8" s="455" t="s">
        <v>13</v>
      </c>
      <c r="W8" s="455" t="s">
        <v>11</v>
      </c>
      <c r="X8" s="455" t="s">
        <v>11</v>
      </c>
      <c r="Y8" s="455"/>
      <c r="Z8" s="468"/>
      <c r="AA8" s="458"/>
      <c r="AB8" s="450"/>
      <c r="AE8" s="645"/>
    </row>
    <row r="9" spans="1:31" s="138" customFormat="1" ht="22.5" customHeight="1" x14ac:dyDescent="0.25">
      <c r="A9" s="327">
        <v>1</v>
      </c>
      <c r="B9" s="425">
        <v>2</v>
      </c>
      <c r="C9" s="327">
        <v>3</v>
      </c>
      <c r="D9" s="327">
        <v>4</v>
      </c>
      <c r="E9" s="327"/>
      <c r="F9" s="327">
        <v>5</v>
      </c>
      <c r="G9" s="327">
        <v>6</v>
      </c>
      <c r="H9" s="327">
        <v>7</v>
      </c>
      <c r="I9" s="327">
        <v>8</v>
      </c>
      <c r="J9" s="327">
        <v>9</v>
      </c>
      <c r="K9" s="327">
        <v>10</v>
      </c>
      <c r="L9" s="327"/>
      <c r="M9" s="327">
        <v>11</v>
      </c>
      <c r="N9" s="327">
        <v>12</v>
      </c>
      <c r="O9" s="327">
        <v>13</v>
      </c>
      <c r="P9" s="327">
        <v>14</v>
      </c>
      <c r="Q9" s="327">
        <v>15</v>
      </c>
      <c r="R9" s="327">
        <v>16</v>
      </c>
      <c r="S9" s="327">
        <v>17</v>
      </c>
      <c r="T9" s="327">
        <v>18</v>
      </c>
      <c r="U9" s="327">
        <v>19</v>
      </c>
      <c r="V9" s="327">
        <v>20</v>
      </c>
      <c r="W9" s="327">
        <v>21</v>
      </c>
      <c r="X9" s="327">
        <v>22</v>
      </c>
      <c r="Y9" s="468">
        <v>23</v>
      </c>
      <c r="Z9" s="468"/>
      <c r="AA9" s="468"/>
      <c r="AB9" s="327"/>
      <c r="AE9" s="645"/>
    </row>
    <row r="10" spans="1:31" ht="12.75" customHeight="1" x14ac:dyDescent="0.25">
      <c r="A10" s="571" t="s">
        <v>96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463"/>
      <c r="AA10" s="463"/>
      <c r="AB10" s="463"/>
      <c r="AE10" s="645"/>
    </row>
    <row r="11" spans="1:31" ht="17.25" customHeight="1" x14ac:dyDescent="0.25">
      <c r="A11" s="492" t="s">
        <v>97</v>
      </c>
      <c r="B11" s="493"/>
      <c r="C11" s="494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2"/>
      <c r="AA11" s="316"/>
      <c r="AB11" s="126"/>
      <c r="AC11" s="85"/>
      <c r="AE11" s="645"/>
    </row>
    <row r="12" spans="1:31" ht="12.75" customHeight="1" x14ac:dyDescent="0.25">
      <c r="A12" s="428">
        <v>1</v>
      </c>
      <c r="B12" s="296" t="s">
        <v>1046</v>
      </c>
      <c r="C12" s="429">
        <f>D12+M12+O12+Q12+S12+U12+W12+X12+Y12+L12</f>
        <v>115853.54</v>
      </c>
      <c r="D12" s="455">
        <f t="shared" ref="D12:D29" si="0">E12+F12+G12+H12+I12+J12</f>
        <v>0</v>
      </c>
      <c r="E12" s="455"/>
      <c r="F12" s="427"/>
      <c r="G12" s="427"/>
      <c r="H12" s="427"/>
      <c r="I12" s="427"/>
      <c r="J12" s="340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80"/>
      <c r="V12" s="480"/>
      <c r="W12" s="480"/>
      <c r="X12" s="480"/>
      <c r="Y12" s="455">
        <v>115853.54</v>
      </c>
      <c r="Z12" s="460"/>
      <c r="AA12" s="316" t="s">
        <v>1172</v>
      </c>
      <c r="AB12" s="126" t="s">
        <v>1002</v>
      </c>
      <c r="AC12" s="85"/>
      <c r="AE12" s="123"/>
    </row>
    <row r="13" spans="1:31" x14ac:dyDescent="0.25">
      <c r="A13" s="125">
        <f t="shared" ref="A13:A42" si="1">A12+1</f>
        <v>2</v>
      </c>
      <c r="B13" s="296" t="s">
        <v>1047</v>
      </c>
      <c r="C13" s="429">
        <f t="shared" ref="C13:C59" si="2">D13+M13+O13+Q13+S13+U13+W13+X13+Y13+L13</f>
        <v>116431.91</v>
      </c>
      <c r="D13" s="455">
        <f t="shared" si="0"/>
        <v>0</v>
      </c>
      <c r="E13" s="455"/>
      <c r="F13" s="427"/>
      <c r="G13" s="427"/>
      <c r="H13" s="427"/>
      <c r="I13" s="427"/>
      <c r="J13" s="340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80"/>
      <c r="V13" s="480"/>
      <c r="W13" s="480"/>
      <c r="X13" s="480"/>
      <c r="Y13" s="455">
        <v>116431.91</v>
      </c>
      <c r="Z13" s="460"/>
      <c r="AA13" s="316" t="s">
        <v>1172</v>
      </c>
      <c r="AB13" s="126" t="s">
        <v>1002</v>
      </c>
      <c r="AC13" s="85"/>
      <c r="AE13" s="123"/>
    </row>
    <row r="14" spans="1:31" ht="12.75" customHeight="1" x14ac:dyDescent="0.25">
      <c r="A14" s="125">
        <f t="shared" si="1"/>
        <v>3</v>
      </c>
      <c r="B14" s="297" t="s">
        <v>1048</v>
      </c>
      <c r="C14" s="429">
        <f t="shared" si="2"/>
        <v>282763.34000000003</v>
      </c>
      <c r="D14" s="455">
        <f t="shared" si="0"/>
        <v>0</v>
      </c>
      <c r="E14" s="455"/>
      <c r="F14" s="455"/>
      <c r="G14" s="427"/>
      <c r="H14" s="427"/>
      <c r="I14" s="427"/>
      <c r="J14" s="340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80"/>
      <c r="V14" s="480"/>
      <c r="W14" s="480"/>
      <c r="X14" s="480"/>
      <c r="Y14" s="455">
        <v>282763.34000000003</v>
      </c>
      <c r="Z14" s="460"/>
      <c r="AA14" s="316" t="s">
        <v>1172</v>
      </c>
      <c r="AB14" s="126" t="s">
        <v>1045</v>
      </c>
      <c r="AC14" s="85"/>
      <c r="AE14" s="123"/>
    </row>
    <row r="15" spans="1:31" ht="12.75" customHeight="1" x14ac:dyDescent="0.25">
      <c r="A15" s="125">
        <f t="shared" si="1"/>
        <v>4</v>
      </c>
      <c r="B15" s="297" t="s">
        <v>1049</v>
      </c>
      <c r="C15" s="429">
        <f t="shared" si="2"/>
        <v>599323.06999999995</v>
      </c>
      <c r="D15" s="455">
        <f t="shared" si="0"/>
        <v>0</v>
      </c>
      <c r="E15" s="455"/>
      <c r="F15" s="427"/>
      <c r="G15" s="427"/>
      <c r="H15" s="427"/>
      <c r="I15" s="427"/>
      <c r="J15" s="340"/>
      <c r="K15" s="427"/>
      <c r="L15" s="427"/>
      <c r="M15" s="427"/>
      <c r="N15" s="427"/>
      <c r="O15" s="427"/>
      <c r="P15" s="427"/>
      <c r="Q15" s="427"/>
      <c r="R15" s="427"/>
      <c r="S15" s="427"/>
      <c r="T15" s="340"/>
      <c r="U15" s="480"/>
      <c r="V15" s="480"/>
      <c r="W15" s="480"/>
      <c r="X15" s="480"/>
      <c r="Y15" s="455">
        <v>599323.06999999995</v>
      </c>
      <c r="Z15" s="460"/>
      <c r="AA15" s="316" t="s">
        <v>1172</v>
      </c>
      <c r="AB15" s="126" t="s">
        <v>1086</v>
      </c>
      <c r="AC15" s="85"/>
      <c r="AE15" s="123"/>
    </row>
    <row r="16" spans="1:31" ht="12.75" customHeight="1" x14ac:dyDescent="0.25">
      <c r="A16" s="125">
        <f t="shared" si="1"/>
        <v>5</v>
      </c>
      <c r="B16" s="297" t="s">
        <v>1050</v>
      </c>
      <c r="C16" s="429">
        <f t="shared" si="2"/>
        <v>2013331.9300000002</v>
      </c>
      <c r="D16" s="455">
        <f t="shared" si="0"/>
        <v>0</v>
      </c>
      <c r="E16" s="455"/>
      <c r="F16" s="427"/>
      <c r="G16" s="427"/>
      <c r="H16" s="427"/>
      <c r="I16" s="427"/>
      <c r="J16" s="340"/>
      <c r="K16" s="427"/>
      <c r="L16" s="427"/>
      <c r="M16" s="455"/>
      <c r="N16" s="427"/>
      <c r="O16" s="427"/>
      <c r="P16" s="455"/>
      <c r="Q16" s="427"/>
      <c r="R16" s="427"/>
      <c r="S16" s="427"/>
      <c r="T16" s="340"/>
      <c r="U16" s="480"/>
      <c r="V16" s="480"/>
      <c r="W16" s="480"/>
      <c r="X16" s="480"/>
      <c r="Y16" s="455">
        <v>2013331.9300000002</v>
      </c>
      <c r="Z16" s="460"/>
      <c r="AA16" s="316" t="s">
        <v>1176</v>
      </c>
      <c r="AB16" s="126" t="s">
        <v>987</v>
      </c>
      <c r="AC16" s="85"/>
      <c r="AE16" s="123"/>
    </row>
    <row r="17" spans="1:31" ht="17.25" customHeight="1" x14ac:dyDescent="0.25">
      <c r="A17" s="125">
        <f t="shared" si="1"/>
        <v>6</v>
      </c>
      <c r="B17" s="297" t="s">
        <v>1051</v>
      </c>
      <c r="C17" s="429">
        <f t="shared" si="2"/>
        <v>5584499.0599999996</v>
      </c>
      <c r="D17" s="455">
        <f t="shared" si="0"/>
        <v>5584499.0599999996</v>
      </c>
      <c r="E17" s="455"/>
      <c r="F17" s="455"/>
      <c r="G17" s="455">
        <v>5584499.0599999996</v>
      </c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60"/>
      <c r="AA17" s="13"/>
      <c r="AB17" s="126"/>
      <c r="AC17" s="85"/>
    </row>
    <row r="18" spans="1:31" ht="17.25" customHeight="1" x14ac:dyDescent="0.25">
      <c r="A18" s="125">
        <f t="shared" si="1"/>
        <v>7</v>
      </c>
      <c r="B18" s="329" t="s">
        <v>176</v>
      </c>
      <c r="C18" s="429">
        <f t="shared" si="2"/>
        <v>4498295.7</v>
      </c>
      <c r="D18" s="455">
        <f t="shared" si="0"/>
        <v>4498295.7</v>
      </c>
      <c r="E18" s="455"/>
      <c r="F18" s="455">
        <v>1499761.12</v>
      </c>
      <c r="G18" s="455">
        <v>1940087.56</v>
      </c>
      <c r="H18" s="455">
        <v>385402.16</v>
      </c>
      <c r="I18" s="455">
        <v>473161.12</v>
      </c>
      <c r="J18" s="455">
        <v>199883.74</v>
      </c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60"/>
      <c r="AA18" s="316"/>
      <c r="AB18" s="126"/>
      <c r="AC18" s="85"/>
    </row>
    <row r="19" spans="1:31" ht="12.75" customHeight="1" x14ac:dyDescent="0.25">
      <c r="A19" s="125">
        <f t="shared" si="1"/>
        <v>8</v>
      </c>
      <c r="B19" s="297" t="s">
        <v>1087</v>
      </c>
      <c r="C19" s="429">
        <f t="shared" si="2"/>
        <v>113154.05</v>
      </c>
      <c r="D19" s="455">
        <f t="shared" si="0"/>
        <v>0</v>
      </c>
      <c r="E19" s="455"/>
      <c r="F19" s="427"/>
      <c r="G19" s="427"/>
      <c r="H19" s="427"/>
      <c r="I19" s="427"/>
      <c r="J19" s="340"/>
      <c r="K19" s="427"/>
      <c r="L19" s="427"/>
      <c r="M19" s="455"/>
      <c r="N19" s="427"/>
      <c r="O19" s="427"/>
      <c r="P19" s="455"/>
      <c r="Q19" s="427"/>
      <c r="R19" s="427"/>
      <c r="S19" s="427"/>
      <c r="T19" s="340"/>
      <c r="U19" s="480"/>
      <c r="V19" s="480"/>
      <c r="W19" s="480"/>
      <c r="X19" s="480"/>
      <c r="Y19" s="455">
        <v>113154.05</v>
      </c>
      <c r="Z19" s="460"/>
      <c r="AA19" s="316" t="s">
        <v>1172</v>
      </c>
      <c r="AB19" s="126" t="s">
        <v>1002</v>
      </c>
      <c r="AC19" s="85"/>
      <c r="AE19" s="123"/>
    </row>
    <row r="20" spans="1:31" ht="12.75" customHeight="1" x14ac:dyDescent="0.25">
      <c r="A20" s="125">
        <f t="shared" si="1"/>
        <v>9</v>
      </c>
      <c r="B20" s="329" t="s">
        <v>1052</v>
      </c>
      <c r="C20" s="429">
        <f t="shared" si="2"/>
        <v>143516.41000000003</v>
      </c>
      <c r="D20" s="455">
        <f t="shared" si="0"/>
        <v>0</v>
      </c>
      <c r="E20" s="455"/>
      <c r="F20" s="427"/>
      <c r="G20" s="427"/>
      <c r="H20" s="427"/>
      <c r="I20" s="427"/>
      <c r="J20" s="340"/>
      <c r="K20" s="427"/>
      <c r="L20" s="427"/>
      <c r="M20" s="455"/>
      <c r="N20" s="427"/>
      <c r="O20" s="427"/>
      <c r="P20" s="455"/>
      <c r="Q20" s="427"/>
      <c r="R20" s="427"/>
      <c r="S20" s="427"/>
      <c r="T20" s="340"/>
      <c r="U20" s="480"/>
      <c r="V20" s="480"/>
      <c r="W20" s="480"/>
      <c r="X20" s="480"/>
      <c r="Y20" s="455">
        <f>675639.39-532122.98</f>
        <v>143516.41000000003</v>
      </c>
      <c r="Z20" s="460"/>
      <c r="AA20" s="316" t="s">
        <v>1172</v>
      </c>
      <c r="AB20" s="126" t="s">
        <v>1002</v>
      </c>
      <c r="AC20" s="85"/>
      <c r="AE20" s="123"/>
    </row>
    <row r="21" spans="1:31" ht="12.75" customHeight="1" x14ac:dyDescent="0.25">
      <c r="A21" s="125">
        <f t="shared" si="1"/>
        <v>10</v>
      </c>
      <c r="B21" s="329" t="s">
        <v>1053</v>
      </c>
      <c r="C21" s="429">
        <f t="shared" si="2"/>
        <v>217367.47</v>
      </c>
      <c r="D21" s="455">
        <f t="shared" si="0"/>
        <v>0</v>
      </c>
      <c r="E21" s="455"/>
      <c r="F21" s="427"/>
      <c r="G21" s="427"/>
      <c r="H21" s="427"/>
      <c r="I21" s="427"/>
      <c r="J21" s="340"/>
      <c r="K21" s="427"/>
      <c r="L21" s="427"/>
      <c r="M21" s="455"/>
      <c r="N21" s="427"/>
      <c r="O21" s="427"/>
      <c r="P21" s="455"/>
      <c r="Q21" s="427"/>
      <c r="R21" s="427"/>
      <c r="S21" s="427"/>
      <c r="T21" s="340"/>
      <c r="U21" s="480"/>
      <c r="V21" s="480"/>
      <c r="W21" s="480"/>
      <c r="X21" s="480"/>
      <c r="Y21" s="455">
        <v>217367.47</v>
      </c>
      <c r="Z21" s="460"/>
      <c r="AA21" s="316" t="s">
        <v>1172</v>
      </c>
      <c r="AB21" s="126" t="s">
        <v>979</v>
      </c>
      <c r="AC21" s="85"/>
      <c r="AE21" s="123"/>
    </row>
    <row r="22" spans="1:31" ht="12.75" customHeight="1" x14ac:dyDescent="0.25">
      <c r="A22" s="125">
        <f t="shared" si="1"/>
        <v>11</v>
      </c>
      <c r="B22" s="329" t="s">
        <v>1054</v>
      </c>
      <c r="C22" s="429">
        <f t="shared" si="2"/>
        <v>114179.23</v>
      </c>
      <c r="D22" s="455">
        <f t="shared" si="0"/>
        <v>0</v>
      </c>
      <c r="E22" s="455"/>
      <c r="F22" s="427"/>
      <c r="G22" s="427"/>
      <c r="H22" s="427"/>
      <c r="I22" s="427"/>
      <c r="J22" s="340"/>
      <c r="K22" s="427"/>
      <c r="L22" s="427"/>
      <c r="M22" s="455"/>
      <c r="N22" s="427"/>
      <c r="O22" s="427"/>
      <c r="P22" s="455"/>
      <c r="Q22" s="427"/>
      <c r="R22" s="427"/>
      <c r="S22" s="427"/>
      <c r="T22" s="340"/>
      <c r="U22" s="480"/>
      <c r="V22" s="480"/>
      <c r="W22" s="480"/>
      <c r="X22" s="480"/>
      <c r="Y22" s="455">
        <v>114179.23</v>
      </c>
      <c r="Z22" s="460"/>
      <c r="AA22" s="316" t="s">
        <v>1172</v>
      </c>
      <c r="AB22" s="126" t="s">
        <v>1002</v>
      </c>
      <c r="AC22" s="85"/>
      <c r="AE22" s="123"/>
    </row>
    <row r="23" spans="1:31" ht="12.75" customHeight="1" x14ac:dyDescent="0.25">
      <c r="A23" s="125">
        <f t="shared" si="1"/>
        <v>12</v>
      </c>
      <c r="B23" s="329" t="s">
        <v>1055</v>
      </c>
      <c r="C23" s="429">
        <f t="shared" si="2"/>
        <v>225287.49</v>
      </c>
      <c r="D23" s="455">
        <f t="shared" si="0"/>
        <v>0</v>
      </c>
      <c r="E23" s="455"/>
      <c r="F23" s="427"/>
      <c r="G23" s="427"/>
      <c r="H23" s="427"/>
      <c r="I23" s="427"/>
      <c r="J23" s="340"/>
      <c r="K23" s="427"/>
      <c r="L23" s="427"/>
      <c r="M23" s="455"/>
      <c r="N23" s="427"/>
      <c r="O23" s="427"/>
      <c r="P23" s="455"/>
      <c r="Q23" s="427"/>
      <c r="R23" s="427"/>
      <c r="S23" s="427"/>
      <c r="T23" s="340"/>
      <c r="U23" s="480"/>
      <c r="V23" s="480"/>
      <c r="W23" s="480"/>
      <c r="X23" s="480"/>
      <c r="Y23" s="455">
        <v>225287.49</v>
      </c>
      <c r="Z23" s="460"/>
      <c r="AA23" s="316" t="s">
        <v>1172</v>
      </c>
      <c r="AB23" s="126" t="s">
        <v>979</v>
      </c>
      <c r="AC23" s="85"/>
      <c r="AE23" s="123"/>
    </row>
    <row r="24" spans="1:31" ht="12.75" customHeight="1" x14ac:dyDescent="0.25">
      <c r="A24" s="125">
        <f t="shared" si="1"/>
        <v>13</v>
      </c>
      <c r="B24" s="329" t="s">
        <v>1056</v>
      </c>
      <c r="C24" s="429">
        <f t="shared" si="2"/>
        <v>114221.35</v>
      </c>
      <c r="D24" s="455">
        <f t="shared" si="0"/>
        <v>0</v>
      </c>
      <c r="E24" s="455"/>
      <c r="F24" s="427"/>
      <c r="G24" s="427"/>
      <c r="H24" s="427"/>
      <c r="I24" s="427"/>
      <c r="J24" s="340"/>
      <c r="K24" s="427"/>
      <c r="L24" s="427"/>
      <c r="M24" s="455"/>
      <c r="N24" s="427"/>
      <c r="O24" s="427"/>
      <c r="P24" s="455"/>
      <c r="Q24" s="427"/>
      <c r="R24" s="427"/>
      <c r="S24" s="427"/>
      <c r="T24" s="340"/>
      <c r="U24" s="480"/>
      <c r="V24" s="480"/>
      <c r="W24" s="480"/>
      <c r="X24" s="480"/>
      <c r="Y24" s="455">
        <v>114221.35</v>
      </c>
      <c r="Z24" s="460"/>
      <c r="AA24" s="316" t="s">
        <v>1172</v>
      </c>
      <c r="AB24" s="126" t="s">
        <v>1002</v>
      </c>
      <c r="AC24" s="85"/>
      <c r="AE24" s="123"/>
    </row>
    <row r="25" spans="1:31" ht="12.75" customHeight="1" x14ac:dyDescent="0.25">
      <c r="A25" s="125">
        <f t="shared" si="1"/>
        <v>14</v>
      </c>
      <c r="B25" s="329" t="s">
        <v>1057</v>
      </c>
      <c r="C25" s="429">
        <f t="shared" si="2"/>
        <v>152701</v>
      </c>
      <c r="D25" s="455">
        <f t="shared" si="0"/>
        <v>0</v>
      </c>
      <c r="E25" s="455"/>
      <c r="F25" s="427"/>
      <c r="G25" s="427"/>
      <c r="H25" s="427"/>
      <c r="I25" s="427"/>
      <c r="J25" s="340"/>
      <c r="K25" s="427"/>
      <c r="L25" s="427"/>
      <c r="M25" s="455"/>
      <c r="N25" s="427"/>
      <c r="O25" s="427"/>
      <c r="P25" s="455"/>
      <c r="Q25" s="427"/>
      <c r="R25" s="427"/>
      <c r="S25" s="427"/>
      <c r="T25" s="340"/>
      <c r="U25" s="480"/>
      <c r="V25" s="480"/>
      <c r="W25" s="480"/>
      <c r="X25" s="480"/>
      <c r="Y25" s="455">
        <v>152701</v>
      </c>
      <c r="Z25" s="460"/>
      <c r="AA25" s="316" t="s">
        <v>1172</v>
      </c>
      <c r="AB25" s="126" t="s">
        <v>1002</v>
      </c>
      <c r="AC25" s="85"/>
      <c r="AE25" s="123"/>
    </row>
    <row r="26" spans="1:31" ht="17.25" customHeight="1" x14ac:dyDescent="0.25">
      <c r="A26" s="125">
        <f t="shared" si="1"/>
        <v>15</v>
      </c>
      <c r="B26" s="329" t="s">
        <v>175</v>
      </c>
      <c r="C26" s="429">
        <f t="shared" si="2"/>
        <v>14669638.77</v>
      </c>
      <c r="D26" s="455">
        <f t="shared" si="0"/>
        <v>0</v>
      </c>
      <c r="E26" s="455"/>
      <c r="F26" s="455"/>
      <c r="G26" s="455"/>
      <c r="H26" s="455"/>
      <c r="I26" s="455"/>
      <c r="J26" s="455"/>
      <c r="K26" s="455"/>
      <c r="L26" s="455"/>
      <c r="M26" s="455"/>
      <c r="N26" s="455">
        <v>1033</v>
      </c>
      <c r="O26" s="455">
        <v>6528862.4299999997</v>
      </c>
      <c r="P26" s="455"/>
      <c r="Q26" s="455"/>
      <c r="R26" s="455">
        <v>1764</v>
      </c>
      <c r="S26" s="455">
        <v>8140776.3399999999</v>
      </c>
      <c r="T26" s="455"/>
      <c r="U26" s="455"/>
      <c r="V26" s="455"/>
      <c r="W26" s="455"/>
      <c r="X26" s="455"/>
      <c r="Y26" s="455"/>
      <c r="Z26" s="460"/>
      <c r="AA26" s="13"/>
      <c r="AB26" s="126"/>
      <c r="AC26" s="85"/>
    </row>
    <row r="27" spans="1:31" ht="12.75" customHeight="1" x14ac:dyDescent="0.25">
      <c r="A27" s="125">
        <f t="shared" si="1"/>
        <v>16</v>
      </c>
      <c r="B27" s="297" t="s">
        <v>1058</v>
      </c>
      <c r="C27" s="429">
        <f t="shared" si="2"/>
        <v>114909.51</v>
      </c>
      <c r="D27" s="455">
        <f t="shared" si="0"/>
        <v>0</v>
      </c>
      <c r="E27" s="455"/>
      <c r="F27" s="427"/>
      <c r="G27" s="427"/>
      <c r="H27" s="427"/>
      <c r="I27" s="427"/>
      <c r="J27" s="340"/>
      <c r="K27" s="427"/>
      <c r="L27" s="427"/>
      <c r="M27" s="455"/>
      <c r="N27" s="427"/>
      <c r="O27" s="427"/>
      <c r="P27" s="455"/>
      <c r="Q27" s="427"/>
      <c r="R27" s="427"/>
      <c r="S27" s="427"/>
      <c r="T27" s="340"/>
      <c r="U27" s="480"/>
      <c r="V27" s="480"/>
      <c r="W27" s="480"/>
      <c r="X27" s="480"/>
      <c r="Y27" s="455">
        <v>114909.51</v>
      </c>
      <c r="Z27" s="460"/>
      <c r="AA27" s="316" t="s">
        <v>1172</v>
      </c>
      <c r="AB27" s="126" t="s">
        <v>1002</v>
      </c>
      <c r="AC27" s="85"/>
      <c r="AE27" s="123"/>
    </row>
    <row r="28" spans="1:31" ht="12.75" customHeight="1" x14ac:dyDescent="0.25">
      <c r="A28" s="125">
        <f t="shared" si="1"/>
        <v>17</v>
      </c>
      <c r="B28" s="297" t="s">
        <v>1059</v>
      </c>
      <c r="C28" s="429">
        <f t="shared" si="2"/>
        <v>116721.14</v>
      </c>
      <c r="D28" s="455">
        <f t="shared" si="0"/>
        <v>0</v>
      </c>
      <c r="E28" s="455"/>
      <c r="F28" s="427"/>
      <c r="G28" s="427"/>
      <c r="H28" s="427"/>
      <c r="I28" s="427"/>
      <c r="J28" s="340"/>
      <c r="K28" s="427"/>
      <c r="L28" s="427"/>
      <c r="M28" s="455"/>
      <c r="N28" s="427"/>
      <c r="O28" s="427"/>
      <c r="P28" s="455"/>
      <c r="Q28" s="427"/>
      <c r="R28" s="427"/>
      <c r="S28" s="427"/>
      <c r="T28" s="340"/>
      <c r="U28" s="480"/>
      <c r="V28" s="480"/>
      <c r="W28" s="480"/>
      <c r="X28" s="480"/>
      <c r="Y28" s="455">
        <v>116721.14</v>
      </c>
      <c r="Z28" s="460"/>
      <c r="AA28" s="316" t="s">
        <v>1172</v>
      </c>
      <c r="AB28" s="126" t="s">
        <v>1002</v>
      </c>
      <c r="AC28" s="85"/>
      <c r="AE28" s="123"/>
    </row>
    <row r="29" spans="1:31" ht="12.75" customHeight="1" x14ac:dyDescent="0.25">
      <c r="A29" s="125">
        <f t="shared" si="1"/>
        <v>18</v>
      </c>
      <c r="B29" s="297" t="s">
        <v>1060</v>
      </c>
      <c r="C29" s="429">
        <f t="shared" si="2"/>
        <v>98535.07</v>
      </c>
      <c r="D29" s="455">
        <f t="shared" si="0"/>
        <v>0</v>
      </c>
      <c r="E29" s="455"/>
      <c r="F29" s="427"/>
      <c r="G29" s="427"/>
      <c r="H29" s="427"/>
      <c r="I29" s="427"/>
      <c r="J29" s="340"/>
      <c r="K29" s="427"/>
      <c r="L29" s="427"/>
      <c r="M29" s="455"/>
      <c r="N29" s="427"/>
      <c r="O29" s="427"/>
      <c r="P29" s="455"/>
      <c r="Q29" s="427"/>
      <c r="R29" s="427"/>
      <c r="S29" s="427"/>
      <c r="T29" s="340"/>
      <c r="U29" s="480"/>
      <c r="V29" s="480"/>
      <c r="W29" s="480"/>
      <c r="X29" s="480"/>
      <c r="Y29" s="455">
        <v>98535.07</v>
      </c>
      <c r="Z29" s="460"/>
      <c r="AA29" s="316" t="s">
        <v>1172</v>
      </c>
      <c r="AB29" s="126" t="s">
        <v>1002</v>
      </c>
      <c r="AC29" s="85"/>
      <c r="AE29" s="123"/>
    </row>
    <row r="30" spans="1:31" s="127" customFormat="1" ht="15" customHeight="1" x14ac:dyDescent="0.25">
      <c r="A30" s="125">
        <f t="shared" si="1"/>
        <v>19</v>
      </c>
      <c r="B30" s="298" t="s">
        <v>1180</v>
      </c>
      <c r="C30" s="429">
        <f t="shared" si="2"/>
        <v>440682.7</v>
      </c>
      <c r="D30" s="376">
        <f>SUM(E30:J30)</f>
        <v>0</v>
      </c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55">
        <v>440682.7</v>
      </c>
      <c r="Z30" s="460"/>
      <c r="AA30" s="16" t="s">
        <v>1173</v>
      </c>
      <c r="AB30" s="121" t="s">
        <v>1578</v>
      </c>
    </row>
    <row r="31" spans="1:31" s="127" customFormat="1" ht="15" customHeight="1" x14ac:dyDescent="0.2">
      <c r="A31" s="125">
        <f t="shared" si="1"/>
        <v>20</v>
      </c>
      <c r="B31" s="297" t="s">
        <v>1181</v>
      </c>
      <c r="C31" s="429">
        <f t="shared" si="2"/>
        <v>154658.09</v>
      </c>
      <c r="D31" s="376">
        <f>SUM(E31:J31)</f>
        <v>0</v>
      </c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55">
        <v>154658.09</v>
      </c>
      <c r="Z31" s="460"/>
      <c r="AA31" s="16" t="s">
        <v>1174</v>
      </c>
      <c r="AB31" s="121" t="s">
        <v>1002</v>
      </c>
    </row>
    <row r="32" spans="1:31" s="127" customFormat="1" ht="15" customHeight="1" x14ac:dyDescent="0.2">
      <c r="A32" s="125">
        <f t="shared" si="1"/>
        <v>21</v>
      </c>
      <c r="B32" s="297" t="s">
        <v>1182</v>
      </c>
      <c r="C32" s="429">
        <f t="shared" si="2"/>
        <v>484888.52</v>
      </c>
      <c r="D32" s="376">
        <f>SUM(E32:J32)</f>
        <v>0</v>
      </c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55">
        <v>484888.52</v>
      </c>
      <c r="Z32" s="460"/>
      <c r="AA32" s="16" t="s">
        <v>1173</v>
      </c>
      <c r="AB32" s="121" t="s">
        <v>1578</v>
      </c>
    </row>
    <row r="33" spans="1:30" s="127" customFormat="1" ht="15" customHeight="1" x14ac:dyDescent="0.2">
      <c r="A33" s="125">
        <f t="shared" si="1"/>
        <v>22</v>
      </c>
      <c r="B33" s="297" t="s">
        <v>1183</v>
      </c>
      <c r="C33" s="429">
        <f t="shared" si="2"/>
        <v>606742.61</v>
      </c>
      <c r="D33" s="376">
        <f>SUM(E33:J33)</f>
        <v>0</v>
      </c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55">
        <v>606742.61</v>
      </c>
      <c r="Z33" s="460"/>
      <c r="AA33" s="16" t="s">
        <v>1175</v>
      </c>
      <c r="AB33" s="121" t="s">
        <v>1121</v>
      </c>
    </row>
    <row r="34" spans="1:30" ht="15" customHeight="1" x14ac:dyDescent="0.25">
      <c r="A34" s="125">
        <f t="shared" si="1"/>
        <v>23</v>
      </c>
      <c r="B34" s="329" t="s">
        <v>148</v>
      </c>
      <c r="C34" s="429">
        <f t="shared" si="2"/>
        <v>7569443.9500000002</v>
      </c>
      <c r="D34" s="455">
        <f t="shared" ref="D34:D39" si="3">E34+F34+G34+H34+I34+J34</f>
        <v>7569443.9500000002</v>
      </c>
      <c r="E34" s="455"/>
      <c r="F34" s="455"/>
      <c r="G34" s="455">
        <v>4903022.7300000004</v>
      </c>
      <c r="H34" s="455">
        <v>780791.84</v>
      </c>
      <c r="I34" s="455">
        <v>1241335.22</v>
      </c>
      <c r="J34" s="455">
        <v>644294.16</v>
      </c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60"/>
      <c r="AA34" s="13" t="s">
        <v>1177</v>
      </c>
      <c r="AB34" s="126"/>
      <c r="AC34" s="85"/>
    </row>
    <row r="35" spans="1:30" x14ac:dyDescent="0.25">
      <c r="A35" s="125">
        <f t="shared" si="1"/>
        <v>24</v>
      </c>
      <c r="B35" s="329" t="s">
        <v>172</v>
      </c>
      <c r="C35" s="429">
        <f t="shared" si="2"/>
        <v>20849101.399999999</v>
      </c>
      <c r="D35" s="455">
        <f t="shared" si="3"/>
        <v>7820381.5600000005</v>
      </c>
      <c r="E35" s="455"/>
      <c r="F35" s="455">
        <v>2435145.94</v>
      </c>
      <c r="G35" s="455">
        <v>3934167.2</v>
      </c>
      <c r="H35" s="455">
        <v>412823</v>
      </c>
      <c r="I35" s="455">
        <v>604316.93999999994</v>
      </c>
      <c r="J35" s="455">
        <v>433928.48</v>
      </c>
      <c r="K35" s="455"/>
      <c r="L35" s="455"/>
      <c r="M35" s="455"/>
      <c r="N35" s="455"/>
      <c r="O35" s="455"/>
      <c r="P35" s="455"/>
      <c r="Q35" s="455"/>
      <c r="R35" s="455">
        <v>1891</v>
      </c>
      <c r="S35" s="455">
        <v>13028719.84</v>
      </c>
      <c r="T35" s="455"/>
      <c r="U35" s="455"/>
      <c r="V35" s="455"/>
      <c r="W35" s="455"/>
      <c r="X35" s="455"/>
      <c r="Y35" s="455"/>
      <c r="Z35" s="460"/>
      <c r="AA35" s="13"/>
      <c r="AB35" s="126"/>
      <c r="AC35" s="85"/>
    </row>
    <row r="36" spans="1:30" x14ac:dyDescent="0.25">
      <c r="A36" s="125">
        <f t="shared" si="1"/>
        <v>25</v>
      </c>
      <c r="B36" s="329" t="s">
        <v>98</v>
      </c>
      <c r="C36" s="429">
        <f t="shared" si="2"/>
        <v>9857646.9699999988</v>
      </c>
      <c r="D36" s="455">
        <f t="shared" si="3"/>
        <v>0</v>
      </c>
      <c r="E36" s="455"/>
      <c r="F36" s="455"/>
      <c r="G36" s="455"/>
      <c r="H36" s="455"/>
      <c r="I36" s="455"/>
      <c r="J36" s="455"/>
      <c r="K36" s="455"/>
      <c r="L36" s="455"/>
      <c r="M36" s="455"/>
      <c r="N36" s="455">
        <v>854</v>
      </c>
      <c r="O36" s="455">
        <v>3843850.26</v>
      </c>
      <c r="P36" s="455"/>
      <c r="Q36" s="455"/>
      <c r="R36" s="455">
        <v>1237.9000000000001</v>
      </c>
      <c r="S36" s="455">
        <v>6013796.71</v>
      </c>
      <c r="T36" s="455"/>
      <c r="U36" s="455"/>
      <c r="V36" s="455"/>
      <c r="W36" s="455"/>
      <c r="X36" s="455"/>
      <c r="Y36" s="455"/>
      <c r="Z36" s="460"/>
      <c r="AA36" s="13"/>
      <c r="AB36" s="126"/>
      <c r="AC36" s="85"/>
    </row>
    <row r="37" spans="1:30" x14ac:dyDescent="0.25">
      <c r="A37" s="125">
        <f t="shared" si="1"/>
        <v>26</v>
      </c>
      <c r="B37" s="329" t="s">
        <v>99</v>
      </c>
      <c r="C37" s="429">
        <f t="shared" si="2"/>
        <v>9803950.4499999993</v>
      </c>
      <c r="D37" s="455">
        <f t="shared" si="3"/>
        <v>0</v>
      </c>
      <c r="E37" s="455"/>
      <c r="F37" s="455"/>
      <c r="G37" s="455"/>
      <c r="H37" s="455"/>
      <c r="I37" s="455"/>
      <c r="J37" s="455"/>
      <c r="K37" s="455"/>
      <c r="L37" s="455"/>
      <c r="M37" s="455"/>
      <c r="N37" s="455">
        <v>748</v>
      </c>
      <c r="O37" s="455">
        <v>3843850.26</v>
      </c>
      <c r="P37" s="455"/>
      <c r="Q37" s="455"/>
      <c r="R37" s="455">
        <v>1237.9000000000001</v>
      </c>
      <c r="S37" s="455">
        <v>5960100.1900000004</v>
      </c>
      <c r="T37" s="455"/>
      <c r="U37" s="455"/>
      <c r="V37" s="455"/>
      <c r="W37" s="455"/>
      <c r="X37" s="455"/>
      <c r="Y37" s="455"/>
      <c r="Z37" s="460"/>
      <c r="AA37" s="13"/>
      <c r="AB37" s="126"/>
      <c r="AC37" s="85"/>
    </row>
    <row r="38" spans="1:30" s="127" customFormat="1" ht="15" customHeight="1" x14ac:dyDescent="0.2">
      <c r="A38" s="125">
        <f t="shared" si="1"/>
        <v>27</v>
      </c>
      <c r="B38" s="297" t="s">
        <v>1184</v>
      </c>
      <c r="C38" s="429">
        <f t="shared" si="2"/>
        <v>450655.79000000004</v>
      </c>
      <c r="D38" s="455">
        <f t="shared" si="3"/>
        <v>0</v>
      </c>
      <c r="E38" s="427"/>
      <c r="F38" s="427"/>
      <c r="G38" s="427"/>
      <c r="H38" s="427"/>
      <c r="I38" s="427"/>
      <c r="J38" s="427"/>
      <c r="K38" s="190"/>
      <c r="L38" s="190"/>
      <c r="M38" s="190"/>
      <c r="N38" s="190"/>
      <c r="O38" s="7"/>
      <c r="P38" s="190"/>
      <c r="Q38" s="190"/>
      <c r="R38" s="7"/>
      <c r="S38" s="190"/>
      <c r="T38" s="427"/>
      <c r="U38" s="427"/>
      <c r="V38" s="427"/>
      <c r="W38" s="427"/>
      <c r="X38" s="427"/>
      <c r="Y38" s="455">
        <v>450655.79000000004</v>
      </c>
      <c r="Z38" s="460"/>
      <c r="AA38" s="16" t="s">
        <v>1178</v>
      </c>
      <c r="AB38" s="121" t="s">
        <v>1000</v>
      </c>
    </row>
    <row r="39" spans="1:30" ht="15" customHeight="1" x14ac:dyDescent="0.25">
      <c r="A39" s="125">
        <f t="shared" si="1"/>
        <v>28</v>
      </c>
      <c r="B39" s="329" t="s">
        <v>1179</v>
      </c>
      <c r="C39" s="429">
        <f t="shared" si="2"/>
        <v>46207976.059999995</v>
      </c>
      <c r="D39" s="455">
        <f t="shared" si="3"/>
        <v>15175176.120000001</v>
      </c>
      <c r="E39" s="455"/>
      <c r="F39" s="455">
        <v>3510779.66</v>
      </c>
      <c r="G39" s="455">
        <v>8386683.3200000003</v>
      </c>
      <c r="H39" s="455">
        <v>1108392.8799999999</v>
      </c>
      <c r="I39" s="455">
        <v>1232013.22</v>
      </c>
      <c r="J39" s="455">
        <v>937307.04</v>
      </c>
      <c r="K39" s="455"/>
      <c r="L39" s="455"/>
      <c r="M39" s="455"/>
      <c r="N39" s="455"/>
      <c r="O39" s="455"/>
      <c r="P39" s="455">
        <v>1737</v>
      </c>
      <c r="Q39" s="455">
        <v>15438435.6</v>
      </c>
      <c r="R39" s="455">
        <v>3541.9</v>
      </c>
      <c r="S39" s="455">
        <v>13609340.02</v>
      </c>
      <c r="T39" s="455">
        <v>692.2</v>
      </c>
      <c r="U39" s="455">
        <v>1985024.32</v>
      </c>
      <c r="V39" s="455"/>
      <c r="W39" s="455"/>
      <c r="X39" s="455"/>
      <c r="Y39" s="455"/>
      <c r="Z39" s="460"/>
      <c r="AA39" s="13"/>
      <c r="AB39" s="126"/>
      <c r="AC39" s="85"/>
      <c r="AD39" s="85"/>
    </row>
    <row r="40" spans="1:30" s="127" customFormat="1" ht="15" customHeight="1" x14ac:dyDescent="0.2">
      <c r="A40" s="125">
        <f t="shared" si="1"/>
        <v>29</v>
      </c>
      <c r="B40" s="297" t="s">
        <v>1185</v>
      </c>
      <c r="C40" s="429">
        <f t="shared" si="2"/>
        <v>651974</v>
      </c>
      <c r="D40" s="376">
        <f t="shared" ref="D40:D52" si="4">SUM(E40:J40)</f>
        <v>0</v>
      </c>
      <c r="E40" s="427"/>
      <c r="F40" s="427"/>
      <c r="G40" s="427"/>
      <c r="H40" s="427"/>
      <c r="I40" s="427"/>
      <c r="J40" s="427"/>
      <c r="K40" s="190"/>
      <c r="L40" s="190"/>
      <c r="M40" s="190"/>
      <c r="N40" s="190"/>
      <c r="O40" s="7"/>
      <c r="P40" s="190"/>
      <c r="Q40" s="190"/>
      <c r="R40" s="190"/>
      <c r="S40" s="190"/>
      <c r="T40" s="427"/>
      <c r="U40" s="427"/>
      <c r="V40" s="427"/>
      <c r="W40" s="427"/>
      <c r="X40" s="427"/>
      <c r="Y40" s="455">
        <v>651974</v>
      </c>
      <c r="Z40" s="460"/>
      <c r="AA40" s="16" t="s">
        <v>1193</v>
      </c>
      <c r="AB40" s="121" t="s">
        <v>1701</v>
      </c>
    </row>
    <row r="41" spans="1:30" s="127" customFormat="1" ht="15" customHeight="1" x14ac:dyDescent="0.2">
      <c r="A41" s="125">
        <f t="shared" si="1"/>
        <v>30</v>
      </c>
      <c r="B41" s="297" t="s">
        <v>1186</v>
      </c>
      <c r="C41" s="429">
        <f t="shared" si="2"/>
        <v>222935.55</v>
      </c>
      <c r="D41" s="376">
        <f t="shared" si="4"/>
        <v>0</v>
      </c>
      <c r="E41" s="427"/>
      <c r="F41" s="427"/>
      <c r="G41" s="427"/>
      <c r="H41" s="427"/>
      <c r="I41" s="427"/>
      <c r="J41" s="427"/>
      <c r="K41" s="190"/>
      <c r="L41" s="190"/>
      <c r="M41" s="190"/>
      <c r="N41" s="190"/>
      <c r="O41" s="7"/>
      <c r="P41" s="190"/>
      <c r="Q41" s="190"/>
      <c r="R41" s="190"/>
      <c r="S41" s="190"/>
      <c r="T41" s="427"/>
      <c r="U41" s="427"/>
      <c r="V41" s="427"/>
      <c r="W41" s="427"/>
      <c r="X41" s="427"/>
      <c r="Y41" s="455">
        <v>222935.55</v>
      </c>
      <c r="Z41" s="460"/>
      <c r="AA41" s="16" t="s">
        <v>1194</v>
      </c>
      <c r="AB41" s="121" t="s">
        <v>1579</v>
      </c>
    </row>
    <row r="42" spans="1:30" s="127" customFormat="1" ht="15" customHeight="1" x14ac:dyDescent="0.2">
      <c r="A42" s="125">
        <f t="shared" si="1"/>
        <v>31</v>
      </c>
      <c r="B42" s="297" t="s">
        <v>1187</v>
      </c>
      <c r="C42" s="429">
        <f t="shared" si="2"/>
        <v>123700.2</v>
      </c>
      <c r="D42" s="376">
        <f t="shared" si="4"/>
        <v>0</v>
      </c>
      <c r="E42" s="427"/>
      <c r="F42" s="427"/>
      <c r="G42" s="427"/>
      <c r="H42" s="427"/>
      <c r="I42" s="427"/>
      <c r="J42" s="427"/>
      <c r="K42" s="190"/>
      <c r="L42" s="190"/>
      <c r="M42" s="190"/>
      <c r="N42" s="190"/>
      <c r="O42" s="7"/>
      <c r="P42" s="190"/>
      <c r="Q42" s="190"/>
      <c r="R42" s="190"/>
      <c r="S42" s="190"/>
      <c r="T42" s="427"/>
      <c r="U42" s="427"/>
      <c r="V42" s="427"/>
      <c r="W42" s="427"/>
      <c r="X42" s="427"/>
      <c r="Y42" s="455">
        <v>123700.2</v>
      </c>
      <c r="Z42" s="460"/>
      <c r="AA42" s="16" t="s">
        <v>1195</v>
      </c>
      <c r="AB42" s="121" t="s">
        <v>982</v>
      </c>
    </row>
    <row r="43" spans="1:30" s="127" customFormat="1" ht="15" customHeight="1" x14ac:dyDescent="0.2">
      <c r="A43" s="125">
        <f t="shared" ref="A43:A59" si="5">A42+1</f>
        <v>32</v>
      </c>
      <c r="B43" s="297" t="s">
        <v>1188</v>
      </c>
      <c r="C43" s="429">
        <f t="shared" si="2"/>
        <v>346713.71</v>
      </c>
      <c r="D43" s="376">
        <f t="shared" si="4"/>
        <v>0</v>
      </c>
      <c r="E43" s="427"/>
      <c r="F43" s="427"/>
      <c r="G43" s="427"/>
      <c r="H43" s="427"/>
      <c r="I43" s="427"/>
      <c r="J43" s="427"/>
      <c r="K43" s="190"/>
      <c r="L43" s="190"/>
      <c r="M43" s="190"/>
      <c r="N43" s="190"/>
      <c r="O43" s="7"/>
      <c r="P43" s="190"/>
      <c r="Q43" s="190"/>
      <c r="R43" s="190"/>
      <c r="S43" s="190"/>
      <c r="T43" s="427"/>
      <c r="U43" s="427"/>
      <c r="V43" s="427"/>
      <c r="W43" s="427"/>
      <c r="X43" s="427"/>
      <c r="Y43" s="455">
        <v>346713.71</v>
      </c>
      <c r="Z43" s="460"/>
      <c r="AA43" s="16" t="s">
        <v>1196</v>
      </c>
      <c r="AB43" s="121" t="s">
        <v>1580</v>
      </c>
    </row>
    <row r="44" spans="1:30" s="127" customFormat="1" ht="15" customHeight="1" x14ac:dyDescent="0.2">
      <c r="A44" s="125">
        <f t="shared" si="5"/>
        <v>33</v>
      </c>
      <c r="B44" s="297" t="s">
        <v>1189</v>
      </c>
      <c r="C44" s="429">
        <f t="shared" si="2"/>
        <v>150761.07</v>
      </c>
      <c r="D44" s="376">
        <f t="shared" si="4"/>
        <v>0</v>
      </c>
      <c r="E44" s="427"/>
      <c r="F44" s="427"/>
      <c r="G44" s="427"/>
      <c r="H44" s="427"/>
      <c r="I44" s="427"/>
      <c r="J44" s="427"/>
      <c r="K44" s="190"/>
      <c r="L44" s="190"/>
      <c r="M44" s="190"/>
      <c r="N44" s="190"/>
      <c r="O44" s="7"/>
      <c r="P44" s="190"/>
      <c r="Q44" s="190"/>
      <c r="R44" s="190"/>
      <c r="S44" s="190"/>
      <c r="T44" s="427"/>
      <c r="U44" s="427"/>
      <c r="V44" s="427"/>
      <c r="W44" s="427"/>
      <c r="X44" s="427"/>
      <c r="Y44" s="455">
        <v>150761.07</v>
      </c>
      <c r="Z44" s="460"/>
      <c r="AA44" s="16" t="s">
        <v>1197</v>
      </c>
      <c r="AB44" s="121" t="s">
        <v>1042</v>
      </c>
    </row>
    <row r="45" spans="1:30" s="127" customFormat="1" ht="15" customHeight="1" x14ac:dyDescent="0.25">
      <c r="A45" s="125">
        <f t="shared" si="5"/>
        <v>34</v>
      </c>
      <c r="B45" s="298" t="s">
        <v>1190</v>
      </c>
      <c r="C45" s="429">
        <f t="shared" si="2"/>
        <v>159739.87</v>
      </c>
      <c r="D45" s="376">
        <f t="shared" si="4"/>
        <v>0</v>
      </c>
      <c r="E45" s="427"/>
      <c r="F45" s="427"/>
      <c r="G45" s="427"/>
      <c r="H45" s="427"/>
      <c r="I45" s="427"/>
      <c r="J45" s="427"/>
      <c r="K45" s="190"/>
      <c r="L45" s="190"/>
      <c r="M45" s="190"/>
      <c r="N45" s="190"/>
      <c r="O45" s="7"/>
      <c r="P45" s="190"/>
      <c r="Q45" s="190"/>
      <c r="R45" s="190"/>
      <c r="S45" s="190"/>
      <c r="T45" s="427"/>
      <c r="U45" s="427"/>
      <c r="V45" s="427"/>
      <c r="W45" s="427"/>
      <c r="X45" s="427"/>
      <c r="Y45" s="455">
        <v>159739.87</v>
      </c>
      <c r="Z45" s="460"/>
      <c r="AA45" s="16" t="s">
        <v>1194</v>
      </c>
      <c r="AB45" s="121" t="s">
        <v>1579</v>
      </c>
    </row>
    <row r="46" spans="1:30" s="127" customFormat="1" ht="15" customHeight="1" x14ac:dyDescent="0.2">
      <c r="A46" s="125">
        <f t="shared" si="5"/>
        <v>35</v>
      </c>
      <c r="B46" s="297" t="s">
        <v>1191</v>
      </c>
      <c r="C46" s="429">
        <f t="shared" si="2"/>
        <v>484418.75</v>
      </c>
      <c r="D46" s="376">
        <f t="shared" si="4"/>
        <v>0</v>
      </c>
      <c r="E46" s="427"/>
      <c r="F46" s="427"/>
      <c r="G46" s="427"/>
      <c r="H46" s="427"/>
      <c r="I46" s="427"/>
      <c r="J46" s="427"/>
      <c r="K46" s="190"/>
      <c r="L46" s="190"/>
      <c r="M46" s="190"/>
      <c r="N46" s="190"/>
      <c r="O46" s="7"/>
      <c r="P46" s="190"/>
      <c r="Q46" s="190"/>
      <c r="R46" s="190"/>
      <c r="S46" s="190"/>
      <c r="T46" s="427"/>
      <c r="U46" s="427"/>
      <c r="V46" s="427"/>
      <c r="W46" s="427"/>
      <c r="X46" s="427"/>
      <c r="Y46" s="455">
        <v>484418.75</v>
      </c>
      <c r="Z46" s="460"/>
      <c r="AA46" s="16" t="s">
        <v>1198</v>
      </c>
      <c r="AB46" s="121" t="s">
        <v>1044</v>
      </c>
    </row>
    <row r="47" spans="1:30" s="127" customFormat="1" ht="15" customHeight="1" x14ac:dyDescent="0.25">
      <c r="A47" s="125">
        <f t="shared" si="5"/>
        <v>36</v>
      </c>
      <c r="B47" s="298" t="s">
        <v>1192</v>
      </c>
      <c r="C47" s="429">
        <f t="shared" si="2"/>
        <v>211073.85</v>
      </c>
      <c r="D47" s="376">
        <f t="shared" si="4"/>
        <v>0</v>
      </c>
      <c r="E47" s="427"/>
      <c r="F47" s="427"/>
      <c r="G47" s="427"/>
      <c r="H47" s="427"/>
      <c r="I47" s="427"/>
      <c r="J47" s="427"/>
      <c r="K47" s="190"/>
      <c r="L47" s="190"/>
      <c r="M47" s="190"/>
      <c r="N47" s="190"/>
      <c r="O47" s="7"/>
      <c r="P47" s="190"/>
      <c r="Q47" s="190"/>
      <c r="R47" s="190"/>
      <c r="S47" s="190"/>
      <c r="T47" s="427"/>
      <c r="U47" s="427"/>
      <c r="V47" s="427"/>
      <c r="W47" s="427"/>
      <c r="X47" s="427"/>
      <c r="Y47" s="455">
        <v>211073.85</v>
      </c>
      <c r="Z47" s="460"/>
      <c r="AA47" s="16" t="s">
        <v>1195</v>
      </c>
      <c r="AB47" s="121" t="s">
        <v>982</v>
      </c>
    </row>
    <row r="48" spans="1:30" ht="15" customHeight="1" x14ac:dyDescent="0.25">
      <c r="A48" s="125">
        <f t="shared" si="5"/>
        <v>37</v>
      </c>
      <c r="B48" s="329" t="s">
        <v>100</v>
      </c>
      <c r="C48" s="429">
        <f t="shared" si="2"/>
        <v>3943739.43</v>
      </c>
      <c r="D48" s="376">
        <f t="shared" si="4"/>
        <v>0</v>
      </c>
      <c r="E48" s="455"/>
      <c r="F48" s="455"/>
      <c r="G48" s="455"/>
      <c r="H48" s="455"/>
      <c r="I48" s="455"/>
      <c r="J48" s="455"/>
      <c r="K48" s="455"/>
      <c r="L48" s="455"/>
      <c r="M48" s="455"/>
      <c r="N48" s="455">
        <v>748</v>
      </c>
      <c r="O48" s="455">
        <v>3943739.43</v>
      </c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60"/>
      <c r="AA48" s="13"/>
      <c r="AB48" s="126"/>
      <c r="AC48" s="85"/>
    </row>
    <row r="49" spans="1:33" s="127" customFormat="1" ht="15" customHeight="1" x14ac:dyDescent="0.2">
      <c r="A49" s="125">
        <f t="shared" si="5"/>
        <v>38</v>
      </c>
      <c r="B49" s="297" t="s">
        <v>1199</v>
      </c>
      <c r="C49" s="429">
        <f t="shared" si="2"/>
        <v>670925.96</v>
      </c>
      <c r="D49" s="376">
        <f t="shared" si="4"/>
        <v>0</v>
      </c>
      <c r="E49" s="427"/>
      <c r="F49" s="427"/>
      <c r="G49" s="427"/>
      <c r="H49" s="427"/>
      <c r="I49" s="427"/>
      <c r="J49" s="427"/>
      <c r="K49" s="190"/>
      <c r="L49" s="190"/>
      <c r="M49" s="190"/>
      <c r="N49" s="190"/>
      <c r="O49" s="7"/>
      <c r="P49" s="190"/>
      <c r="Q49" s="190"/>
      <c r="R49" s="190"/>
      <c r="S49" s="190"/>
      <c r="T49" s="427"/>
      <c r="U49" s="427"/>
      <c r="V49" s="427"/>
      <c r="W49" s="427"/>
      <c r="X49" s="427"/>
      <c r="Y49" s="455">
        <v>670925.96</v>
      </c>
      <c r="Z49" s="460"/>
      <c r="AA49" s="16" t="s">
        <v>1201</v>
      </c>
      <c r="AB49" s="121" t="s">
        <v>1581</v>
      </c>
    </row>
    <row r="50" spans="1:33" s="127" customFormat="1" ht="15" customHeight="1" x14ac:dyDescent="0.2">
      <c r="A50" s="125">
        <f t="shared" si="5"/>
        <v>39</v>
      </c>
      <c r="B50" s="297" t="s">
        <v>1200</v>
      </c>
      <c r="C50" s="429">
        <f t="shared" si="2"/>
        <v>894008.53</v>
      </c>
      <c r="D50" s="376">
        <f t="shared" si="4"/>
        <v>0</v>
      </c>
      <c r="E50" s="427"/>
      <c r="F50" s="427"/>
      <c r="G50" s="427"/>
      <c r="H50" s="427"/>
      <c r="I50" s="427"/>
      <c r="J50" s="427"/>
      <c r="K50" s="190"/>
      <c r="L50" s="190"/>
      <c r="M50" s="190"/>
      <c r="N50" s="190"/>
      <c r="O50" s="7"/>
      <c r="P50" s="190"/>
      <c r="Q50" s="190"/>
      <c r="R50" s="190"/>
      <c r="S50" s="190"/>
      <c r="T50" s="427"/>
      <c r="U50" s="427"/>
      <c r="V50" s="427"/>
      <c r="W50" s="427"/>
      <c r="X50" s="427"/>
      <c r="Y50" s="455">
        <v>894008.53</v>
      </c>
      <c r="Z50" s="460"/>
      <c r="AA50" s="16" t="s">
        <v>1201</v>
      </c>
      <c r="AB50" s="121" t="s">
        <v>1581</v>
      </c>
    </row>
    <row r="51" spans="1:33" s="127" customFormat="1" ht="15" customHeight="1" x14ac:dyDescent="0.2">
      <c r="A51" s="125">
        <f t="shared" si="5"/>
        <v>40</v>
      </c>
      <c r="B51" s="297" t="s">
        <v>1202</v>
      </c>
      <c r="C51" s="429">
        <f t="shared" si="2"/>
        <v>128290.74</v>
      </c>
      <c r="D51" s="376">
        <f t="shared" si="4"/>
        <v>0</v>
      </c>
      <c r="E51" s="427"/>
      <c r="F51" s="427"/>
      <c r="G51" s="427"/>
      <c r="H51" s="427"/>
      <c r="I51" s="427"/>
      <c r="J51" s="427"/>
      <c r="K51" s="190"/>
      <c r="L51" s="190"/>
      <c r="M51" s="190"/>
      <c r="N51" s="190"/>
      <c r="O51" s="7"/>
      <c r="P51" s="190"/>
      <c r="Q51" s="190"/>
      <c r="R51" s="190"/>
      <c r="S51" s="190"/>
      <c r="T51" s="427"/>
      <c r="U51" s="427"/>
      <c r="V51" s="427"/>
      <c r="W51" s="427"/>
      <c r="X51" s="427"/>
      <c r="Y51" s="455">
        <v>128290.74</v>
      </c>
      <c r="Z51" s="460"/>
      <c r="AA51" s="16" t="s">
        <v>1195</v>
      </c>
      <c r="AB51" s="121" t="s">
        <v>982</v>
      </c>
    </row>
    <row r="52" spans="1:33" s="127" customFormat="1" ht="15" customHeight="1" x14ac:dyDescent="0.2">
      <c r="A52" s="125">
        <f t="shared" si="5"/>
        <v>41</v>
      </c>
      <c r="B52" s="297" t="s">
        <v>1203</v>
      </c>
      <c r="C52" s="429">
        <f t="shared" si="2"/>
        <v>127166.92</v>
      </c>
      <c r="D52" s="376">
        <f t="shared" si="4"/>
        <v>0</v>
      </c>
      <c r="E52" s="427"/>
      <c r="F52" s="427"/>
      <c r="G52" s="427"/>
      <c r="H52" s="427"/>
      <c r="I52" s="427"/>
      <c r="J52" s="427"/>
      <c r="K52" s="190"/>
      <c r="L52" s="190"/>
      <c r="M52" s="190"/>
      <c r="N52" s="190"/>
      <c r="O52" s="7"/>
      <c r="P52" s="190"/>
      <c r="Q52" s="190"/>
      <c r="R52" s="190"/>
      <c r="S52" s="190"/>
      <c r="T52" s="427"/>
      <c r="U52" s="427"/>
      <c r="V52" s="427"/>
      <c r="W52" s="427"/>
      <c r="X52" s="427"/>
      <c r="Y52" s="455">
        <v>127166.92</v>
      </c>
      <c r="Z52" s="460"/>
      <c r="AA52" s="16" t="s">
        <v>1195</v>
      </c>
      <c r="AB52" s="121" t="s">
        <v>982</v>
      </c>
    </row>
    <row r="53" spans="1:33" s="127" customFormat="1" ht="15" customHeight="1" x14ac:dyDescent="0.2">
      <c r="A53" s="125">
        <f t="shared" si="5"/>
        <v>42</v>
      </c>
      <c r="B53" s="297" t="s">
        <v>1204</v>
      </c>
      <c r="C53" s="429">
        <f t="shared" si="2"/>
        <v>233465.15</v>
      </c>
      <c r="D53" s="376">
        <f>SUM(E53:J53)</f>
        <v>0</v>
      </c>
      <c r="E53" s="427"/>
      <c r="F53" s="427"/>
      <c r="G53" s="427"/>
      <c r="H53" s="427"/>
      <c r="I53" s="427"/>
      <c r="J53" s="427"/>
      <c r="K53" s="190"/>
      <c r="L53" s="190"/>
      <c r="M53" s="190"/>
      <c r="N53" s="190"/>
      <c r="O53" s="7"/>
      <c r="P53" s="190"/>
      <c r="Q53" s="190"/>
      <c r="R53" s="190"/>
      <c r="S53" s="190"/>
      <c r="T53" s="427"/>
      <c r="U53" s="427"/>
      <c r="V53" s="427"/>
      <c r="W53" s="427"/>
      <c r="X53" s="427"/>
      <c r="Y53" s="455">
        <v>233465.15</v>
      </c>
      <c r="Z53" s="460"/>
      <c r="AA53" s="16" t="s">
        <v>1206</v>
      </c>
      <c r="AB53" s="121" t="s">
        <v>1085</v>
      </c>
    </row>
    <row r="54" spans="1:33" s="127" customFormat="1" ht="15" customHeight="1" x14ac:dyDescent="0.2">
      <c r="A54" s="125">
        <f t="shared" si="5"/>
        <v>43</v>
      </c>
      <c r="B54" s="297" t="s">
        <v>1205</v>
      </c>
      <c r="C54" s="429">
        <f t="shared" si="2"/>
        <v>275256.45</v>
      </c>
      <c r="D54" s="376">
        <f>SUM(E54:J54)</f>
        <v>0</v>
      </c>
      <c r="E54" s="427"/>
      <c r="F54" s="427"/>
      <c r="G54" s="427"/>
      <c r="H54" s="427"/>
      <c r="I54" s="427"/>
      <c r="J54" s="427"/>
      <c r="K54" s="190"/>
      <c r="L54" s="190"/>
      <c r="M54" s="190"/>
      <c r="N54" s="190"/>
      <c r="O54" s="7"/>
      <c r="P54" s="190"/>
      <c r="Q54" s="190"/>
      <c r="R54" s="190"/>
      <c r="S54" s="190"/>
      <c r="T54" s="427"/>
      <c r="U54" s="427"/>
      <c r="V54" s="427"/>
      <c r="W54" s="427"/>
      <c r="X54" s="427"/>
      <c r="Y54" s="455">
        <v>275256.45</v>
      </c>
      <c r="Z54" s="460"/>
      <c r="AA54" s="16" t="s">
        <v>1207</v>
      </c>
      <c r="AB54" s="121" t="s">
        <v>1582</v>
      </c>
    </row>
    <row r="55" spans="1:33" s="127" customFormat="1" ht="15" customHeight="1" x14ac:dyDescent="0.2">
      <c r="A55" s="125">
        <f t="shared" si="5"/>
        <v>44</v>
      </c>
      <c r="B55" s="297" t="s">
        <v>1208</v>
      </c>
      <c r="C55" s="429">
        <f t="shared" si="2"/>
        <v>688176.23</v>
      </c>
      <c r="D55" s="376">
        <f>SUM(E55:J55)</f>
        <v>0</v>
      </c>
      <c r="E55" s="427"/>
      <c r="F55" s="427"/>
      <c r="G55" s="427"/>
      <c r="H55" s="427"/>
      <c r="I55" s="427"/>
      <c r="J55" s="427"/>
      <c r="K55" s="190"/>
      <c r="L55" s="190"/>
      <c r="M55" s="190"/>
      <c r="N55" s="190"/>
      <c r="O55" s="190"/>
      <c r="P55" s="190"/>
      <c r="Q55" s="190"/>
      <c r="R55" s="190"/>
      <c r="S55" s="190"/>
      <c r="T55" s="427"/>
      <c r="U55" s="427"/>
      <c r="V55" s="427"/>
      <c r="W55" s="427"/>
      <c r="X55" s="427"/>
      <c r="Y55" s="455">
        <v>688176.23</v>
      </c>
      <c r="Z55" s="460"/>
      <c r="AA55" s="16" t="s">
        <v>1211</v>
      </c>
      <c r="AB55" s="121" t="s">
        <v>1583</v>
      </c>
    </row>
    <row r="56" spans="1:33" s="127" customFormat="1" ht="15" customHeight="1" x14ac:dyDescent="0.2">
      <c r="A56" s="125">
        <f t="shared" si="5"/>
        <v>45</v>
      </c>
      <c r="B56" s="297" t="s">
        <v>1209</v>
      </c>
      <c r="C56" s="429">
        <f>D56+M56+O56+Q56+S56+U56+W56+X56+Y56+L56</f>
        <v>180671.88</v>
      </c>
      <c r="D56" s="376">
        <f t="shared" ref="D56:D58" si="6">SUM(E56:J56)</f>
        <v>0</v>
      </c>
      <c r="E56" s="427"/>
      <c r="F56" s="427"/>
      <c r="G56" s="427"/>
      <c r="H56" s="427"/>
      <c r="I56" s="427"/>
      <c r="J56" s="427"/>
      <c r="K56" s="190"/>
      <c r="L56" s="190"/>
      <c r="M56" s="190"/>
      <c r="N56" s="190"/>
      <c r="O56" s="190"/>
      <c r="P56" s="190"/>
      <c r="Q56" s="190"/>
      <c r="R56" s="190"/>
      <c r="S56" s="190"/>
      <c r="T56" s="427"/>
      <c r="U56" s="427"/>
      <c r="V56" s="427"/>
      <c r="W56" s="427"/>
      <c r="X56" s="427"/>
      <c r="Y56" s="455">
        <v>180671.88</v>
      </c>
      <c r="Z56" s="460"/>
      <c r="AA56" s="16" t="s">
        <v>1212</v>
      </c>
      <c r="AB56" s="121" t="s">
        <v>979</v>
      </c>
    </row>
    <row r="57" spans="1:33" s="127" customFormat="1" ht="15" customHeight="1" x14ac:dyDescent="0.2">
      <c r="A57" s="125">
        <f t="shared" si="5"/>
        <v>46</v>
      </c>
      <c r="B57" s="299" t="s">
        <v>1210</v>
      </c>
      <c r="C57" s="429">
        <f t="shared" si="2"/>
        <v>868125.71</v>
      </c>
      <c r="D57" s="376">
        <f t="shared" si="6"/>
        <v>0</v>
      </c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55">
        <v>868125.71</v>
      </c>
      <c r="Z57" s="460"/>
      <c r="AA57" s="16" t="s">
        <v>1201</v>
      </c>
      <c r="AB57" s="121" t="s">
        <v>1581</v>
      </c>
    </row>
    <row r="58" spans="1:33" ht="17.25" customHeight="1" x14ac:dyDescent="0.2">
      <c r="A58" s="125">
        <f t="shared" si="5"/>
        <v>47</v>
      </c>
      <c r="B58" s="329" t="s">
        <v>101</v>
      </c>
      <c r="C58" s="429">
        <f t="shared" si="2"/>
        <v>106348.2</v>
      </c>
      <c r="D58" s="376">
        <f t="shared" si="6"/>
        <v>0</v>
      </c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>
        <v>106348.2</v>
      </c>
      <c r="Z58" s="460"/>
      <c r="AA58" s="16" t="s">
        <v>1206</v>
      </c>
      <c r="AB58" s="121" t="s">
        <v>1002</v>
      </c>
      <c r="AC58" s="85"/>
    </row>
    <row r="59" spans="1:33" ht="17.25" customHeight="1" x14ac:dyDescent="0.25">
      <c r="A59" s="125">
        <f t="shared" si="5"/>
        <v>48</v>
      </c>
      <c r="B59" s="329" t="s">
        <v>183</v>
      </c>
      <c r="C59" s="429">
        <f t="shared" si="2"/>
        <v>23630516.629999999</v>
      </c>
      <c r="D59" s="455">
        <f>E59+F59+G59+H59+I59+J59</f>
        <v>10863453.529999999</v>
      </c>
      <c r="E59" s="455"/>
      <c r="F59" s="455">
        <v>2610605.19</v>
      </c>
      <c r="G59" s="455">
        <v>5996389.9199999999</v>
      </c>
      <c r="H59" s="455">
        <v>867427.44</v>
      </c>
      <c r="I59" s="455">
        <v>1048507.76</v>
      </c>
      <c r="J59" s="455">
        <v>340523.22</v>
      </c>
      <c r="K59" s="455"/>
      <c r="L59" s="455"/>
      <c r="M59" s="455"/>
      <c r="N59" s="455"/>
      <c r="O59" s="455"/>
      <c r="P59" s="455">
        <v>600</v>
      </c>
      <c r="Q59" s="455">
        <v>3562572.22</v>
      </c>
      <c r="R59" s="455">
        <v>1323.7</v>
      </c>
      <c r="S59" s="455">
        <v>6367701.2599999998</v>
      </c>
      <c r="T59" s="455">
        <v>400</v>
      </c>
      <c r="U59" s="455">
        <v>2836789.62</v>
      </c>
      <c r="V59" s="455"/>
      <c r="W59" s="455"/>
      <c r="X59" s="455"/>
      <c r="Y59" s="455"/>
      <c r="Z59" s="460"/>
      <c r="AA59" s="13"/>
      <c r="AB59" s="126"/>
      <c r="AC59" s="85"/>
      <c r="AD59" s="85"/>
    </row>
    <row r="60" spans="1:33" ht="17.25" customHeight="1" x14ac:dyDescent="0.25">
      <c r="A60" s="597" t="s">
        <v>17</v>
      </c>
      <c r="B60" s="598"/>
      <c r="C60" s="429">
        <f t="shared" ref="C60:Y60" si="7">SUM(C12:C59)</f>
        <v>159814485.40999997</v>
      </c>
      <c r="D60" s="427">
        <f t="shared" si="7"/>
        <v>51511249.920000002</v>
      </c>
      <c r="E60" s="427">
        <f t="shared" si="7"/>
        <v>0</v>
      </c>
      <c r="F60" s="427">
        <f t="shared" si="7"/>
        <v>10056291.91</v>
      </c>
      <c r="G60" s="427">
        <f t="shared" si="7"/>
        <v>30744849.789999999</v>
      </c>
      <c r="H60" s="427">
        <f t="shared" si="7"/>
        <v>3554837.32</v>
      </c>
      <c r="I60" s="427">
        <f t="shared" si="7"/>
        <v>4599334.26</v>
      </c>
      <c r="J60" s="427">
        <f t="shared" si="7"/>
        <v>2555936.6399999997</v>
      </c>
      <c r="K60" s="427">
        <f t="shared" si="7"/>
        <v>0</v>
      </c>
      <c r="L60" s="427">
        <f t="shared" si="7"/>
        <v>0</v>
      </c>
      <c r="M60" s="427">
        <f t="shared" si="7"/>
        <v>0</v>
      </c>
      <c r="N60" s="427">
        <f t="shared" si="7"/>
        <v>3383</v>
      </c>
      <c r="O60" s="427">
        <f t="shared" si="7"/>
        <v>18160302.379999999</v>
      </c>
      <c r="P60" s="427">
        <f t="shared" si="7"/>
        <v>2337</v>
      </c>
      <c r="Q60" s="427">
        <f t="shared" si="7"/>
        <v>19001007.82</v>
      </c>
      <c r="R60" s="427">
        <f t="shared" si="7"/>
        <v>10996.4</v>
      </c>
      <c r="S60" s="427">
        <f t="shared" si="7"/>
        <v>53120434.359999999</v>
      </c>
      <c r="T60" s="377">
        <f t="shared" si="7"/>
        <v>1092.2</v>
      </c>
      <c r="U60" s="427">
        <f t="shared" si="7"/>
        <v>4821813.9400000004</v>
      </c>
      <c r="V60" s="427">
        <f t="shared" si="7"/>
        <v>0</v>
      </c>
      <c r="W60" s="427">
        <f t="shared" si="7"/>
        <v>0</v>
      </c>
      <c r="X60" s="427">
        <f t="shared" si="7"/>
        <v>0</v>
      </c>
      <c r="Y60" s="427">
        <f t="shared" si="7"/>
        <v>13199676.989999998</v>
      </c>
      <c r="Z60" s="429">
        <f>(C60-Y60)*0.0214</f>
        <v>3137556.900187999</v>
      </c>
      <c r="AA60" s="460">
        <f>SUM(AA12:AA59)</f>
        <v>0</v>
      </c>
      <c r="AB60" s="429">
        <f>SUM(AB12:AB59)</f>
        <v>0</v>
      </c>
      <c r="AC60" s="85"/>
      <c r="AD60" s="85"/>
      <c r="AG60" s="86"/>
    </row>
    <row r="61" spans="1:33" ht="12.75" customHeight="1" x14ac:dyDescent="0.25">
      <c r="A61" s="646" t="s">
        <v>365</v>
      </c>
      <c r="B61" s="647"/>
      <c r="C61" s="648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480"/>
      <c r="W61" s="480"/>
      <c r="X61" s="480"/>
      <c r="Y61" s="480"/>
      <c r="Z61" s="482"/>
      <c r="AA61" s="13"/>
      <c r="AB61" s="126"/>
      <c r="AC61" s="85"/>
      <c r="AD61" s="85"/>
      <c r="AE61" s="123"/>
    </row>
    <row r="62" spans="1:33" ht="12.75" customHeight="1" x14ac:dyDescent="0.25">
      <c r="A62" s="428">
        <f>A59+1</f>
        <v>49</v>
      </c>
      <c r="B62" s="300" t="s">
        <v>1213</v>
      </c>
      <c r="C62" s="429">
        <f t="shared" ref="C62:C63" si="8">D62+M62+O62+Q62+S62+U62+W62+X62+Y62+L62</f>
        <v>369856.56</v>
      </c>
      <c r="D62" s="455">
        <f>E62+F62+G62+H62+I62+J62</f>
        <v>0</v>
      </c>
      <c r="E62" s="378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379"/>
      <c r="Y62" s="427">
        <v>369856.56</v>
      </c>
      <c r="Z62" s="429"/>
      <c r="AA62" s="13" t="s">
        <v>1215</v>
      </c>
      <c r="AB62" s="126" t="s">
        <v>1584</v>
      </c>
      <c r="AC62" s="85"/>
      <c r="AD62" s="85"/>
      <c r="AE62" s="123"/>
    </row>
    <row r="63" spans="1:33" ht="12.75" customHeight="1" x14ac:dyDescent="0.25">
      <c r="A63" s="125">
        <f>A62+1</f>
        <v>50</v>
      </c>
      <c r="B63" s="300" t="s">
        <v>1214</v>
      </c>
      <c r="C63" s="429">
        <f t="shared" si="8"/>
        <v>456494.63</v>
      </c>
      <c r="D63" s="455">
        <f>E63+F63+G63+H63+I63+J63</f>
        <v>0</v>
      </c>
      <c r="E63" s="378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379"/>
      <c r="Y63" s="427">
        <v>456494.63</v>
      </c>
      <c r="Z63" s="429"/>
      <c r="AA63" s="13" t="s">
        <v>1215</v>
      </c>
      <c r="AB63" s="126" t="s">
        <v>1584</v>
      </c>
      <c r="AC63" s="85"/>
      <c r="AD63" s="85"/>
      <c r="AE63" s="123"/>
    </row>
    <row r="64" spans="1:33" ht="12.75" customHeight="1" x14ac:dyDescent="0.25">
      <c r="A64" s="597" t="s">
        <v>17</v>
      </c>
      <c r="B64" s="598"/>
      <c r="C64" s="429">
        <f t="shared" ref="C64:AA64" si="9">SUM(C62:C63)</f>
        <v>826351.19</v>
      </c>
      <c r="D64" s="427">
        <f t="shared" si="9"/>
        <v>0</v>
      </c>
      <c r="E64" s="427">
        <f t="shared" si="9"/>
        <v>0</v>
      </c>
      <c r="F64" s="427">
        <f t="shared" si="9"/>
        <v>0</v>
      </c>
      <c r="G64" s="427">
        <f t="shared" si="9"/>
        <v>0</v>
      </c>
      <c r="H64" s="427">
        <f t="shared" si="9"/>
        <v>0</v>
      </c>
      <c r="I64" s="427">
        <f t="shared" si="9"/>
        <v>0</v>
      </c>
      <c r="J64" s="427">
        <f t="shared" si="9"/>
        <v>0</v>
      </c>
      <c r="K64" s="427">
        <f t="shared" si="9"/>
        <v>0</v>
      </c>
      <c r="L64" s="427">
        <f t="shared" si="9"/>
        <v>0</v>
      </c>
      <c r="M64" s="427">
        <f t="shared" si="9"/>
        <v>0</v>
      </c>
      <c r="N64" s="427">
        <f t="shared" si="9"/>
        <v>0</v>
      </c>
      <c r="O64" s="427">
        <f t="shared" si="9"/>
        <v>0</v>
      </c>
      <c r="P64" s="427">
        <f t="shared" si="9"/>
        <v>0</v>
      </c>
      <c r="Q64" s="427">
        <f t="shared" si="9"/>
        <v>0</v>
      </c>
      <c r="R64" s="427">
        <f t="shared" si="9"/>
        <v>0</v>
      </c>
      <c r="S64" s="427">
        <f t="shared" si="9"/>
        <v>0</v>
      </c>
      <c r="T64" s="427">
        <f t="shared" si="9"/>
        <v>0</v>
      </c>
      <c r="U64" s="427">
        <f t="shared" si="9"/>
        <v>0</v>
      </c>
      <c r="V64" s="427">
        <f t="shared" si="9"/>
        <v>0</v>
      </c>
      <c r="W64" s="427">
        <f t="shared" si="9"/>
        <v>0</v>
      </c>
      <c r="X64" s="427">
        <f t="shared" si="9"/>
        <v>0</v>
      </c>
      <c r="Y64" s="427">
        <f>SUM(Y62:Y63)</f>
        <v>826351.19</v>
      </c>
      <c r="Z64" s="429">
        <f>(C64-Y64)*0.0214</f>
        <v>0</v>
      </c>
      <c r="AA64" s="460">
        <f t="shared" si="9"/>
        <v>0</v>
      </c>
      <c r="AB64" s="429"/>
      <c r="AC64" s="85"/>
      <c r="AD64" s="85"/>
      <c r="AE64" s="123"/>
    </row>
    <row r="65" spans="1:31" ht="17.25" customHeight="1" x14ac:dyDescent="0.25">
      <c r="A65" s="492" t="s">
        <v>102</v>
      </c>
      <c r="B65" s="493"/>
      <c r="C65" s="494"/>
      <c r="D65" s="480"/>
      <c r="E65" s="480"/>
      <c r="F65" s="480"/>
      <c r="G65" s="480"/>
      <c r="H65" s="480"/>
      <c r="I65" s="480"/>
      <c r="J65" s="480"/>
      <c r="K65" s="480"/>
      <c r="L65" s="480"/>
      <c r="M65" s="480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80"/>
      <c r="Z65" s="482"/>
      <c r="AA65" s="13"/>
      <c r="AB65" s="126"/>
      <c r="AC65" s="85"/>
      <c r="AD65" s="85"/>
    </row>
    <row r="66" spans="1:31" ht="12.75" customHeight="1" x14ac:dyDescent="0.25">
      <c r="A66" s="125">
        <f>A63+1</f>
        <v>51</v>
      </c>
      <c r="B66" s="301" t="s">
        <v>1061</v>
      </c>
      <c r="C66" s="429">
        <f t="shared" ref="C66:C75" si="10">D66+M66+O66+Q66+S66+U66+W66+X66+Y66+L66</f>
        <v>282252.40000000002</v>
      </c>
      <c r="D66" s="455">
        <f t="shared" ref="D66:D75" si="11">E66+F66+G66+H66+I66+J66</f>
        <v>0</v>
      </c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27"/>
      <c r="S66" s="427"/>
      <c r="T66" s="455"/>
      <c r="U66" s="455"/>
      <c r="V66" s="455"/>
      <c r="W66" s="455"/>
      <c r="X66" s="455"/>
      <c r="Y66" s="455">
        <v>282252.40000000002</v>
      </c>
      <c r="Z66" s="460"/>
      <c r="AA66" s="316"/>
      <c r="AB66" s="126" t="s">
        <v>978</v>
      </c>
      <c r="AC66" s="85"/>
      <c r="AE66" s="123"/>
    </row>
    <row r="67" spans="1:31" ht="12.75" customHeight="1" x14ac:dyDescent="0.25">
      <c r="A67" s="125">
        <f t="shared" ref="A67:A75" si="12">A66+1</f>
        <v>52</v>
      </c>
      <c r="B67" s="301" t="s">
        <v>1062</v>
      </c>
      <c r="C67" s="429">
        <f t="shared" si="10"/>
        <v>282252.40000000002</v>
      </c>
      <c r="D67" s="455">
        <f t="shared" si="11"/>
        <v>0</v>
      </c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27"/>
      <c r="S67" s="427"/>
      <c r="T67" s="455"/>
      <c r="U67" s="455"/>
      <c r="V67" s="455"/>
      <c r="W67" s="455"/>
      <c r="X67" s="455"/>
      <c r="Y67" s="455">
        <v>282252.40000000002</v>
      </c>
      <c r="Z67" s="460"/>
      <c r="AA67" s="316"/>
      <c r="AB67" s="126" t="s">
        <v>978</v>
      </c>
      <c r="AC67" s="85"/>
      <c r="AE67" s="123"/>
    </row>
    <row r="68" spans="1:31" ht="12.75" customHeight="1" x14ac:dyDescent="0.25">
      <c r="A68" s="125">
        <f t="shared" si="12"/>
        <v>53</v>
      </c>
      <c r="B68" s="301" t="s">
        <v>1063</v>
      </c>
      <c r="C68" s="429">
        <f t="shared" si="10"/>
        <v>338123.8</v>
      </c>
      <c r="D68" s="455">
        <f t="shared" si="11"/>
        <v>0</v>
      </c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27"/>
      <c r="S68" s="427"/>
      <c r="T68" s="455"/>
      <c r="U68" s="455"/>
      <c r="V68" s="455"/>
      <c r="W68" s="455"/>
      <c r="X68" s="455"/>
      <c r="Y68" s="455">
        <v>338123.8</v>
      </c>
      <c r="Z68" s="460"/>
      <c r="AA68" s="316"/>
      <c r="AB68" s="126" t="s">
        <v>978</v>
      </c>
      <c r="AC68" s="85"/>
      <c r="AE68" s="123"/>
    </row>
    <row r="69" spans="1:31" ht="17.25" customHeight="1" x14ac:dyDescent="0.25">
      <c r="A69" s="125">
        <f t="shared" si="12"/>
        <v>54</v>
      </c>
      <c r="B69" s="301" t="s">
        <v>184</v>
      </c>
      <c r="C69" s="429">
        <f t="shared" si="10"/>
        <v>1148627.52</v>
      </c>
      <c r="D69" s="455">
        <f t="shared" si="11"/>
        <v>713694.8</v>
      </c>
      <c r="E69" s="455"/>
      <c r="F69" s="455">
        <v>713694.8</v>
      </c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>
        <v>434932.72</v>
      </c>
      <c r="Z69" s="460"/>
      <c r="AA69" s="13"/>
      <c r="AB69" s="126" t="s">
        <v>1118</v>
      </c>
      <c r="AC69" s="85"/>
      <c r="AD69" s="85"/>
    </row>
    <row r="70" spans="1:31" ht="17.25" customHeight="1" x14ac:dyDescent="0.25">
      <c r="A70" s="125">
        <f t="shared" si="12"/>
        <v>55</v>
      </c>
      <c r="B70" s="301" t="s">
        <v>185</v>
      </c>
      <c r="C70" s="429">
        <f t="shared" si="10"/>
        <v>1150402.49</v>
      </c>
      <c r="D70" s="455">
        <f t="shared" si="11"/>
        <v>715469.77</v>
      </c>
      <c r="E70" s="455"/>
      <c r="F70" s="455">
        <v>715469.77</v>
      </c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>
        <v>434932.72</v>
      </c>
      <c r="Z70" s="460"/>
      <c r="AA70" s="13"/>
      <c r="AB70" s="126" t="s">
        <v>1118</v>
      </c>
      <c r="AC70" s="85"/>
      <c r="AD70" s="85"/>
    </row>
    <row r="71" spans="1:31" ht="17.25" customHeight="1" x14ac:dyDescent="0.25">
      <c r="A71" s="125">
        <f t="shared" si="12"/>
        <v>56</v>
      </c>
      <c r="B71" s="301" t="s">
        <v>186</v>
      </c>
      <c r="C71" s="429">
        <f t="shared" si="10"/>
        <v>1146002.0899999999</v>
      </c>
      <c r="D71" s="455">
        <f t="shared" si="11"/>
        <v>716364.6</v>
      </c>
      <c r="E71" s="455"/>
      <c r="F71" s="455">
        <v>716364.6</v>
      </c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>
        <v>429637.49</v>
      </c>
      <c r="Z71" s="460"/>
      <c r="AA71" s="13"/>
      <c r="AB71" s="126" t="s">
        <v>1118</v>
      </c>
      <c r="AC71" s="85"/>
      <c r="AD71" s="85"/>
    </row>
    <row r="72" spans="1:31" ht="12.75" customHeight="1" x14ac:dyDescent="0.25">
      <c r="A72" s="125">
        <f t="shared" si="12"/>
        <v>57</v>
      </c>
      <c r="B72" s="301" t="s">
        <v>1064</v>
      </c>
      <c r="C72" s="429">
        <f t="shared" si="10"/>
        <v>434663.49</v>
      </c>
      <c r="D72" s="455">
        <f t="shared" si="11"/>
        <v>0</v>
      </c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27"/>
      <c r="S72" s="427"/>
      <c r="T72" s="455"/>
      <c r="U72" s="455"/>
      <c r="V72" s="455"/>
      <c r="W72" s="455"/>
      <c r="X72" s="455"/>
      <c r="Y72" s="455">
        <v>434663.49</v>
      </c>
      <c r="Z72" s="460"/>
      <c r="AA72" s="316"/>
      <c r="AB72" s="126" t="s">
        <v>978</v>
      </c>
      <c r="AC72" s="85"/>
      <c r="AE72" s="123"/>
    </row>
    <row r="73" spans="1:31" ht="12.75" customHeight="1" x14ac:dyDescent="0.25">
      <c r="A73" s="125">
        <f t="shared" si="12"/>
        <v>58</v>
      </c>
      <c r="B73" s="301" t="s">
        <v>1065</v>
      </c>
      <c r="C73" s="429">
        <f t="shared" si="10"/>
        <v>424073.97</v>
      </c>
      <c r="D73" s="455">
        <f t="shared" si="11"/>
        <v>0</v>
      </c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27"/>
      <c r="S73" s="427"/>
      <c r="T73" s="455"/>
      <c r="U73" s="455"/>
      <c r="V73" s="455"/>
      <c r="W73" s="455"/>
      <c r="X73" s="455"/>
      <c r="Y73" s="455">
        <v>424073.97</v>
      </c>
      <c r="Z73" s="460"/>
      <c r="AA73" s="316"/>
      <c r="AB73" s="126" t="s">
        <v>978</v>
      </c>
      <c r="AC73" s="85"/>
      <c r="AE73" s="123"/>
    </row>
    <row r="74" spans="1:31" ht="12.75" customHeight="1" x14ac:dyDescent="0.25">
      <c r="A74" s="125">
        <f t="shared" si="12"/>
        <v>59</v>
      </c>
      <c r="B74" s="301" t="s">
        <v>1066</v>
      </c>
      <c r="C74" s="429">
        <f t="shared" si="10"/>
        <v>497985.24</v>
      </c>
      <c r="D74" s="455">
        <f t="shared" si="11"/>
        <v>0</v>
      </c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27"/>
      <c r="S74" s="427"/>
      <c r="T74" s="455"/>
      <c r="U74" s="455"/>
      <c r="V74" s="455"/>
      <c r="W74" s="455"/>
      <c r="X74" s="455"/>
      <c r="Y74" s="455">
        <v>497985.24</v>
      </c>
      <c r="Z74" s="460"/>
      <c r="AA74" s="316"/>
      <c r="AB74" s="126" t="s">
        <v>978</v>
      </c>
      <c r="AC74" s="85"/>
      <c r="AE74" s="123"/>
    </row>
    <row r="75" spans="1:31" ht="12.75" customHeight="1" x14ac:dyDescent="0.25">
      <c r="A75" s="125">
        <f t="shared" si="12"/>
        <v>60</v>
      </c>
      <c r="B75" s="301" t="s">
        <v>1067</v>
      </c>
      <c r="C75" s="429">
        <f t="shared" si="10"/>
        <v>497989.72</v>
      </c>
      <c r="D75" s="455">
        <f t="shared" si="11"/>
        <v>0</v>
      </c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27"/>
      <c r="S75" s="427"/>
      <c r="T75" s="455"/>
      <c r="U75" s="455"/>
      <c r="V75" s="455"/>
      <c r="W75" s="455"/>
      <c r="X75" s="455"/>
      <c r="Y75" s="455">
        <v>497989.72</v>
      </c>
      <c r="Z75" s="460"/>
      <c r="AA75" s="316"/>
      <c r="AB75" s="126" t="s">
        <v>978</v>
      </c>
      <c r="AC75" s="85"/>
      <c r="AE75" s="123"/>
    </row>
    <row r="76" spans="1:31" ht="17.25" customHeight="1" x14ac:dyDescent="0.25">
      <c r="A76" s="597" t="s">
        <v>17</v>
      </c>
      <c r="B76" s="598"/>
      <c r="C76" s="460">
        <f t="shared" ref="C76:X76" si="13">SUM(C66:C75)</f>
        <v>6202373.1200000001</v>
      </c>
      <c r="D76" s="455">
        <f t="shared" si="13"/>
        <v>2145529.17</v>
      </c>
      <c r="E76" s="455">
        <f t="shared" si="13"/>
        <v>0</v>
      </c>
      <c r="F76" s="455">
        <f t="shared" si="13"/>
        <v>2145529.17</v>
      </c>
      <c r="G76" s="455">
        <f t="shared" si="13"/>
        <v>0</v>
      </c>
      <c r="H76" s="455">
        <f t="shared" si="13"/>
        <v>0</v>
      </c>
      <c r="I76" s="455">
        <f t="shared" si="13"/>
        <v>0</v>
      </c>
      <c r="J76" s="455">
        <f t="shared" si="13"/>
        <v>0</v>
      </c>
      <c r="K76" s="455">
        <f t="shared" si="13"/>
        <v>0</v>
      </c>
      <c r="L76" s="455">
        <f>SUM(L66:L75)</f>
        <v>0</v>
      </c>
      <c r="M76" s="455">
        <f>SUM(M66:M75)</f>
        <v>0</v>
      </c>
      <c r="N76" s="455">
        <f t="shared" si="13"/>
        <v>0</v>
      </c>
      <c r="O76" s="455">
        <f t="shared" si="13"/>
        <v>0</v>
      </c>
      <c r="P76" s="455">
        <f t="shared" si="13"/>
        <v>0</v>
      </c>
      <c r="Q76" s="455">
        <f t="shared" si="13"/>
        <v>0</v>
      </c>
      <c r="R76" s="455">
        <f t="shared" si="13"/>
        <v>0</v>
      </c>
      <c r="S76" s="455">
        <f t="shared" si="13"/>
        <v>0</v>
      </c>
      <c r="T76" s="455">
        <f t="shared" si="13"/>
        <v>0</v>
      </c>
      <c r="U76" s="455">
        <f t="shared" si="13"/>
        <v>0</v>
      </c>
      <c r="V76" s="455">
        <f t="shared" si="13"/>
        <v>0</v>
      </c>
      <c r="W76" s="455">
        <f t="shared" si="13"/>
        <v>0</v>
      </c>
      <c r="X76" s="455">
        <f t="shared" si="13"/>
        <v>0</v>
      </c>
      <c r="Y76" s="455">
        <f>SUM(Y66:Y75)</f>
        <v>4056843.95</v>
      </c>
      <c r="Z76" s="429">
        <f>(C76-Y76)*0.0214</f>
        <v>45914.324237999994</v>
      </c>
      <c r="AA76" s="460">
        <f>C76+Z76</f>
        <v>6248287.4442380005</v>
      </c>
      <c r="AB76" s="126"/>
      <c r="AC76" s="85"/>
      <c r="AD76" s="85"/>
    </row>
    <row r="77" spans="1:31" ht="17.25" customHeight="1" x14ac:dyDescent="0.25">
      <c r="A77" s="649" t="s">
        <v>366</v>
      </c>
      <c r="B77" s="650"/>
      <c r="C77" s="651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60"/>
      <c r="AA77" s="13"/>
      <c r="AB77" s="126"/>
      <c r="AC77" s="85"/>
      <c r="AE77" s="123"/>
    </row>
    <row r="78" spans="1:31" ht="12.75" customHeight="1" x14ac:dyDescent="0.25">
      <c r="A78" s="125">
        <f>A75+1</f>
        <v>61</v>
      </c>
      <c r="B78" s="298" t="s">
        <v>1068</v>
      </c>
      <c r="C78" s="429">
        <f t="shared" ref="C78:C84" si="14">D78+M78+O78+Q78+S78+U78+W78+X78+Y78</f>
        <v>209732.73</v>
      </c>
      <c r="D78" s="455">
        <f t="shared" ref="D78:D84" si="15">E78+F78+G78+H78+I78+J78</f>
        <v>0</v>
      </c>
      <c r="E78" s="455"/>
      <c r="F78" s="190"/>
      <c r="G78" s="190"/>
      <c r="H78" s="190"/>
      <c r="I78" s="190"/>
      <c r="J78" s="190"/>
      <c r="K78" s="190"/>
      <c r="L78" s="190"/>
      <c r="M78" s="190"/>
      <c r="N78" s="190"/>
      <c r="O78" s="380"/>
      <c r="P78" s="340"/>
      <c r="Q78" s="190"/>
      <c r="R78" s="190"/>
      <c r="S78" s="190"/>
      <c r="T78" s="190"/>
      <c r="U78" s="190"/>
      <c r="V78" s="190"/>
      <c r="W78" s="190"/>
      <c r="X78" s="190"/>
      <c r="Y78" s="455">
        <v>209732.73</v>
      </c>
      <c r="Z78" s="460"/>
      <c r="AA78" s="13"/>
      <c r="AB78" s="126" t="s">
        <v>979</v>
      </c>
      <c r="AC78" s="85"/>
      <c r="AE78" s="123"/>
    </row>
    <row r="79" spans="1:31" ht="12.75" customHeight="1" x14ac:dyDescent="0.25">
      <c r="A79" s="125">
        <f t="shared" ref="A79:A84" si="16">A78+1</f>
        <v>62</v>
      </c>
      <c r="B79" s="298" t="s">
        <v>1069</v>
      </c>
      <c r="C79" s="429">
        <f t="shared" si="14"/>
        <v>973139.43</v>
      </c>
      <c r="D79" s="455">
        <f t="shared" si="15"/>
        <v>0</v>
      </c>
      <c r="E79" s="455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340"/>
      <c r="Q79" s="190"/>
      <c r="R79" s="380"/>
      <c r="S79" s="380"/>
      <c r="T79" s="340"/>
      <c r="U79" s="190"/>
      <c r="V79" s="380"/>
      <c r="W79" s="380"/>
      <c r="X79" s="340"/>
      <c r="Y79" s="339">
        <v>973139.43</v>
      </c>
      <c r="Z79" s="189"/>
      <c r="AA79" s="13"/>
      <c r="AB79" s="126" t="s">
        <v>1149</v>
      </c>
      <c r="AC79" s="85"/>
      <c r="AE79" s="123"/>
    </row>
    <row r="80" spans="1:31" ht="12.75" customHeight="1" x14ac:dyDescent="0.25">
      <c r="A80" s="125">
        <f t="shared" si="16"/>
        <v>63</v>
      </c>
      <c r="B80" s="298" t="s">
        <v>1070</v>
      </c>
      <c r="C80" s="429">
        <f t="shared" si="14"/>
        <v>1037967.39</v>
      </c>
      <c r="D80" s="455">
        <f t="shared" si="15"/>
        <v>0</v>
      </c>
      <c r="E80" s="455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340"/>
      <c r="Q80" s="190"/>
      <c r="R80" s="380"/>
      <c r="S80" s="380"/>
      <c r="T80" s="340"/>
      <c r="U80" s="190"/>
      <c r="V80" s="380"/>
      <c r="W80" s="380"/>
      <c r="X80" s="340"/>
      <c r="Y80" s="339">
        <v>1037967.39</v>
      </c>
      <c r="Z80" s="189"/>
      <c r="AA80" s="13"/>
      <c r="AB80" s="126" t="s">
        <v>1149</v>
      </c>
      <c r="AC80" s="85"/>
      <c r="AE80" s="123"/>
    </row>
    <row r="81" spans="1:31" ht="12.75" customHeight="1" x14ac:dyDescent="0.25">
      <c r="A81" s="125">
        <f t="shared" si="16"/>
        <v>64</v>
      </c>
      <c r="B81" s="298" t="s">
        <v>1071</v>
      </c>
      <c r="C81" s="429">
        <f t="shared" si="14"/>
        <v>480529.91</v>
      </c>
      <c r="D81" s="455">
        <f t="shared" si="15"/>
        <v>0</v>
      </c>
      <c r="E81" s="455"/>
      <c r="F81" s="190"/>
      <c r="G81" s="190"/>
      <c r="H81" s="190"/>
      <c r="I81" s="190"/>
      <c r="J81" s="190"/>
      <c r="K81" s="190"/>
      <c r="L81" s="190"/>
      <c r="M81" s="190"/>
      <c r="N81" s="190"/>
      <c r="O81" s="380"/>
      <c r="P81" s="340"/>
      <c r="Q81" s="190"/>
      <c r="R81" s="190"/>
      <c r="S81" s="190"/>
      <c r="T81" s="340"/>
      <c r="U81" s="190"/>
      <c r="V81" s="190"/>
      <c r="W81" s="190"/>
      <c r="X81" s="340"/>
      <c r="Y81" s="455">
        <v>480529.91</v>
      </c>
      <c r="Z81" s="460"/>
      <c r="AA81" s="13"/>
      <c r="AB81" s="126" t="s">
        <v>979</v>
      </c>
      <c r="AC81" s="85"/>
      <c r="AE81" s="123"/>
    </row>
    <row r="82" spans="1:31" ht="12.75" customHeight="1" x14ac:dyDescent="0.25">
      <c r="A82" s="125">
        <f t="shared" si="16"/>
        <v>65</v>
      </c>
      <c r="B82" s="330" t="s">
        <v>1691</v>
      </c>
      <c r="C82" s="429">
        <f t="shared" si="14"/>
        <v>2329068.66</v>
      </c>
      <c r="D82" s="455">
        <f t="shared" si="15"/>
        <v>0</v>
      </c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381"/>
      <c r="R82" s="455">
        <v>895</v>
      </c>
      <c r="S82" s="455">
        <v>2329068.66</v>
      </c>
      <c r="T82" s="455"/>
      <c r="U82" s="455"/>
      <c r="V82" s="455"/>
      <c r="W82" s="455"/>
      <c r="X82" s="455"/>
      <c r="Y82" s="455"/>
      <c r="Z82" s="460"/>
      <c r="AA82" s="13"/>
      <c r="AB82" s="126"/>
      <c r="AC82" s="85"/>
      <c r="AE82" s="123"/>
    </row>
    <row r="83" spans="1:31" ht="12.75" customHeight="1" x14ac:dyDescent="0.25">
      <c r="A83" s="125">
        <f t="shared" si="16"/>
        <v>66</v>
      </c>
      <c r="B83" s="298" t="s">
        <v>1720</v>
      </c>
      <c r="C83" s="429">
        <f t="shared" si="14"/>
        <v>1398151.51</v>
      </c>
      <c r="D83" s="455">
        <f t="shared" si="15"/>
        <v>0</v>
      </c>
      <c r="E83" s="455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340"/>
      <c r="Q83" s="190"/>
      <c r="R83" s="190"/>
      <c r="S83" s="190"/>
      <c r="T83" s="340"/>
      <c r="U83" s="190"/>
      <c r="V83" s="380"/>
      <c r="W83" s="190"/>
      <c r="X83" s="340"/>
      <c r="Y83" s="455">
        <v>1398151.51</v>
      </c>
      <c r="Z83" s="460"/>
      <c r="AA83" s="13"/>
      <c r="AB83" s="126" t="s">
        <v>1032</v>
      </c>
      <c r="AC83" s="85"/>
      <c r="AE83" s="123"/>
    </row>
    <row r="84" spans="1:31" ht="12.75" customHeight="1" x14ac:dyDescent="0.25">
      <c r="A84" s="125">
        <f t="shared" si="16"/>
        <v>67</v>
      </c>
      <c r="B84" s="298" t="s">
        <v>1072</v>
      </c>
      <c r="C84" s="429">
        <f t="shared" si="14"/>
        <v>1189783.99</v>
      </c>
      <c r="D84" s="455">
        <f t="shared" si="15"/>
        <v>0</v>
      </c>
      <c r="E84" s="455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340"/>
      <c r="Q84" s="190"/>
      <c r="R84" s="190"/>
      <c r="S84" s="190"/>
      <c r="T84" s="340"/>
      <c r="U84" s="190"/>
      <c r="V84" s="190"/>
      <c r="W84" s="190"/>
      <c r="X84" s="190"/>
      <c r="Y84" s="455">
        <v>1189783.99</v>
      </c>
      <c r="Z84" s="460"/>
      <c r="AA84" s="13"/>
      <c r="AB84" s="126" t="s">
        <v>1001</v>
      </c>
      <c r="AC84" s="85"/>
      <c r="AE84" s="123"/>
    </row>
    <row r="85" spans="1:31" ht="12.75" customHeight="1" x14ac:dyDescent="0.25">
      <c r="A85" s="597" t="s">
        <v>17</v>
      </c>
      <c r="B85" s="598"/>
      <c r="C85" s="429">
        <f t="shared" ref="C85:AA85" si="17">SUM(C78:C84)</f>
        <v>7618373.620000001</v>
      </c>
      <c r="D85" s="427">
        <f t="shared" si="17"/>
        <v>0</v>
      </c>
      <c r="E85" s="427">
        <f t="shared" si="17"/>
        <v>0</v>
      </c>
      <c r="F85" s="427">
        <f t="shared" si="17"/>
        <v>0</v>
      </c>
      <c r="G85" s="427">
        <f t="shared" si="17"/>
        <v>0</v>
      </c>
      <c r="H85" s="427">
        <f t="shared" si="17"/>
        <v>0</v>
      </c>
      <c r="I85" s="427">
        <f t="shared" si="17"/>
        <v>0</v>
      </c>
      <c r="J85" s="427">
        <f t="shared" si="17"/>
        <v>0</v>
      </c>
      <c r="K85" s="427">
        <f t="shared" si="17"/>
        <v>0</v>
      </c>
      <c r="L85" s="427">
        <f t="shared" ref="L85" si="18">SUM(L78:L84)</f>
        <v>0</v>
      </c>
      <c r="M85" s="427">
        <f t="shared" si="17"/>
        <v>0</v>
      </c>
      <c r="N85" s="427">
        <f t="shared" si="17"/>
        <v>0</v>
      </c>
      <c r="O85" s="427">
        <f t="shared" si="17"/>
        <v>0</v>
      </c>
      <c r="P85" s="427">
        <f t="shared" si="17"/>
        <v>0</v>
      </c>
      <c r="Q85" s="427">
        <f t="shared" si="17"/>
        <v>0</v>
      </c>
      <c r="R85" s="427">
        <f t="shared" si="17"/>
        <v>895</v>
      </c>
      <c r="S85" s="427">
        <f t="shared" si="17"/>
        <v>2329068.66</v>
      </c>
      <c r="T85" s="427">
        <f t="shared" si="17"/>
        <v>0</v>
      </c>
      <c r="U85" s="427">
        <f t="shared" si="17"/>
        <v>0</v>
      </c>
      <c r="V85" s="427">
        <f t="shared" si="17"/>
        <v>0</v>
      </c>
      <c r="W85" s="427">
        <f t="shared" si="17"/>
        <v>0</v>
      </c>
      <c r="X85" s="427">
        <f t="shared" si="17"/>
        <v>0</v>
      </c>
      <c r="Y85" s="427">
        <f>SUM(Y78:Y84)</f>
        <v>5289304.9600000009</v>
      </c>
      <c r="Z85" s="429">
        <f>(C85-Y85)*0.0214</f>
        <v>49842.069324000004</v>
      </c>
      <c r="AA85" s="460">
        <f t="shared" si="17"/>
        <v>0</v>
      </c>
      <c r="AB85" s="126"/>
      <c r="AC85" s="85"/>
      <c r="AD85" s="85"/>
      <c r="AE85" s="123"/>
    </row>
    <row r="86" spans="1:31" ht="17.25" customHeight="1" x14ac:dyDescent="0.25">
      <c r="A86" s="492" t="s">
        <v>103</v>
      </c>
      <c r="B86" s="494"/>
      <c r="C86" s="463">
        <f t="shared" ref="C86:AA86" si="19">C85+C76+C64+C60</f>
        <v>174461583.33999997</v>
      </c>
      <c r="D86" s="105">
        <f t="shared" si="19"/>
        <v>53656779.090000004</v>
      </c>
      <c r="E86" s="105">
        <f t="shared" si="19"/>
        <v>0</v>
      </c>
      <c r="F86" s="105">
        <f t="shared" si="19"/>
        <v>12201821.08</v>
      </c>
      <c r="G86" s="105">
        <f t="shared" si="19"/>
        <v>30744849.789999999</v>
      </c>
      <c r="H86" s="105">
        <f t="shared" si="19"/>
        <v>3554837.32</v>
      </c>
      <c r="I86" s="105">
        <f t="shared" si="19"/>
        <v>4599334.26</v>
      </c>
      <c r="J86" s="105">
        <f t="shared" si="19"/>
        <v>2555936.6399999997</v>
      </c>
      <c r="K86" s="105">
        <f t="shared" si="19"/>
        <v>0</v>
      </c>
      <c r="L86" s="105">
        <f>L85+L76+L64+L60</f>
        <v>0</v>
      </c>
      <c r="M86" s="105">
        <f>M85+M76+M64+M60</f>
        <v>0</v>
      </c>
      <c r="N86" s="105">
        <f t="shared" si="19"/>
        <v>3383</v>
      </c>
      <c r="O86" s="105">
        <f t="shared" si="19"/>
        <v>18160302.379999999</v>
      </c>
      <c r="P86" s="105">
        <f t="shared" si="19"/>
        <v>2337</v>
      </c>
      <c r="Q86" s="105">
        <f t="shared" si="19"/>
        <v>19001007.82</v>
      </c>
      <c r="R86" s="105">
        <f t="shared" si="19"/>
        <v>11891.4</v>
      </c>
      <c r="S86" s="105">
        <f t="shared" si="19"/>
        <v>55449503.019999996</v>
      </c>
      <c r="T86" s="295">
        <f t="shared" si="19"/>
        <v>1092.2</v>
      </c>
      <c r="U86" s="105">
        <f t="shared" si="19"/>
        <v>4821813.9400000004</v>
      </c>
      <c r="V86" s="105">
        <f t="shared" si="19"/>
        <v>0</v>
      </c>
      <c r="W86" s="105">
        <f t="shared" si="19"/>
        <v>0</v>
      </c>
      <c r="X86" s="105">
        <f t="shared" si="19"/>
        <v>0</v>
      </c>
      <c r="Y86" s="105">
        <f>Y85+Y76+Y64+Y60</f>
        <v>23372177.089999996</v>
      </c>
      <c r="Z86" s="429">
        <f>(C86-Y86)*0.0214</f>
        <v>3233313.2937499993</v>
      </c>
      <c r="AA86" s="463">
        <f t="shared" si="19"/>
        <v>6248287.4442380005</v>
      </c>
      <c r="AB86" s="126"/>
      <c r="AC86" s="85"/>
      <c r="AD86" s="85"/>
    </row>
    <row r="87" spans="1:31" ht="12.75" customHeight="1" x14ac:dyDescent="0.25">
      <c r="A87" s="571" t="s">
        <v>104</v>
      </c>
      <c r="B87" s="571"/>
      <c r="C87" s="571"/>
      <c r="D87" s="571"/>
      <c r="E87" s="571"/>
      <c r="F87" s="571"/>
      <c r="G87" s="571"/>
      <c r="H87" s="571"/>
      <c r="I87" s="571"/>
      <c r="J87" s="571"/>
      <c r="K87" s="571"/>
      <c r="L87" s="571"/>
      <c r="M87" s="571"/>
      <c r="N87" s="571"/>
      <c r="O87" s="571"/>
      <c r="P87" s="571"/>
      <c r="Q87" s="571"/>
      <c r="R87" s="571"/>
      <c r="S87" s="571"/>
      <c r="T87" s="571"/>
      <c r="U87" s="571"/>
      <c r="V87" s="571"/>
      <c r="W87" s="571"/>
      <c r="X87" s="571"/>
      <c r="Y87" s="571"/>
      <c r="Z87" s="463"/>
      <c r="AA87" s="13"/>
      <c r="AB87" s="126"/>
      <c r="AD87" s="85"/>
    </row>
    <row r="88" spans="1:31" ht="12.75" customHeight="1" x14ac:dyDescent="0.25">
      <c r="A88" s="492" t="s">
        <v>367</v>
      </c>
      <c r="B88" s="493"/>
      <c r="C88" s="494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463"/>
      <c r="AA88" s="13"/>
      <c r="AB88" s="126"/>
      <c r="AE88" s="123"/>
    </row>
    <row r="89" spans="1:31" s="127" customFormat="1" x14ac:dyDescent="0.2">
      <c r="A89" s="125">
        <f>A84+1</f>
        <v>68</v>
      </c>
      <c r="B89" s="329" t="s">
        <v>368</v>
      </c>
      <c r="C89" s="429">
        <f>D89+M89+O89+Q89+S89+U89+W89+X89+Y89+L89</f>
        <v>353554.83</v>
      </c>
      <c r="D89" s="455">
        <f>E89+F89+G89+H89+I89+J89</f>
        <v>0</v>
      </c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>
        <v>353554.83</v>
      </c>
      <c r="Z89" s="429"/>
      <c r="AA89" s="16"/>
      <c r="AB89" s="126" t="s">
        <v>979</v>
      </c>
    </row>
    <row r="90" spans="1:31" s="127" customFormat="1" ht="15" customHeight="1" x14ac:dyDescent="0.2">
      <c r="A90" s="125">
        <f>A89+1</f>
        <v>69</v>
      </c>
      <c r="B90" s="329" t="s">
        <v>369</v>
      </c>
      <c r="C90" s="429">
        <f>D90+M90+O90+Q90+S90+U90+W90+X90+Y90+L90</f>
        <v>355502.53</v>
      </c>
      <c r="D90" s="455">
        <f>E90+F90+G90+H90+I90+J90</f>
        <v>0</v>
      </c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>
        <v>355502.53</v>
      </c>
      <c r="Z90" s="429"/>
      <c r="AA90" s="16"/>
      <c r="AB90" s="126" t="s">
        <v>979</v>
      </c>
    </row>
    <row r="91" spans="1:31" ht="12.75" customHeight="1" x14ac:dyDescent="0.25">
      <c r="A91" s="597" t="s">
        <v>17</v>
      </c>
      <c r="B91" s="598"/>
      <c r="C91" s="460">
        <f t="shared" ref="C91:AA91" si="20">SUM(C89:C90)</f>
        <v>709057.3600000001</v>
      </c>
      <c r="D91" s="455">
        <f t="shared" si="20"/>
        <v>0</v>
      </c>
      <c r="E91" s="455">
        <f t="shared" si="20"/>
        <v>0</v>
      </c>
      <c r="F91" s="455">
        <f t="shared" si="20"/>
        <v>0</v>
      </c>
      <c r="G91" s="455">
        <f t="shared" si="20"/>
        <v>0</v>
      </c>
      <c r="H91" s="455">
        <f t="shared" si="20"/>
        <v>0</v>
      </c>
      <c r="I91" s="455">
        <f t="shared" si="20"/>
        <v>0</v>
      </c>
      <c r="J91" s="455">
        <f t="shared" si="20"/>
        <v>0</v>
      </c>
      <c r="K91" s="455">
        <f t="shared" si="20"/>
        <v>0</v>
      </c>
      <c r="L91" s="455">
        <f t="shared" ref="L91" si="21">SUM(L89:L90)</f>
        <v>0</v>
      </c>
      <c r="M91" s="455">
        <f t="shared" si="20"/>
        <v>0</v>
      </c>
      <c r="N91" s="455">
        <f t="shared" si="20"/>
        <v>0</v>
      </c>
      <c r="O91" s="455">
        <f t="shared" si="20"/>
        <v>0</v>
      </c>
      <c r="P91" s="455">
        <f t="shared" si="20"/>
        <v>0</v>
      </c>
      <c r="Q91" s="455">
        <f t="shared" si="20"/>
        <v>0</v>
      </c>
      <c r="R91" s="455">
        <f t="shared" si="20"/>
        <v>0</v>
      </c>
      <c r="S91" s="455">
        <f t="shared" si="20"/>
        <v>0</v>
      </c>
      <c r="T91" s="455">
        <f t="shared" si="20"/>
        <v>0</v>
      </c>
      <c r="U91" s="455">
        <f t="shared" si="20"/>
        <v>0</v>
      </c>
      <c r="V91" s="455">
        <f t="shared" si="20"/>
        <v>0</v>
      </c>
      <c r="W91" s="455">
        <f t="shared" si="20"/>
        <v>0</v>
      </c>
      <c r="X91" s="455">
        <f t="shared" si="20"/>
        <v>0</v>
      </c>
      <c r="Y91" s="455">
        <f>SUM(Y89:Y90)</f>
        <v>709057.3600000001</v>
      </c>
      <c r="Z91" s="429">
        <f>(C91-Y91)*0.0214</f>
        <v>0</v>
      </c>
      <c r="AA91" s="460">
        <f t="shared" si="20"/>
        <v>0</v>
      </c>
      <c r="AB91" s="126"/>
      <c r="AE91" s="123"/>
    </row>
    <row r="92" spans="1:31" ht="14.25" customHeight="1" x14ac:dyDescent="0.25">
      <c r="A92" s="492" t="s">
        <v>370</v>
      </c>
      <c r="B92" s="493"/>
      <c r="C92" s="494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463"/>
      <c r="AA92" s="13"/>
      <c r="AB92" s="126"/>
      <c r="AE92" s="123"/>
    </row>
    <row r="93" spans="1:31" s="127" customFormat="1" ht="15" customHeight="1" x14ac:dyDescent="0.2">
      <c r="A93" s="125">
        <f>A90+1</f>
        <v>70</v>
      </c>
      <c r="B93" s="329" t="s">
        <v>371</v>
      </c>
      <c r="C93" s="429">
        <f>D93+M93+O93+Q93+S93+U93+W93+X93+Y93+L93</f>
        <v>299730.28000000003</v>
      </c>
      <c r="D93" s="455">
        <f>E93+F93+G93+H93+I93+J93</f>
        <v>0</v>
      </c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55"/>
      <c r="P93" s="427"/>
      <c r="Q93" s="427"/>
      <c r="R93" s="427"/>
      <c r="S93" s="427"/>
      <c r="T93" s="427"/>
      <c r="U93" s="427"/>
      <c r="V93" s="427"/>
      <c r="W93" s="427"/>
      <c r="X93" s="427"/>
      <c r="Y93" s="427">
        <v>299730.28000000003</v>
      </c>
      <c r="Z93" s="429"/>
      <c r="AA93" s="16"/>
      <c r="AB93" s="126" t="s">
        <v>979</v>
      </c>
    </row>
    <row r="94" spans="1:31" ht="14.25" customHeight="1" x14ac:dyDescent="0.25">
      <c r="A94" s="597" t="s">
        <v>17</v>
      </c>
      <c r="B94" s="598"/>
      <c r="C94" s="460">
        <f t="shared" ref="C94:AA94" si="22">SUM(C93:C93)</f>
        <v>299730.28000000003</v>
      </c>
      <c r="D94" s="455">
        <f t="shared" si="22"/>
        <v>0</v>
      </c>
      <c r="E94" s="455">
        <f t="shared" si="22"/>
        <v>0</v>
      </c>
      <c r="F94" s="455">
        <f t="shared" si="22"/>
        <v>0</v>
      </c>
      <c r="G94" s="455">
        <f t="shared" si="22"/>
        <v>0</v>
      </c>
      <c r="H94" s="455">
        <f t="shared" si="22"/>
        <v>0</v>
      </c>
      <c r="I94" s="455">
        <f t="shared" si="22"/>
        <v>0</v>
      </c>
      <c r="J94" s="455">
        <f t="shared" si="22"/>
        <v>0</v>
      </c>
      <c r="K94" s="455">
        <f t="shared" si="22"/>
        <v>0</v>
      </c>
      <c r="L94" s="455">
        <f t="shared" ref="L94" si="23">SUM(L93:L93)</f>
        <v>0</v>
      </c>
      <c r="M94" s="455">
        <f t="shared" si="22"/>
        <v>0</v>
      </c>
      <c r="N94" s="455">
        <f t="shared" si="22"/>
        <v>0</v>
      </c>
      <c r="O94" s="455">
        <f t="shared" si="22"/>
        <v>0</v>
      </c>
      <c r="P94" s="455">
        <f t="shared" si="22"/>
        <v>0</v>
      </c>
      <c r="Q94" s="455">
        <f t="shared" si="22"/>
        <v>0</v>
      </c>
      <c r="R94" s="455">
        <f t="shared" si="22"/>
        <v>0</v>
      </c>
      <c r="S94" s="455">
        <f t="shared" si="22"/>
        <v>0</v>
      </c>
      <c r="T94" s="455">
        <f t="shared" si="22"/>
        <v>0</v>
      </c>
      <c r="U94" s="455">
        <f t="shared" si="22"/>
        <v>0</v>
      </c>
      <c r="V94" s="455">
        <f t="shared" si="22"/>
        <v>0</v>
      </c>
      <c r="W94" s="455">
        <f t="shared" si="22"/>
        <v>0</v>
      </c>
      <c r="X94" s="455">
        <f t="shared" si="22"/>
        <v>0</v>
      </c>
      <c r="Y94" s="455">
        <f t="shared" si="22"/>
        <v>299730.28000000003</v>
      </c>
      <c r="Z94" s="429">
        <f>(C94-Y94)*0.0214</f>
        <v>0</v>
      </c>
      <c r="AA94" s="460">
        <f t="shared" si="22"/>
        <v>0</v>
      </c>
      <c r="AB94" s="126"/>
      <c r="AC94" s="85"/>
      <c r="AD94" s="85"/>
      <c r="AE94" s="123"/>
    </row>
    <row r="95" spans="1:31" ht="14.25" customHeight="1" x14ac:dyDescent="0.25">
      <c r="A95" s="492" t="s">
        <v>372</v>
      </c>
      <c r="B95" s="493"/>
      <c r="C95" s="494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463"/>
      <c r="AA95" s="13"/>
      <c r="AB95" s="126"/>
      <c r="AE95" s="123"/>
    </row>
    <row r="96" spans="1:31" s="127" customFormat="1" x14ac:dyDescent="0.2">
      <c r="A96" s="125">
        <f>A93+1</f>
        <v>71</v>
      </c>
      <c r="B96" s="329" t="s">
        <v>373</v>
      </c>
      <c r="C96" s="429">
        <f>D96+M96+O96+Q96+S96+U96+W96+X96+Y96+L96</f>
        <v>1347572.38</v>
      </c>
      <c r="D96" s="455">
        <f>E96+F96+G96+H96+I96+J96</f>
        <v>0</v>
      </c>
      <c r="E96" s="427"/>
      <c r="F96" s="427"/>
      <c r="G96" s="427"/>
      <c r="H96" s="427"/>
      <c r="I96" s="427"/>
      <c r="J96" s="427"/>
      <c r="K96" s="427"/>
      <c r="L96" s="427"/>
      <c r="M96" s="427"/>
      <c r="N96" s="63"/>
      <c r="O96" s="382"/>
      <c r="P96" s="427"/>
      <c r="Q96" s="427"/>
      <c r="R96" s="427"/>
      <c r="S96" s="427"/>
      <c r="T96" s="427"/>
      <c r="U96" s="427"/>
      <c r="V96" s="427"/>
      <c r="W96" s="427"/>
      <c r="X96" s="427"/>
      <c r="Y96" s="455">
        <v>1347572.38</v>
      </c>
      <c r="Z96" s="125"/>
      <c r="AA96" s="16"/>
      <c r="AB96" s="126" t="s">
        <v>1001</v>
      </c>
    </row>
    <row r="97" spans="1:31" s="127" customFormat="1" x14ac:dyDescent="0.2">
      <c r="A97" s="125">
        <f>A96+1</f>
        <v>72</v>
      </c>
      <c r="B97" s="329" t="s">
        <v>374</v>
      </c>
      <c r="C97" s="429">
        <f t="shared" ref="C97:C100" si="24">D97+M97+O97+Q97+S97+U97+W97+X97+Y97+L97</f>
        <v>932989.28</v>
      </c>
      <c r="D97" s="455">
        <f>E97+F97+G97+H97+I97+J97</f>
        <v>0</v>
      </c>
      <c r="E97" s="427"/>
      <c r="F97" s="427"/>
      <c r="G97" s="427"/>
      <c r="H97" s="427"/>
      <c r="I97" s="427"/>
      <c r="J97" s="427"/>
      <c r="K97" s="427"/>
      <c r="L97" s="427"/>
      <c r="M97" s="427"/>
      <c r="N97" s="63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55">
        <v>932989.28</v>
      </c>
      <c r="Z97" s="125"/>
      <c r="AA97" s="16"/>
      <c r="AB97" s="126" t="s">
        <v>1001</v>
      </c>
    </row>
    <row r="98" spans="1:31" s="127" customFormat="1" x14ac:dyDescent="0.2">
      <c r="A98" s="125">
        <f>A97+1</f>
        <v>73</v>
      </c>
      <c r="B98" s="329" t="s">
        <v>375</v>
      </c>
      <c r="C98" s="429">
        <f t="shared" si="24"/>
        <v>1083938.0900000001</v>
      </c>
      <c r="D98" s="455">
        <f>E98+F98+G98+H98+I98+J98</f>
        <v>0</v>
      </c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55"/>
      <c r="Q98" s="427"/>
      <c r="R98" s="427"/>
      <c r="S98" s="427"/>
      <c r="T98" s="427"/>
      <c r="U98" s="427"/>
      <c r="V98" s="427"/>
      <c r="W98" s="427"/>
      <c r="X98" s="427"/>
      <c r="Y98" s="455">
        <v>1083938.0900000001</v>
      </c>
      <c r="Z98" s="125"/>
      <c r="AA98" s="16"/>
      <c r="AB98" s="126" t="s">
        <v>1001</v>
      </c>
    </row>
    <row r="99" spans="1:31" s="127" customFormat="1" x14ac:dyDescent="0.2">
      <c r="A99" s="125">
        <f>A98+1</f>
        <v>74</v>
      </c>
      <c r="B99" s="329" t="s">
        <v>376</v>
      </c>
      <c r="C99" s="429">
        <f t="shared" si="24"/>
        <v>1858668.9100000001</v>
      </c>
      <c r="D99" s="455">
        <f>E99+F99+G99+H99+I99+J99</f>
        <v>0</v>
      </c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55">
        <v>1858668.9100000001</v>
      </c>
      <c r="Z99" s="125"/>
      <c r="AA99" s="16"/>
      <c r="AB99" s="126" t="s">
        <v>1001</v>
      </c>
    </row>
    <row r="100" spans="1:31" s="127" customFormat="1" x14ac:dyDescent="0.2">
      <c r="A100" s="125">
        <f>A99+1</f>
        <v>75</v>
      </c>
      <c r="B100" s="329" t="s">
        <v>377</v>
      </c>
      <c r="C100" s="429">
        <f t="shared" si="24"/>
        <v>386028.15</v>
      </c>
      <c r="D100" s="455">
        <f>E100+F100+G100+H100+I100+J100</f>
        <v>0</v>
      </c>
      <c r="E100" s="427"/>
      <c r="F100" s="427"/>
      <c r="G100" s="427"/>
      <c r="H100" s="427"/>
      <c r="I100" s="427"/>
      <c r="J100" s="427"/>
      <c r="K100" s="427"/>
      <c r="L100" s="427"/>
      <c r="M100" s="427"/>
      <c r="N100" s="63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>
        <v>386028.15</v>
      </c>
      <c r="Z100" s="429"/>
      <c r="AA100" s="16"/>
      <c r="AB100" s="126" t="s">
        <v>1120</v>
      </c>
    </row>
    <row r="101" spans="1:31" ht="14.25" customHeight="1" x14ac:dyDescent="0.25">
      <c r="A101" s="597" t="s">
        <v>17</v>
      </c>
      <c r="B101" s="598"/>
      <c r="C101" s="429">
        <f t="shared" ref="C101:AA101" si="25">SUM(C96:C100)</f>
        <v>5609196.8100000005</v>
      </c>
      <c r="D101" s="427">
        <f t="shared" si="25"/>
        <v>0</v>
      </c>
      <c r="E101" s="427">
        <f t="shared" si="25"/>
        <v>0</v>
      </c>
      <c r="F101" s="427">
        <f t="shared" si="25"/>
        <v>0</v>
      </c>
      <c r="G101" s="427">
        <f t="shared" si="25"/>
        <v>0</v>
      </c>
      <c r="H101" s="427">
        <f t="shared" si="25"/>
        <v>0</v>
      </c>
      <c r="I101" s="427">
        <f t="shared" si="25"/>
        <v>0</v>
      </c>
      <c r="J101" s="427">
        <f t="shared" si="25"/>
        <v>0</v>
      </c>
      <c r="K101" s="427">
        <f t="shared" si="25"/>
        <v>0</v>
      </c>
      <c r="L101" s="427">
        <f t="shared" ref="L101" si="26">SUM(L96:L100)</f>
        <v>0</v>
      </c>
      <c r="M101" s="427">
        <f t="shared" si="25"/>
        <v>0</v>
      </c>
      <c r="N101" s="427">
        <f t="shared" si="25"/>
        <v>0</v>
      </c>
      <c r="O101" s="427">
        <f t="shared" si="25"/>
        <v>0</v>
      </c>
      <c r="P101" s="427">
        <f t="shared" si="25"/>
        <v>0</v>
      </c>
      <c r="Q101" s="427">
        <f t="shared" si="25"/>
        <v>0</v>
      </c>
      <c r="R101" s="427">
        <f t="shared" si="25"/>
        <v>0</v>
      </c>
      <c r="S101" s="427">
        <f t="shared" si="25"/>
        <v>0</v>
      </c>
      <c r="T101" s="427">
        <f t="shared" si="25"/>
        <v>0</v>
      </c>
      <c r="U101" s="427">
        <f t="shared" si="25"/>
        <v>0</v>
      </c>
      <c r="V101" s="427">
        <f t="shared" si="25"/>
        <v>0</v>
      </c>
      <c r="W101" s="427">
        <f t="shared" si="25"/>
        <v>0</v>
      </c>
      <c r="X101" s="427">
        <f t="shared" si="25"/>
        <v>0</v>
      </c>
      <c r="Y101" s="427">
        <f>SUM(Y96:Y100)</f>
        <v>5609196.8100000005</v>
      </c>
      <c r="Z101" s="429">
        <f>(C101-Y101)*0.0214</f>
        <v>0</v>
      </c>
      <c r="AA101" s="460">
        <f t="shared" si="25"/>
        <v>0</v>
      </c>
      <c r="AB101" s="126"/>
      <c r="AC101" s="85"/>
      <c r="AD101" s="85"/>
      <c r="AE101" s="123"/>
    </row>
    <row r="102" spans="1:31" ht="14.25" customHeight="1" x14ac:dyDescent="0.25">
      <c r="A102" s="492" t="s">
        <v>378</v>
      </c>
      <c r="B102" s="493"/>
      <c r="C102" s="494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463"/>
      <c r="AA102" s="13"/>
      <c r="AB102" s="126"/>
      <c r="AE102" s="123"/>
    </row>
    <row r="103" spans="1:31" s="127" customFormat="1" x14ac:dyDescent="0.2">
      <c r="A103" s="125">
        <f>A100+1</f>
        <v>76</v>
      </c>
      <c r="B103" s="329" t="s">
        <v>379</v>
      </c>
      <c r="C103" s="429">
        <f t="shared" ref="C103:C104" si="27">D103+M103+O103+Q103+S103+U103+W103+X103+Y103+L103</f>
        <v>319018.51</v>
      </c>
      <c r="D103" s="455">
        <f>E103+F103+G103+H103+I103+J103</f>
        <v>0</v>
      </c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>
        <v>319018.51</v>
      </c>
      <c r="Z103" s="429"/>
      <c r="AA103" s="16"/>
      <c r="AB103" s="126" t="s">
        <v>979</v>
      </c>
    </row>
    <row r="104" spans="1:31" s="127" customFormat="1" x14ac:dyDescent="0.2">
      <c r="A104" s="125">
        <f>A103+1</f>
        <v>77</v>
      </c>
      <c r="B104" s="329" t="s">
        <v>380</v>
      </c>
      <c r="C104" s="429">
        <f t="shared" si="27"/>
        <v>430264.1</v>
      </c>
      <c r="D104" s="455">
        <f>E104+F104+G104+H104+I104+J104</f>
        <v>0</v>
      </c>
      <c r="E104" s="427"/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>
        <v>430264.1</v>
      </c>
      <c r="Z104" s="429"/>
      <c r="AA104" s="16"/>
      <c r="AB104" s="126" t="s">
        <v>979</v>
      </c>
    </row>
    <row r="105" spans="1:31" ht="14.25" customHeight="1" x14ac:dyDescent="0.25">
      <c r="A105" s="597" t="s">
        <v>17</v>
      </c>
      <c r="B105" s="598"/>
      <c r="C105" s="429">
        <f t="shared" ref="C105:AA105" si="28">SUM(C103:C104)</f>
        <v>749282.61</v>
      </c>
      <c r="D105" s="427">
        <f t="shared" si="28"/>
        <v>0</v>
      </c>
      <c r="E105" s="427">
        <f t="shared" si="28"/>
        <v>0</v>
      </c>
      <c r="F105" s="427">
        <f t="shared" si="28"/>
        <v>0</v>
      </c>
      <c r="G105" s="427">
        <f t="shared" si="28"/>
        <v>0</v>
      </c>
      <c r="H105" s="427">
        <f t="shared" si="28"/>
        <v>0</v>
      </c>
      <c r="I105" s="427">
        <f t="shared" si="28"/>
        <v>0</v>
      </c>
      <c r="J105" s="427">
        <f t="shared" si="28"/>
        <v>0</v>
      </c>
      <c r="K105" s="427">
        <f t="shared" si="28"/>
        <v>0</v>
      </c>
      <c r="L105" s="427">
        <f t="shared" ref="L105" si="29">SUM(L103:L104)</f>
        <v>0</v>
      </c>
      <c r="M105" s="427">
        <f t="shared" si="28"/>
        <v>0</v>
      </c>
      <c r="N105" s="427">
        <f t="shared" si="28"/>
        <v>0</v>
      </c>
      <c r="O105" s="427">
        <f t="shared" si="28"/>
        <v>0</v>
      </c>
      <c r="P105" s="427">
        <f t="shared" si="28"/>
        <v>0</v>
      </c>
      <c r="Q105" s="427">
        <f t="shared" si="28"/>
        <v>0</v>
      </c>
      <c r="R105" s="427">
        <f t="shared" si="28"/>
        <v>0</v>
      </c>
      <c r="S105" s="427">
        <f t="shared" si="28"/>
        <v>0</v>
      </c>
      <c r="T105" s="427">
        <f t="shared" si="28"/>
        <v>0</v>
      </c>
      <c r="U105" s="427">
        <f t="shared" si="28"/>
        <v>0</v>
      </c>
      <c r="V105" s="427">
        <f t="shared" si="28"/>
        <v>0</v>
      </c>
      <c r="W105" s="427">
        <f t="shared" si="28"/>
        <v>0</v>
      </c>
      <c r="X105" s="427">
        <f t="shared" si="28"/>
        <v>0</v>
      </c>
      <c r="Y105" s="427">
        <f>SUM(Y103:Y104)</f>
        <v>749282.61</v>
      </c>
      <c r="Z105" s="429">
        <f>(C105-Y105)*0.0214</f>
        <v>0</v>
      </c>
      <c r="AA105" s="460">
        <f t="shared" si="28"/>
        <v>0</v>
      </c>
      <c r="AB105" s="126"/>
      <c r="AC105" s="85"/>
      <c r="AD105" s="85"/>
      <c r="AE105" s="123"/>
    </row>
    <row r="106" spans="1:31" ht="14.25" customHeight="1" x14ac:dyDescent="0.25">
      <c r="A106" s="492" t="s">
        <v>381</v>
      </c>
      <c r="B106" s="493"/>
      <c r="C106" s="494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9"/>
      <c r="AA106" s="13"/>
      <c r="AB106" s="126"/>
      <c r="AC106" s="85"/>
      <c r="AD106" s="85"/>
      <c r="AE106" s="123"/>
    </row>
    <row r="107" spans="1:31" s="127" customFormat="1" x14ac:dyDescent="0.2">
      <c r="A107" s="125">
        <f>A104+1</f>
        <v>78</v>
      </c>
      <c r="B107" s="329" t="s">
        <v>382</v>
      </c>
      <c r="C107" s="429">
        <f t="shared" ref="C107" si="30">D107+M107+O107+Q107+S107+U107+W107+X107+Y107+L107</f>
        <v>100313.09</v>
      </c>
      <c r="D107" s="455">
        <f>E107+F107+G107+H107+I107+J107</f>
        <v>0</v>
      </c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55">
        <v>100313.09</v>
      </c>
      <c r="Z107" s="460"/>
      <c r="AA107" s="16"/>
      <c r="AB107" s="126" t="s">
        <v>979</v>
      </c>
    </row>
    <row r="108" spans="1:31" s="127" customFormat="1" ht="15" customHeight="1" x14ac:dyDescent="0.2">
      <c r="A108" s="597" t="s">
        <v>17</v>
      </c>
      <c r="B108" s="598"/>
      <c r="C108" s="429">
        <f t="shared" ref="C108:AA108" si="31">SUM(C107)</f>
        <v>100313.09</v>
      </c>
      <c r="D108" s="427">
        <f t="shared" si="31"/>
        <v>0</v>
      </c>
      <c r="E108" s="427">
        <f t="shared" si="31"/>
        <v>0</v>
      </c>
      <c r="F108" s="427">
        <f t="shared" si="31"/>
        <v>0</v>
      </c>
      <c r="G108" s="427">
        <f t="shared" si="31"/>
        <v>0</v>
      </c>
      <c r="H108" s="427">
        <f t="shared" si="31"/>
        <v>0</v>
      </c>
      <c r="I108" s="427">
        <f t="shared" si="31"/>
        <v>0</v>
      </c>
      <c r="J108" s="427">
        <f t="shared" si="31"/>
        <v>0</v>
      </c>
      <c r="K108" s="427">
        <f t="shared" si="31"/>
        <v>0</v>
      </c>
      <c r="L108" s="427">
        <f t="shared" ref="L108" si="32">SUM(L107)</f>
        <v>0</v>
      </c>
      <c r="M108" s="427">
        <f t="shared" si="31"/>
        <v>0</v>
      </c>
      <c r="N108" s="427">
        <f t="shared" si="31"/>
        <v>0</v>
      </c>
      <c r="O108" s="427">
        <f t="shared" si="31"/>
        <v>0</v>
      </c>
      <c r="P108" s="427">
        <f t="shared" si="31"/>
        <v>0</v>
      </c>
      <c r="Q108" s="427">
        <f t="shared" si="31"/>
        <v>0</v>
      </c>
      <c r="R108" s="427">
        <f t="shared" si="31"/>
        <v>0</v>
      </c>
      <c r="S108" s="427">
        <f t="shared" si="31"/>
        <v>0</v>
      </c>
      <c r="T108" s="427">
        <f t="shared" si="31"/>
        <v>0</v>
      </c>
      <c r="U108" s="427">
        <f t="shared" si="31"/>
        <v>0</v>
      </c>
      <c r="V108" s="427">
        <f t="shared" si="31"/>
        <v>0</v>
      </c>
      <c r="W108" s="427">
        <f t="shared" si="31"/>
        <v>0</v>
      </c>
      <c r="X108" s="427">
        <f t="shared" si="31"/>
        <v>0</v>
      </c>
      <c r="Y108" s="427">
        <f t="shared" si="31"/>
        <v>100313.09</v>
      </c>
      <c r="Z108" s="429">
        <f>(C108-Y108)*0.0214</f>
        <v>0</v>
      </c>
      <c r="AA108" s="460">
        <f t="shared" si="31"/>
        <v>0</v>
      </c>
      <c r="AB108" s="126"/>
    </row>
    <row r="109" spans="1:31" s="127" customFormat="1" ht="14.25" customHeight="1" x14ac:dyDescent="0.2">
      <c r="A109" s="492" t="s">
        <v>383</v>
      </c>
      <c r="B109" s="493"/>
      <c r="C109" s="494"/>
      <c r="D109" s="427"/>
      <c r="E109" s="427"/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9"/>
      <c r="AA109" s="16"/>
      <c r="AB109" s="126"/>
    </row>
    <row r="110" spans="1:31" s="127" customFormat="1" x14ac:dyDescent="0.2">
      <c r="A110" s="125">
        <f>A107+1</f>
        <v>79</v>
      </c>
      <c r="B110" s="329" t="s">
        <v>384</v>
      </c>
      <c r="C110" s="429">
        <f t="shared" ref="C110" si="33">D110+M110+O110+Q110+S110+U110+W110+X110+Y110+L110</f>
        <v>368120.12</v>
      </c>
      <c r="D110" s="455">
        <f>E110+F110+G110+H110+I110+J110</f>
        <v>0</v>
      </c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>
        <v>368120.12</v>
      </c>
      <c r="Z110" s="429"/>
      <c r="AA110" s="16"/>
      <c r="AB110" s="126" t="s">
        <v>979</v>
      </c>
    </row>
    <row r="111" spans="1:31" s="127" customFormat="1" ht="15" customHeight="1" x14ac:dyDescent="0.2">
      <c r="A111" s="597" t="s">
        <v>17</v>
      </c>
      <c r="B111" s="598"/>
      <c r="C111" s="429">
        <f t="shared" ref="C111:AA111" si="34">SUM(C110)</f>
        <v>368120.12</v>
      </c>
      <c r="D111" s="427">
        <f t="shared" si="34"/>
        <v>0</v>
      </c>
      <c r="E111" s="427">
        <f t="shared" si="34"/>
        <v>0</v>
      </c>
      <c r="F111" s="427">
        <f t="shared" si="34"/>
        <v>0</v>
      </c>
      <c r="G111" s="427">
        <f t="shared" si="34"/>
        <v>0</v>
      </c>
      <c r="H111" s="427">
        <f t="shared" si="34"/>
        <v>0</v>
      </c>
      <c r="I111" s="427">
        <f t="shared" si="34"/>
        <v>0</v>
      </c>
      <c r="J111" s="427">
        <f t="shared" si="34"/>
        <v>0</v>
      </c>
      <c r="K111" s="427">
        <f t="shared" si="34"/>
        <v>0</v>
      </c>
      <c r="L111" s="427">
        <f t="shared" ref="L111" si="35">SUM(L110)</f>
        <v>0</v>
      </c>
      <c r="M111" s="427">
        <f t="shared" si="34"/>
        <v>0</v>
      </c>
      <c r="N111" s="427">
        <f t="shared" si="34"/>
        <v>0</v>
      </c>
      <c r="O111" s="427">
        <f t="shared" si="34"/>
        <v>0</v>
      </c>
      <c r="P111" s="427">
        <f t="shared" si="34"/>
        <v>0</v>
      </c>
      <c r="Q111" s="427">
        <f t="shared" si="34"/>
        <v>0</v>
      </c>
      <c r="R111" s="427">
        <f t="shared" si="34"/>
        <v>0</v>
      </c>
      <c r="S111" s="427">
        <f t="shared" si="34"/>
        <v>0</v>
      </c>
      <c r="T111" s="427">
        <f t="shared" si="34"/>
        <v>0</v>
      </c>
      <c r="U111" s="427">
        <f t="shared" si="34"/>
        <v>0</v>
      </c>
      <c r="V111" s="427">
        <f t="shared" si="34"/>
        <v>0</v>
      </c>
      <c r="W111" s="427">
        <f t="shared" si="34"/>
        <v>0</v>
      </c>
      <c r="X111" s="427">
        <f t="shared" si="34"/>
        <v>0</v>
      </c>
      <c r="Y111" s="427">
        <f t="shared" si="34"/>
        <v>368120.12</v>
      </c>
      <c r="Z111" s="429">
        <f>(C111-Y111)*0.0214</f>
        <v>0</v>
      </c>
      <c r="AA111" s="460">
        <f t="shared" si="34"/>
        <v>0</v>
      </c>
      <c r="AB111" s="126"/>
    </row>
    <row r="112" spans="1:31" s="127" customFormat="1" ht="14.25" customHeight="1" x14ac:dyDescent="0.2">
      <c r="A112" s="613" t="s">
        <v>385</v>
      </c>
      <c r="B112" s="553"/>
      <c r="C112" s="554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9"/>
      <c r="AA112" s="16"/>
      <c r="AB112" s="126"/>
    </row>
    <row r="113" spans="1:31" s="127" customFormat="1" x14ac:dyDescent="0.2">
      <c r="A113" s="125">
        <f>A110+1</f>
        <v>80</v>
      </c>
      <c r="B113" s="329" t="s">
        <v>386</v>
      </c>
      <c r="C113" s="429">
        <f t="shared" ref="C113:C114" si="36">D113+M113+O113+Q113+S113+U113+W113+X113+Y113+L113</f>
        <v>392159.62</v>
      </c>
      <c r="D113" s="455">
        <f>E113+F113+G113+H113+I113+J113</f>
        <v>0</v>
      </c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>
        <v>392159.62</v>
      </c>
      <c r="Z113" s="429"/>
      <c r="AA113" s="16"/>
      <c r="AB113" s="126" t="s">
        <v>979</v>
      </c>
    </row>
    <row r="114" spans="1:31" s="127" customFormat="1" x14ac:dyDescent="0.2">
      <c r="A114" s="125">
        <f>A113+1</f>
        <v>81</v>
      </c>
      <c r="B114" s="329" t="s">
        <v>387</v>
      </c>
      <c r="C114" s="429">
        <f t="shared" si="36"/>
        <v>310721.12</v>
      </c>
      <c r="D114" s="455">
        <f>E114+F114+G114+H114+I114+J114</f>
        <v>0</v>
      </c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>
        <v>310721.12</v>
      </c>
      <c r="Z114" s="429"/>
      <c r="AA114" s="16"/>
      <c r="AB114" s="126" t="s">
        <v>979</v>
      </c>
    </row>
    <row r="115" spans="1:31" s="127" customFormat="1" ht="15" customHeight="1" x14ac:dyDescent="0.2">
      <c r="A115" s="597" t="s">
        <v>17</v>
      </c>
      <c r="B115" s="598"/>
      <c r="C115" s="429">
        <f t="shared" ref="C115:X115" si="37">SUM(C113,C114)</f>
        <v>702880.74</v>
      </c>
      <c r="D115" s="427">
        <f t="shared" si="37"/>
        <v>0</v>
      </c>
      <c r="E115" s="427">
        <f t="shared" si="37"/>
        <v>0</v>
      </c>
      <c r="F115" s="427">
        <f t="shared" si="37"/>
        <v>0</v>
      </c>
      <c r="G115" s="427">
        <f t="shared" si="37"/>
        <v>0</v>
      </c>
      <c r="H115" s="427">
        <f t="shared" si="37"/>
        <v>0</v>
      </c>
      <c r="I115" s="427">
        <f t="shared" si="37"/>
        <v>0</v>
      </c>
      <c r="J115" s="427">
        <f t="shared" si="37"/>
        <v>0</v>
      </c>
      <c r="K115" s="427">
        <f t="shared" si="37"/>
        <v>0</v>
      </c>
      <c r="L115" s="427">
        <f t="shared" ref="L115" si="38">SUM(L113,L114)</f>
        <v>0</v>
      </c>
      <c r="M115" s="427">
        <f t="shared" si="37"/>
        <v>0</v>
      </c>
      <c r="N115" s="427">
        <f t="shared" si="37"/>
        <v>0</v>
      </c>
      <c r="O115" s="427">
        <f t="shared" si="37"/>
        <v>0</v>
      </c>
      <c r="P115" s="427">
        <f t="shared" si="37"/>
        <v>0</v>
      </c>
      <c r="Q115" s="427">
        <f t="shared" si="37"/>
        <v>0</v>
      </c>
      <c r="R115" s="427">
        <f t="shared" si="37"/>
        <v>0</v>
      </c>
      <c r="S115" s="427">
        <f t="shared" si="37"/>
        <v>0</v>
      </c>
      <c r="T115" s="427">
        <f t="shared" si="37"/>
        <v>0</v>
      </c>
      <c r="U115" s="427">
        <f t="shared" si="37"/>
        <v>0</v>
      </c>
      <c r="V115" s="427">
        <f t="shared" si="37"/>
        <v>0</v>
      </c>
      <c r="W115" s="427">
        <f t="shared" si="37"/>
        <v>0</v>
      </c>
      <c r="X115" s="427">
        <f t="shared" si="37"/>
        <v>0</v>
      </c>
      <c r="Y115" s="427">
        <f>SUM(Y113,Y114)</f>
        <v>702880.74</v>
      </c>
      <c r="Z115" s="429">
        <f>(C115-Y115)*0.0214</f>
        <v>0</v>
      </c>
      <c r="AA115" s="16"/>
      <c r="AB115" s="126"/>
    </row>
    <row r="116" spans="1:31" ht="14.25" customHeight="1" x14ac:dyDescent="0.25">
      <c r="A116" s="613" t="s">
        <v>388</v>
      </c>
      <c r="B116" s="553"/>
      <c r="C116" s="55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466"/>
      <c r="AA116" s="13"/>
      <c r="AB116" s="126"/>
      <c r="AE116" s="123"/>
    </row>
    <row r="117" spans="1:31" s="127" customFormat="1" x14ac:dyDescent="0.2">
      <c r="A117" s="125">
        <f>A114+1</f>
        <v>82</v>
      </c>
      <c r="B117" s="302" t="s">
        <v>389</v>
      </c>
      <c r="C117" s="429">
        <f t="shared" ref="C117:C119" si="39">D117+M117+O117+Q117+S117+U117+W117+X117+Y117+L117</f>
        <v>323926.40999999997</v>
      </c>
      <c r="D117" s="455">
        <f>E117+F117+G117+H117+I117+J117</f>
        <v>0</v>
      </c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>
        <v>323926.40999999997</v>
      </c>
      <c r="Z117" s="428"/>
      <c r="AA117" s="16"/>
      <c r="AB117" s="126" t="s">
        <v>978</v>
      </c>
    </row>
    <row r="118" spans="1:31" s="127" customFormat="1" x14ac:dyDescent="0.2">
      <c r="A118" s="125">
        <f>A117+1</f>
        <v>83</v>
      </c>
      <c r="B118" s="302" t="s">
        <v>390</v>
      </c>
      <c r="C118" s="429">
        <f t="shared" si="39"/>
        <v>152127.9</v>
      </c>
      <c r="D118" s="455">
        <f>E118+F118+G118+H118+I118+J118</f>
        <v>0</v>
      </c>
      <c r="E118" s="427"/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>
        <v>152127.9</v>
      </c>
      <c r="Z118" s="428"/>
      <c r="AA118" s="16"/>
      <c r="AB118" s="126" t="s">
        <v>979</v>
      </c>
    </row>
    <row r="119" spans="1:31" s="127" customFormat="1" x14ac:dyDescent="0.2">
      <c r="A119" s="125">
        <f>A118+1</f>
        <v>84</v>
      </c>
      <c r="B119" s="302" t="s">
        <v>391</v>
      </c>
      <c r="C119" s="429">
        <f t="shared" si="39"/>
        <v>184943.22</v>
      </c>
      <c r="D119" s="455">
        <f>E119+F119+G119+H119+I119+J119</f>
        <v>0</v>
      </c>
      <c r="E119" s="427"/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>
        <v>184943.22</v>
      </c>
      <c r="Z119" s="428"/>
      <c r="AA119" s="16"/>
      <c r="AB119" s="126" t="s">
        <v>979</v>
      </c>
    </row>
    <row r="120" spans="1:31" ht="14.25" customHeight="1" x14ac:dyDescent="0.25">
      <c r="A120" s="597" t="s">
        <v>17</v>
      </c>
      <c r="B120" s="598"/>
      <c r="C120" s="429">
        <f t="shared" ref="C120:AA120" si="40">SUM(C117:C119)</f>
        <v>660997.52999999991</v>
      </c>
      <c r="D120" s="427">
        <f t="shared" si="40"/>
        <v>0</v>
      </c>
      <c r="E120" s="427">
        <f t="shared" si="40"/>
        <v>0</v>
      </c>
      <c r="F120" s="427">
        <f t="shared" si="40"/>
        <v>0</v>
      </c>
      <c r="G120" s="427">
        <f t="shared" si="40"/>
        <v>0</v>
      </c>
      <c r="H120" s="427">
        <f t="shared" si="40"/>
        <v>0</v>
      </c>
      <c r="I120" s="427">
        <f t="shared" si="40"/>
        <v>0</v>
      </c>
      <c r="J120" s="427">
        <f t="shared" si="40"/>
        <v>0</v>
      </c>
      <c r="K120" s="427">
        <f t="shared" si="40"/>
        <v>0</v>
      </c>
      <c r="L120" s="427">
        <f t="shared" ref="L120" si="41">SUM(L117:L119)</f>
        <v>0</v>
      </c>
      <c r="M120" s="427">
        <f t="shared" si="40"/>
        <v>0</v>
      </c>
      <c r="N120" s="427">
        <f t="shared" si="40"/>
        <v>0</v>
      </c>
      <c r="O120" s="427">
        <f t="shared" si="40"/>
        <v>0</v>
      </c>
      <c r="P120" s="427">
        <f t="shared" si="40"/>
        <v>0</v>
      </c>
      <c r="Q120" s="427">
        <f t="shared" si="40"/>
        <v>0</v>
      </c>
      <c r="R120" s="427"/>
      <c r="S120" s="427">
        <f t="shared" si="40"/>
        <v>0</v>
      </c>
      <c r="T120" s="427">
        <f t="shared" si="40"/>
        <v>0</v>
      </c>
      <c r="U120" s="427">
        <f t="shared" si="40"/>
        <v>0</v>
      </c>
      <c r="V120" s="427">
        <f t="shared" si="40"/>
        <v>0</v>
      </c>
      <c r="W120" s="427">
        <f t="shared" si="40"/>
        <v>0</v>
      </c>
      <c r="X120" s="427">
        <f t="shared" si="40"/>
        <v>0</v>
      </c>
      <c r="Y120" s="427">
        <f>SUM(Y117:Y119)</f>
        <v>660997.52999999991</v>
      </c>
      <c r="Z120" s="429">
        <f>(C120-Y120)*0.0214</f>
        <v>0</v>
      </c>
      <c r="AA120" s="460">
        <f t="shared" si="40"/>
        <v>0</v>
      </c>
      <c r="AB120" s="126"/>
      <c r="AC120" s="85"/>
      <c r="AD120" s="85"/>
      <c r="AE120" s="123"/>
    </row>
    <row r="121" spans="1:31" ht="14.25" customHeight="1" x14ac:dyDescent="0.25">
      <c r="A121" s="613" t="s">
        <v>392</v>
      </c>
      <c r="B121" s="553"/>
      <c r="C121" s="55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466"/>
      <c r="AA121" s="13"/>
      <c r="AB121" s="126"/>
      <c r="AE121" s="123"/>
    </row>
    <row r="122" spans="1:31" s="127" customFormat="1" x14ac:dyDescent="0.2">
      <c r="A122" s="125">
        <f>A119+1</f>
        <v>85</v>
      </c>
      <c r="B122" s="329" t="s">
        <v>393</v>
      </c>
      <c r="C122" s="429">
        <f t="shared" ref="C122:C124" si="42">D122+M122+O122+Q122+S122+U122+W122+X122+Y122+L122</f>
        <v>180871.36</v>
      </c>
      <c r="D122" s="455">
        <f>E122+F122+G122+H122+I122+J122</f>
        <v>0</v>
      </c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>
        <v>180871.36</v>
      </c>
      <c r="Z122" s="428"/>
      <c r="AA122" s="16"/>
      <c r="AB122" s="126" t="s">
        <v>979</v>
      </c>
    </row>
    <row r="123" spans="1:31" s="127" customFormat="1" x14ac:dyDescent="0.2">
      <c r="A123" s="125">
        <f>A122+1</f>
        <v>86</v>
      </c>
      <c r="B123" s="329" t="s">
        <v>1240</v>
      </c>
      <c r="C123" s="429">
        <f t="shared" si="42"/>
        <v>549260.72</v>
      </c>
      <c r="D123" s="455"/>
      <c r="E123" s="427"/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55">
        <v>549260.72</v>
      </c>
      <c r="Z123" s="460"/>
      <c r="AA123" s="16"/>
      <c r="AB123" s="126" t="s">
        <v>984</v>
      </c>
    </row>
    <row r="124" spans="1:31" s="127" customFormat="1" x14ac:dyDescent="0.2">
      <c r="A124" s="125">
        <f>A123+1</f>
        <v>87</v>
      </c>
      <c r="B124" s="329" t="s">
        <v>1241</v>
      </c>
      <c r="C124" s="429">
        <f t="shared" si="42"/>
        <v>428909.64</v>
      </c>
      <c r="D124" s="455"/>
      <c r="E124" s="427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55">
        <v>428909.64</v>
      </c>
      <c r="Z124" s="460"/>
      <c r="AA124" s="16"/>
      <c r="AB124" s="126" t="s">
        <v>984</v>
      </c>
    </row>
    <row r="125" spans="1:31" ht="14.25" customHeight="1" x14ac:dyDescent="0.25">
      <c r="A125" s="597" t="s">
        <v>17</v>
      </c>
      <c r="B125" s="598"/>
      <c r="C125" s="429">
        <f>SUM(C122:C124)</f>
        <v>1159041.72</v>
      </c>
      <c r="D125" s="427">
        <f t="shared" ref="D125:AA125" si="43">SUM(D122)</f>
        <v>0</v>
      </c>
      <c r="E125" s="427">
        <f t="shared" si="43"/>
        <v>0</v>
      </c>
      <c r="F125" s="427">
        <f t="shared" si="43"/>
        <v>0</v>
      </c>
      <c r="G125" s="427">
        <f t="shared" si="43"/>
        <v>0</v>
      </c>
      <c r="H125" s="427">
        <f t="shared" si="43"/>
        <v>0</v>
      </c>
      <c r="I125" s="427">
        <f t="shared" si="43"/>
        <v>0</v>
      </c>
      <c r="J125" s="427">
        <f t="shared" si="43"/>
        <v>0</v>
      </c>
      <c r="K125" s="427">
        <f t="shared" si="43"/>
        <v>0</v>
      </c>
      <c r="L125" s="427">
        <f t="shared" ref="L125" si="44">SUM(L122)</f>
        <v>0</v>
      </c>
      <c r="M125" s="427">
        <f t="shared" si="43"/>
        <v>0</v>
      </c>
      <c r="N125" s="427">
        <f t="shared" si="43"/>
        <v>0</v>
      </c>
      <c r="O125" s="427">
        <f t="shared" si="43"/>
        <v>0</v>
      </c>
      <c r="P125" s="427">
        <f t="shared" si="43"/>
        <v>0</v>
      </c>
      <c r="Q125" s="427">
        <f t="shared" si="43"/>
        <v>0</v>
      </c>
      <c r="R125" s="427">
        <f t="shared" si="43"/>
        <v>0</v>
      </c>
      <c r="S125" s="427">
        <f t="shared" si="43"/>
        <v>0</v>
      </c>
      <c r="T125" s="427">
        <f t="shared" si="43"/>
        <v>0</v>
      </c>
      <c r="U125" s="427">
        <f t="shared" si="43"/>
        <v>0</v>
      </c>
      <c r="V125" s="427">
        <f t="shared" si="43"/>
        <v>0</v>
      </c>
      <c r="W125" s="427">
        <f t="shared" si="43"/>
        <v>0</v>
      </c>
      <c r="X125" s="427">
        <f t="shared" si="43"/>
        <v>0</v>
      </c>
      <c r="Y125" s="427">
        <f>SUM(Y122:Y124)</f>
        <v>1159041.72</v>
      </c>
      <c r="Z125" s="429">
        <f>(C125-Y125)*0.0214</f>
        <v>0</v>
      </c>
      <c r="AA125" s="460">
        <f t="shared" si="43"/>
        <v>0</v>
      </c>
      <c r="AB125" s="126"/>
      <c r="AC125" s="85"/>
      <c r="AD125" s="85"/>
      <c r="AE125" s="123"/>
    </row>
    <row r="126" spans="1:31" ht="14.25" customHeight="1" x14ac:dyDescent="0.25">
      <c r="A126" s="613" t="s">
        <v>394</v>
      </c>
      <c r="B126" s="553"/>
      <c r="C126" s="554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  <c r="Z126" s="429"/>
      <c r="AA126" s="13"/>
      <c r="AB126" s="126"/>
      <c r="AC126" s="85"/>
      <c r="AD126" s="85"/>
      <c r="AE126" s="123"/>
    </row>
    <row r="127" spans="1:31" s="127" customFormat="1" ht="22.5" customHeight="1" x14ac:dyDescent="0.2">
      <c r="A127" s="125">
        <f>A124+1</f>
        <v>88</v>
      </c>
      <c r="B127" s="329" t="s">
        <v>395</v>
      </c>
      <c r="C127" s="429">
        <f t="shared" ref="C127" si="45">D127+M127+O127+Q127+S127+U127+W127+X127+Y127+L127</f>
        <v>855114.23</v>
      </c>
      <c r="D127" s="455">
        <f>E127+F127+G127+H127+I127+J127</f>
        <v>0</v>
      </c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>
        <v>855114.23</v>
      </c>
      <c r="Z127" s="429"/>
      <c r="AA127" s="16" t="s">
        <v>1216</v>
      </c>
      <c r="AB127" s="126" t="s">
        <v>978</v>
      </c>
    </row>
    <row r="128" spans="1:31" ht="14.25" customHeight="1" x14ac:dyDescent="0.25">
      <c r="A128" s="597" t="s">
        <v>17</v>
      </c>
      <c r="B128" s="598"/>
      <c r="C128" s="429">
        <f t="shared" ref="C128:AA128" si="46">SUM(C127)</f>
        <v>855114.23</v>
      </c>
      <c r="D128" s="427">
        <f t="shared" si="46"/>
        <v>0</v>
      </c>
      <c r="E128" s="427">
        <f t="shared" si="46"/>
        <v>0</v>
      </c>
      <c r="F128" s="427">
        <f t="shared" si="46"/>
        <v>0</v>
      </c>
      <c r="G128" s="427">
        <f t="shared" si="46"/>
        <v>0</v>
      </c>
      <c r="H128" s="427">
        <f t="shared" si="46"/>
        <v>0</v>
      </c>
      <c r="I128" s="427">
        <f t="shared" si="46"/>
        <v>0</v>
      </c>
      <c r="J128" s="427">
        <f t="shared" si="46"/>
        <v>0</v>
      </c>
      <c r="K128" s="427">
        <f t="shared" si="46"/>
        <v>0</v>
      </c>
      <c r="L128" s="427">
        <f t="shared" ref="L128" si="47">SUM(L127)</f>
        <v>0</v>
      </c>
      <c r="M128" s="427">
        <f t="shared" si="46"/>
        <v>0</v>
      </c>
      <c r="N128" s="427">
        <f t="shared" si="46"/>
        <v>0</v>
      </c>
      <c r="O128" s="427">
        <f t="shared" si="46"/>
        <v>0</v>
      </c>
      <c r="P128" s="427">
        <f t="shared" si="46"/>
        <v>0</v>
      </c>
      <c r="Q128" s="427">
        <f t="shared" si="46"/>
        <v>0</v>
      </c>
      <c r="R128" s="427">
        <f t="shared" si="46"/>
        <v>0</v>
      </c>
      <c r="S128" s="427">
        <f t="shared" si="46"/>
        <v>0</v>
      </c>
      <c r="T128" s="427">
        <f t="shared" si="46"/>
        <v>0</v>
      </c>
      <c r="U128" s="427">
        <f t="shared" si="46"/>
        <v>0</v>
      </c>
      <c r="V128" s="427">
        <f t="shared" si="46"/>
        <v>0</v>
      </c>
      <c r="W128" s="427">
        <f t="shared" si="46"/>
        <v>0</v>
      </c>
      <c r="X128" s="427">
        <f t="shared" si="46"/>
        <v>0</v>
      </c>
      <c r="Y128" s="427">
        <f t="shared" si="46"/>
        <v>855114.23</v>
      </c>
      <c r="Z128" s="429">
        <f>(C128-Y128)*0.0214</f>
        <v>0</v>
      </c>
      <c r="AA128" s="460">
        <f t="shared" si="46"/>
        <v>0</v>
      </c>
      <c r="AB128" s="126"/>
      <c r="AC128" s="85"/>
      <c r="AD128" s="85"/>
      <c r="AE128" s="123"/>
    </row>
    <row r="129" spans="1:31" ht="14.25" customHeight="1" x14ac:dyDescent="0.25">
      <c r="A129" s="613" t="s">
        <v>396</v>
      </c>
      <c r="B129" s="553"/>
      <c r="C129" s="554"/>
      <c r="D129" s="427"/>
      <c r="E129" s="427"/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  <c r="Z129" s="429"/>
      <c r="AA129" s="13"/>
      <c r="AB129" s="126"/>
      <c r="AC129" s="85"/>
      <c r="AD129" s="85"/>
      <c r="AE129" s="123"/>
    </row>
    <row r="130" spans="1:31" s="127" customFormat="1" x14ac:dyDescent="0.2">
      <c r="A130" s="125">
        <f>A127+1</f>
        <v>89</v>
      </c>
      <c r="B130" s="329" t="s">
        <v>397</v>
      </c>
      <c r="C130" s="429">
        <f t="shared" ref="C130" si="48">D130+M130+O130+Q130+S130+U130+W130+X130+Y130+L130</f>
        <v>361008.96</v>
      </c>
      <c r="D130" s="455">
        <f>E130+F130+G130+H130+I130+J130</f>
        <v>0</v>
      </c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55"/>
      <c r="P130" s="427"/>
      <c r="Q130" s="427"/>
      <c r="R130" s="427"/>
      <c r="S130" s="427"/>
      <c r="T130" s="427"/>
      <c r="U130" s="427"/>
      <c r="V130" s="427"/>
      <c r="W130" s="427"/>
      <c r="X130" s="427"/>
      <c r="Y130" s="455">
        <v>361008.96</v>
      </c>
      <c r="Z130" s="460"/>
      <c r="AA130" s="16"/>
      <c r="AB130" s="126" t="s">
        <v>979</v>
      </c>
    </row>
    <row r="131" spans="1:31" ht="14.25" customHeight="1" x14ac:dyDescent="0.25">
      <c r="A131" s="597" t="s">
        <v>17</v>
      </c>
      <c r="B131" s="598"/>
      <c r="C131" s="429">
        <f t="shared" ref="C131:AA131" si="49">SUM(C130)</f>
        <v>361008.96</v>
      </c>
      <c r="D131" s="427">
        <f t="shared" si="49"/>
        <v>0</v>
      </c>
      <c r="E131" s="427">
        <f t="shared" si="49"/>
        <v>0</v>
      </c>
      <c r="F131" s="427">
        <f t="shared" si="49"/>
        <v>0</v>
      </c>
      <c r="G131" s="427">
        <f t="shared" si="49"/>
        <v>0</v>
      </c>
      <c r="H131" s="427">
        <f t="shared" si="49"/>
        <v>0</v>
      </c>
      <c r="I131" s="427">
        <f t="shared" si="49"/>
        <v>0</v>
      </c>
      <c r="J131" s="427">
        <f t="shared" si="49"/>
        <v>0</v>
      </c>
      <c r="K131" s="427">
        <f t="shared" si="49"/>
        <v>0</v>
      </c>
      <c r="L131" s="427">
        <f t="shared" ref="L131" si="50">SUM(L130)</f>
        <v>0</v>
      </c>
      <c r="M131" s="427">
        <f t="shared" si="49"/>
        <v>0</v>
      </c>
      <c r="N131" s="427">
        <f t="shared" si="49"/>
        <v>0</v>
      </c>
      <c r="O131" s="427">
        <f t="shared" si="49"/>
        <v>0</v>
      </c>
      <c r="P131" s="427">
        <f t="shared" si="49"/>
        <v>0</v>
      </c>
      <c r="Q131" s="427">
        <f t="shared" si="49"/>
        <v>0</v>
      </c>
      <c r="R131" s="427">
        <f t="shared" si="49"/>
        <v>0</v>
      </c>
      <c r="S131" s="427">
        <f t="shared" si="49"/>
        <v>0</v>
      </c>
      <c r="T131" s="427">
        <f t="shared" si="49"/>
        <v>0</v>
      </c>
      <c r="U131" s="427">
        <f t="shared" si="49"/>
        <v>0</v>
      </c>
      <c r="V131" s="427">
        <f t="shared" si="49"/>
        <v>0</v>
      </c>
      <c r="W131" s="427">
        <f t="shared" si="49"/>
        <v>0</v>
      </c>
      <c r="X131" s="427">
        <f t="shared" si="49"/>
        <v>0</v>
      </c>
      <c r="Y131" s="427">
        <f t="shared" si="49"/>
        <v>361008.96</v>
      </c>
      <c r="Z131" s="429">
        <f>(C131-Y131)*0.0214</f>
        <v>0</v>
      </c>
      <c r="AA131" s="460">
        <f t="shared" si="49"/>
        <v>0</v>
      </c>
      <c r="AB131" s="126"/>
      <c r="AC131" s="85"/>
      <c r="AD131" s="85"/>
      <c r="AE131" s="123"/>
    </row>
    <row r="132" spans="1:31" ht="14.25" customHeight="1" x14ac:dyDescent="0.25">
      <c r="A132" s="613" t="s">
        <v>398</v>
      </c>
      <c r="B132" s="553"/>
      <c r="C132" s="554"/>
      <c r="D132" s="427"/>
      <c r="E132" s="427"/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  <c r="Z132" s="429"/>
      <c r="AA132" s="13"/>
      <c r="AB132" s="126"/>
      <c r="AC132" s="85"/>
      <c r="AD132" s="85"/>
      <c r="AE132" s="123"/>
    </row>
    <row r="133" spans="1:31" s="127" customFormat="1" x14ac:dyDescent="0.2">
      <c r="A133" s="125">
        <f>A130+1</f>
        <v>90</v>
      </c>
      <c r="B133" s="329" t="s">
        <v>399</v>
      </c>
      <c r="C133" s="429">
        <f>D133+M133+O133+Q133+S133+U133+W133+X133+Y133+L133</f>
        <v>175421.5</v>
      </c>
      <c r="D133" s="455">
        <f>E133+F133+G133+H133+I133+J133</f>
        <v>0</v>
      </c>
      <c r="E133" s="427"/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>
        <v>175421.5</v>
      </c>
      <c r="Z133" s="428"/>
      <c r="AA133" s="16"/>
      <c r="AB133" s="126" t="s">
        <v>979</v>
      </c>
    </row>
    <row r="134" spans="1:31" s="127" customFormat="1" x14ac:dyDescent="0.2">
      <c r="A134" s="125">
        <f>A133+1</f>
        <v>91</v>
      </c>
      <c r="B134" s="329" t="s">
        <v>400</v>
      </c>
      <c r="C134" s="429">
        <f t="shared" ref="C134:C135" si="51">D134+M134+O134+Q134+S134+U134+W134+X134+Y134+L134</f>
        <v>306432.39</v>
      </c>
      <c r="D134" s="455">
        <f>E134+F134+G134+H134+I134+J134</f>
        <v>0</v>
      </c>
      <c r="E134" s="427"/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55">
        <v>306432.39</v>
      </c>
      <c r="Z134" s="460"/>
      <c r="AA134" s="16"/>
      <c r="AB134" s="126" t="s">
        <v>979</v>
      </c>
    </row>
    <row r="135" spans="1:31" s="127" customFormat="1" x14ac:dyDescent="0.2">
      <c r="A135" s="125">
        <f>A134+1</f>
        <v>92</v>
      </c>
      <c r="B135" s="329" t="s">
        <v>401</v>
      </c>
      <c r="C135" s="429">
        <f t="shared" si="51"/>
        <v>306432.39</v>
      </c>
      <c r="D135" s="455">
        <f>E135+F135+G135+H135+I135+J135</f>
        <v>0</v>
      </c>
      <c r="E135" s="427"/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55">
        <v>306432.39</v>
      </c>
      <c r="Z135" s="460"/>
      <c r="AA135" s="16"/>
      <c r="AB135" s="126" t="s">
        <v>979</v>
      </c>
    </row>
    <row r="136" spans="1:31" ht="14.25" customHeight="1" x14ac:dyDescent="0.25">
      <c r="A136" s="597" t="s">
        <v>17</v>
      </c>
      <c r="B136" s="598"/>
      <c r="C136" s="429">
        <f t="shared" ref="C136:AA136" si="52">SUM(C133:C135)</f>
        <v>788286.28</v>
      </c>
      <c r="D136" s="427">
        <f t="shared" si="52"/>
        <v>0</v>
      </c>
      <c r="E136" s="427">
        <f t="shared" si="52"/>
        <v>0</v>
      </c>
      <c r="F136" s="427">
        <f t="shared" si="52"/>
        <v>0</v>
      </c>
      <c r="G136" s="427">
        <f t="shared" si="52"/>
        <v>0</v>
      </c>
      <c r="H136" s="427">
        <f t="shared" si="52"/>
        <v>0</v>
      </c>
      <c r="I136" s="427">
        <f t="shared" si="52"/>
        <v>0</v>
      </c>
      <c r="J136" s="427">
        <f t="shared" si="52"/>
        <v>0</v>
      </c>
      <c r="K136" s="427">
        <f t="shared" si="52"/>
        <v>0</v>
      </c>
      <c r="L136" s="427">
        <f t="shared" ref="L136" si="53">SUM(L133:L135)</f>
        <v>0</v>
      </c>
      <c r="M136" s="427">
        <f t="shared" si="52"/>
        <v>0</v>
      </c>
      <c r="N136" s="427">
        <f t="shared" si="52"/>
        <v>0</v>
      </c>
      <c r="O136" s="427">
        <f t="shared" si="52"/>
        <v>0</v>
      </c>
      <c r="P136" s="427">
        <f t="shared" si="52"/>
        <v>0</v>
      </c>
      <c r="Q136" s="427">
        <f t="shared" si="52"/>
        <v>0</v>
      </c>
      <c r="R136" s="427">
        <f t="shared" si="52"/>
        <v>0</v>
      </c>
      <c r="S136" s="427">
        <f t="shared" si="52"/>
        <v>0</v>
      </c>
      <c r="T136" s="427">
        <f t="shared" si="52"/>
        <v>0</v>
      </c>
      <c r="U136" s="427">
        <f t="shared" si="52"/>
        <v>0</v>
      </c>
      <c r="V136" s="427">
        <f t="shared" si="52"/>
        <v>0</v>
      </c>
      <c r="W136" s="427">
        <f t="shared" si="52"/>
        <v>0</v>
      </c>
      <c r="X136" s="427">
        <f t="shared" si="52"/>
        <v>0</v>
      </c>
      <c r="Y136" s="427">
        <f>SUM(Y133:Y135)</f>
        <v>788286.28</v>
      </c>
      <c r="Z136" s="429">
        <f>(C136-Y136)*0.0214</f>
        <v>0</v>
      </c>
      <c r="AA136" s="460">
        <f t="shared" si="52"/>
        <v>0</v>
      </c>
      <c r="AB136" s="126"/>
      <c r="AC136" s="85"/>
      <c r="AD136" s="85"/>
      <c r="AE136" s="123"/>
    </row>
    <row r="137" spans="1:31" ht="14.25" customHeight="1" x14ac:dyDescent="0.25">
      <c r="A137" s="613" t="s">
        <v>402</v>
      </c>
      <c r="B137" s="553"/>
      <c r="C137" s="554"/>
      <c r="D137" s="427"/>
      <c r="E137" s="427"/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9"/>
      <c r="AA137" s="13"/>
      <c r="AB137" s="126"/>
      <c r="AC137" s="85"/>
      <c r="AD137" s="85"/>
      <c r="AE137" s="123"/>
    </row>
    <row r="138" spans="1:31" s="127" customFormat="1" ht="21.75" customHeight="1" x14ac:dyDescent="0.2">
      <c r="A138" s="125">
        <f>A135+1</f>
        <v>93</v>
      </c>
      <c r="B138" s="329" t="s">
        <v>403</v>
      </c>
      <c r="C138" s="429">
        <f t="shared" ref="C138:C139" si="54">D138+M138+O138+Q138+S138+U138+W138+X138+Y138+L138</f>
        <v>132619.44</v>
      </c>
      <c r="D138" s="455">
        <f>E138+F138+G138+H138+I138+J138</f>
        <v>0</v>
      </c>
      <c r="E138" s="427"/>
      <c r="F138" s="427"/>
      <c r="G138" s="427"/>
      <c r="H138" s="427"/>
      <c r="I138" s="427"/>
      <c r="J138" s="427"/>
      <c r="K138" s="427"/>
      <c r="L138" s="427"/>
      <c r="M138" s="427"/>
      <c r="N138" s="427"/>
      <c r="O138" s="455"/>
      <c r="P138" s="427"/>
      <c r="Q138" s="427"/>
      <c r="R138" s="427"/>
      <c r="S138" s="427"/>
      <c r="T138" s="427"/>
      <c r="U138" s="427"/>
      <c r="V138" s="427"/>
      <c r="W138" s="427"/>
      <c r="X138" s="427"/>
      <c r="Y138" s="455">
        <v>132619.44</v>
      </c>
      <c r="Z138" s="460"/>
      <c r="AA138" s="16" t="s">
        <v>1217</v>
      </c>
      <c r="AB138" s="126" t="s">
        <v>1002</v>
      </c>
    </row>
    <row r="139" spans="1:31" s="127" customFormat="1" ht="15.75" customHeight="1" x14ac:dyDescent="0.2">
      <c r="A139" s="125">
        <f>A138+1</f>
        <v>94</v>
      </c>
      <c r="B139" s="329" t="s">
        <v>404</v>
      </c>
      <c r="C139" s="429">
        <f t="shared" si="54"/>
        <v>131968.91</v>
      </c>
      <c r="D139" s="455">
        <f>E139+F139+G139+H139+I139+J139</f>
        <v>0</v>
      </c>
      <c r="E139" s="427"/>
      <c r="F139" s="427"/>
      <c r="G139" s="427"/>
      <c r="H139" s="427"/>
      <c r="I139" s="427"/>
      <c r="J139" s="427"/>
      <c r="K139" s="427"/>
      <c r="L139" s="427"/>
      <c r="M139" s="427"/>
      <c r="N139" s="427"/>
      <c r="O139" s="455"/>
      <c r="P139" s="427"/>
      <c r="Q139" s="427"/>
      <c r="R139" s="427"/>
      <c r="S139" s="427"/>
      <c r="T139" s="427"/>
      <c r="U139" s="427"/>
      <c r="V139" s="427"/>
      <c r="W139" s="427"/>
      <c r="X139" s="427"/>
      <c r="Y139" s="455">
        <v>131968.91</v>
      </c>
      <c r="Z139" s="460"/>
      <c r="AA139" s="16" t="s">
        <v>1217</v>
      </c>
      <c r="AB139" s="126" t="s">
        <v>1002</v>
      </c>
    </row>
    <row r="140" spans="1:31" s="127" customFormat="1" ht="20.25" customHeight="1" x14ac:dyDescent="0.2">
      <c r="A140" s="125">
        <f>A139+1</f>
        <v>95</v>
      </c>
      <c r="B140" s="329" t="s">
        <v>405</v>
      </c>
      <c r="C140" s="429">
        <f>D140+M140+O140+Q140+S140+U140+W140+X140+Y140+L140</f>
        <v>130248.81</v>
      </c>
      <c r="D140" s="455">
        <f>E140+F140+G140+H140+I140+J140</f>
        <v>0</v>
      </c>
      <c r="E140" s="427"/>
      <c r="F140" s="427"/>
      <c r="G140" s="427"/>
      <c r="H140" s="427"/>
      <c r="I140" s="427"/>
      <c r="J140" s="427"/>
      <c r="K140" s="427"/>
      <c r="L140" s="427"/>
      <c r="M140" s="427"/>
      <c r="N140" s="427"/>
      <c r="O140" s="455"/>
      <c r="P140" s="427"/>
      <c r="Q140" s="427"/>
      <c r="R140" s="427"/>
      <c r="S140" s="427"/>
      <c r="T140" s="427"/>
      <c r="U140" s="427"/>
      <c r="V140" s="427"/>
      <c r="W140" s="427"/>
      <c r="X140" s="427"/>
      <c r="Y140" s="455">
        <v>130248.81</v>
      </c>
      <c r="Z140" s="460"/>
      <c r="AA140" s="16" t="s">
        <v>1217</v>
      </c>
      <c r="AB140" s="126" t="s">
        <v>1002</v>
      </c>
    </row>
    <row r="141" spans="1:31" ht="14.25" customHeight="1" x14ac:dyDescent="0.25">
      <c r="A141" s="597" t="s">
        <v>17</v>
      </c>
      <c r="B141" s="598"/>
      <c r="C141" s="429">
        <f t="shared" ref="C141:AA141" si="55">SUM(C138:C140)</f>
        <v>394837.16</v>
      </c>
      <c r="D141" s="427">
        <f t="shared" si="55"/>
        <v>0</v>
      </c>
      <c r="E141" s="427">
        <f t="shared" si="55"/>
        <v>0</v>
      </c>
      <c r="F141" s="427">
        <f t="shared" si="55"/>
        <v>0</v>
      </c>
      <c r="G141" s="427">
        <f t="shared" si="55"/>
        <v>0</v>
      </c>
      <c r="H141" s="427">
        <f t="shared" si="55"/>
        <v>0</v>
      </c>
      <c r="I141" s="427">
        <f t="shared" si="55"/>
        <v>0</v>
      </c>
      <c r="J141" s="427">
        <f t="shared" si="55"/>
        <v>0</v>
      </c>
      <c r="K141" s="427">
        <f t="shared" si="55"/>
        <v>0</v>
      </c>
      <c r="L141" s="427">
        <f t="shared" ref="L141" si="56">SUM(L138:L140)</f>
        <v>0</v>
      </c>
      <c r="M141" s="427">
        <f t="shared" si="55"/>
        <v>0</v>
      </c>
      <c r="N141" s="427">
        <f t="shared" si="55"/>
        <v>0</v>
      </c>
      <c r="O141" s="427">
        <f t="shared" si="55"/>
        <v>0</v>
      </c>
      <c r="P141" s="427">
        <f t="shared" si="55"/>
        <v>0</v>
      </c>
      <c r="Q141" s="427">
        <f t="shared" si="55"/>
        <v>0</v>
      </c>
      <c r="R141" s="427">
        <f t="shared" si="55"/>
        <v>0</v>
      </c>
      <c r="S141" s="427">
        <f t="shared" si="55"/>
        <v>0</v>
      </c>
      <c r="T141" s="427">
        <f t="shared" si="55"/>
        <v>0</v>
      </c>
      <c r="U141" s="427">
        <f t="shared" si="55"/>
        <v>0</v>
      </c>
      <c r="V141" s="427">
        <f t="shared" si="55"/>
        <v>0</v>
      </c>
      <c r="W141" s="427">
        <f t="shared" si="55"/>
        <v>0</v>
      </c>
      <c r="X141" s="427">
        <f t="shared" si="55"/>
        <v>0</v>
      </c>
      <c r="Y141" s="427">
        <f>SUM(Y138:Y140)</f>
        <v>394837.16</v>
      </c>
      <c r="Z141" s="429">
        <f>(C141-Y141)*0.0214</f>
        <v>0</v>
      </c>
      <c r="AA141" s="460">
        <f t="shared" si="55"/>
        <v>0</v>
      </c>
      <c r="AB141" s="126"/>
      <c r="AC141" s="85"/>
      <c r="AD141" s="85"/>
      <c r="AE141" s="123"/>
    </row>
    <row r="142" spans="1:31" ht="12.75" customHeight="1" x14ac:dyDescent="0.25">
      <c r="A142" s="613" t="s">
        <v>189</v>
      </c>
      <c r="B142" s="553"/>
      <c r="C142" s="55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466"/>
      <c r="AA142" s="13"/>
      <c r="AB142" s="126"/>
      <c r="AD142" s="85"/>
    </row>
    <row r="143" spans="1:31" s="127" customFormat="1" ht="16.5" customHeight="1" x14ac:dyDescent="0.2">
      <c r="A143" s="125">
        <f>A140+1</f>
        <v>96</v>
      </c>
      <c r="B143" s="329" t="s">
        <v>406</v>
      </c>
      <c r="C143" s="429">
        <f>D143+M143+O143+Q143+S143+U143+W143+X143+Y143+L143</f>
        <v>173548.68</v>
      </c>
      <c r="D143" s="455">
        <f>E143+F143+G143+H143+I143+J143</f>
        <v>0</v>
      </c>
      <c r="E143" s="427"/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55">
        <v>173548.68</v>
      </c>
      <c r="Z143" s="460"/>
      <c r="AA143" s="16" t="s">
        <v>1217</v>
      </c>
      <c r="AB143" s="126" t="s">
        <v>1002</v>
      </c>
    </row>
    <row r="144" spans="1:31" ht="12.75" customHeight="1" x14ac:dyDescent="0.25">
      <c r="A144" s="125">
        <f>A143+1</f>
        <v>97</v>
      </c>
      <c r="B144" s="329" t="s">
        <v>188</v>
      </c>
      <c r="C144" s="429">
        <f>D144+M144+O144+Q144+S144+U144+W144+X144+Y144+L144</f>
        <v>5519844.1600000001</v>
      </c>
      <c r="D144" s="455">
        <f>E144+F144+G144+H144+I144+J144</f>
        <v>0</v>
      </c>
      <c r="E144" s="455"/>
      <c r="F144" s="455"/>
      <c r="G144" s="455"/>
      <c r="H144" s="455"/>
      <c r="I144" s="455"/>
      <c r="J144" s="455"/>
      <c r="K144" s="455"/>
      <c r="L144" s="427"/>
      <c r="M144" s="427"/>
      <c r="N144" s="427">
        <v>1284.3499999999999</v>
      </c>
      <c r="O144" s="455">
        <v>5519844.1600000001</v>
      </c>
      <c r="P144" s="455"/>
      <c r="Q144" s="427"/>
      <c r="R144" s="427"/>
      <c r="S144" s="427"/>
      <c r="T144" s="427"/>
      <c r="U144" s="427"/>
      <c r="V144" s="427"/>
      <c r="W144" s="427"/>
      <c r="X144" s="427"/>
      <c r="Y144" s="427"/>
      <c r="Z144" s="429"/>
      <c r="AA144" s="13"/>
      <c r="AB144" s="126"/>
      <c r="AD144" s="85"/>
    </row>
    <row r="145" spans="1:33" ht="12.75" customHeight="1" x14ac:dyDescent="0.25">
      <c r="A145" s="597" t="s">
        <v>17</v>
      </c>
      <c r="B145" s="598"/>
      <c r="C145" s="429">
        <f t="shared" ref="C145:AA145" si="57">SUM(C143,C144)</f>
        <v>5693392.8399999999</v>
      </c>
      <c r="D145" s="427">
        <f t="shared" si="57"/>
        <v>0</v>
      </c>
      <c r="E145" s="427">
        <f t="shared" si="57"/>
        <v>0</v>
      </c>
      <c r="F145" s="427">
        <f t="shared" si="57"/>
        <v>0</v>
      </c>
      <c r="G145" s="427">
        <f t="shared" si="57"/>
        <v>0</v>
      </c>
      <c r="H145" s="427">
        <f t="shared" si="57"/>
        <v>0</v>
      </c>
      <c r="I145" s="427">
        <f t="shared" si="57"/>
        <v>0</v>
      </c>
      <c r="J145" s="427">
        <f t="shared" si="57"/>
        <v>0</v>
      </c>
      <c r="K145" s="427">
        <f t="shared" si="57"/>
        <v>0</v>
      </c>
      <c r="L145" s="427">
        <f t="shared" ref="L145" si="58">SUM(L143,L144)</f>
        <v>0</v>
      </c>
      <c r="M145" s="427">
        <f t="shared" si="57"/>
        <v>0</v>
      </c>
      <c r="N145" s="427">
        <f t="shared" si="57"/>
        <v>1284.3499999999999</v>
      </c>
      <c r="O145" s="427">
        <f t="shared" si="57"/>
        <v>5519844.1600000001</v>
      </c>
      <c r="P145" s="427">
        <f t="shared" si="57"/>
        <v>0</v>
      </c>
      <c r="Q145" s="427">
        <f t="shared" si="57"/>
        <v>0</v>
      </c>
      <c r="R145" s="427">
        <f t="shared" si="57"/>
        <v>0</v>
      </c>
      <c r="S145" s="427">
        <f t="shared" si="57"/>
        <v>0</v>
      </c>
      <c r="T145" s="427">
        <f t="shared" si="57"/>
        <v>0</v>
      </c>
      <c r="U145" s="427">
        <f t="shared" si="57"/>
        <v>0</v>
      </c>
      <c r="V145" s="427">
        <f t="shared" si="57"/>
        <v>0</v>
      </c>
      <c r="W145" s="427">
        <f t="shared" si="57"/>
        <v>0</v>
      </c>
      <c r="X145" s="427">
        <f t="shared" si="57"/>
        <v>0</v>
      </c>
      <c r="Y145" s="427">
        <f t="shared" si="57"/>
        <v>173548.68</v>
      </c>
      <c r="Z145" s="429">
        <f>(C145-Y145)*0.0214</f>
        <v>118124.665024</v>
      </c>
      <c r="AA145" s="460">
        <f t="shared" si="57"/>
        <v>0</v>
      </c>
      <c r="AB145" s="126"/>
      <c r="AC145" s="85"/>
      <c r="AD145" s="85"/>
    </row>
    <row r="146" spans="1:33" ht="14.25" customHeight="1" x14ac:dyDescent="0.25">
      <c r="A146" s="492" t="s">
        <v>407</v>
      </c>
      <c r="B146" s="493"/>
      <c r="C146" s="49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463"/>
      <c r="AA146" s="13"/>
      <c r="AB146" s="126"/>
      <c r="AE146" s="123"/>
    </row>
    <row r="147" spans="1:33" s="127" customFormat="1" x14ac:dyDescent="0.2">
      <c r="A147" s="125">
        <f>A144+1</f>
        <v>98</v>
      </c>
      <c r="B147" s="329" t="s">
        <v>408</v>
      </c>
      <c r="C147" s="429">
        <f>D147+M147+O147+Q147+S147+U147+W147+X147+Y147+L147</f>
        <v>277814.69</v>
      </c>
      <c r="D147" s="455">
        <f>E147+F147+G147+H147+I147+J147</f>
        <v>0</v>
      </c>
      <c r="E147" s="427"/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55">
        <v>277814.69</v>
      </c>
      <c r="Z147" s="460"/>
      <c r="AA147" s="16"/>
      <c r="AB147" s="126" t="s">
        <v>979</v>
      </c>
    </row>
    <row r="148" spans="1:33" ht="14.25" customHeight="1" x14ac:dyDescent="0.25">
      <c r="A148" s="597" t="s">
        <v>17</v>
      </c>
      <c r="B148" s="598"/>
      <c r="C148" s="429">
        <f t="shared" ref="C148:AA148" si="59">SUM(C147)</f>
        <v>277814.69</v>
      </c>
      <c r="D148" s="427">
        <f t="shared" si="59"/>
        <v>0</v>
      </c>
      <c r="E148" s="427">
        <f t="shared" si="59"/>
        <v>0</v>
      </c>
      <c r="F148" s="427">
        <f t="shared" si="59"/>
        <v>0</v>
      </c>
      <c r="G148" s="427">
        <f t="shared" si="59"/>
        <v>0</v>
      </c>
      <c r="H148" s="427">
        <f t="shared" si="59"/>
        <v>0</v>
      </c>
      <c r="I148" s="427">
        <f t="shared" si="59"/>
        <v>0</v>
      </c>
      <c r="J148" s="427">
        <f t="shared" si="59"/>
        <v>0</v>
      </c>
      <c r="K148" s="427">
        <f t="shared" si="59"/>
        <v>0</v>
      </c>
      <c r="L148" s="427">
        <f t="shared" ref="L148" si="60">SUM(L147)</f>
        <v>0</v>
      </c>
      <c r="M148" s="427">
        <f t="shared" si="59"/>
        <v>0</v>
      </c>
      <c r="N148" s="427">
        <f t="shared" si="59"/>
        <v>0</v>
      </c>
      <c r="O148" s="427">
        <f t="shared" si="59"/>
        <v>0</v>
      </c>
      <c r="P148" s="427">
        <f t="shared" si="59"/>
        <v>0</v>
      </c>
      <c r="Q148" s="427">
        <f t="shared" si="59"/>
        <v>0</v>
      </c>
      <c r="R148" s="427">
        <f t="shared" si="59"/>
        <v>0</v>
      </c>
      <c r="S148" s="427">
        <f t="shared" si="59"/>
        <v>0</v>
      </c>
      <c r="T148" s="427">
        <f t="shared" si="59"/>
        <v>0</v>
      </c>
      <c r="U148" s="427">
        <f t="shared" si="59"/>
        <v>0</v>
      </c>
      <c r="V148" s="427">
        <f t="shared" si="59"/>
        <v>0</v>
      </c>
      <c r="W148" s="427">
        <f t="shared" si="59"/>
        <v>0</v>
      </c>
      <c r="X148" s="427">
        <f t="shared" si="59"/>
        <v>0</v>
      </c>
      <c r="Y148" s="427">
        <f t="shared" si="59"/>
        <v>277814.69</v>
      </c>
      <c r="Z148" s="429">
        <f>(C148-Y148)*0.0214</f>
        <v>0</v>
      </c>
      <c r="AA148" s="460">
        <f t="shared" si="59"/>
        <v>0</v>
      </c>
      <c r="AB148" s="126"/>
      <c r="AC148" s="85"/>
      <c r="AD148" s="85"/>
      <c r="AE148" s="123"/>
    </row>
    <row r="149" spans="1:33" ht="14.25" customHeight="1" x14ac:dyDescent="0.25">
      <c r="A149" s="492" t="s">
        <v>105</v>
      </c>
      <c r="B149" s="494"/>
      <c r="C149" s="463">
        <f t="shared" ref="C149:AA149" si="61">C148+C145+C141+C136+C131+C128+C125+C120+C115+C111+C108+C105+C101+C94+C91</f>
        <v>18729074.420000002</v>
      </c>
      <c r="D149" s="105">
        <f t="shared" si="61"/>
        <v>0</v>
      </c>
      <c r="E149" s="105">
        <f t="shared" si="61"/>
        <v>0</v>
      </c>
      <c r="F149" s="105">
        <f t="shared" si="61"/>
        <v>0</v>
      </c>
      <c r="G149" s="105">
        <f t="shared" si="61"/>
        <v>0</v>
      </c>
      <c r="H149" s="105">
        <f t="shared" si="61"/>
        <v>0</v>
      </c>
      <c r="I149" s="105">
        <f t="shared" si="61"/>
        <v>0</v>
      </c>
      <c r="J149" s="105">
        <f t="shared" si="61"/>
        <v>0</v>
      </c>
      <c r="K149" s="105">
        <f t="shared" si="61"/>
        <v>0</v>
      </c>
      <c r="L149" s="105">
        <f t="shared" ref="L149" si="62">L148+L145+L141+L136+L131+L128+L125+L120+L115+L111+L108+L105+L101+L94+L91</f>
        <v>0</v>
      </c>
      <c r="M149" s="105">
        <f t="shared" si="61"/>
        <v>0</v>
      </c>
      <c r="N149" s="105">
        <f t="shared" si="61"/>
        <v>1284.3499999999999</v>
      </c>
      <c r="O149" s="105">
        <f t="shared" si="61"/>
        <v>5519844.1600000001</v>
      </c>
      <c r="P149" s="105">
        <f t="shared" si="61"/>
        <v>0</v>
      </c>
      <c r="Q149" s="105">
        <f t="shared" si="61"/>
        <v>0</v>
      </c>
      <c r="R149" s="105">
        <f t="shared" si="61"/>
        <v>0</v>
      </c>
      <c r="S149" s="105">
        <f t="shared" si="61"/>
        <v>0</v>
      </c>
      <c r="T149" s="105">
        <f t="shared" si="61"/>
        <v>0</v>
      </c>
      <c r="U149" s="105">
        <f t="shared" si="61"/>
        <v>0</v>
      </c>
      <c r="V149" s="105">
        <f t="shared" si="61"/>
        <v>0</v>
      </c>
      <c r="W149" s="105">
        <f t="shared" si="61"/>
        <v>0</v>
      </c>
      <c r="X149" s="105">
        <f t="shared" si="61"/>
        <v>0</v>
      </c>
      <c r="Y149" s="105">
        <f>Y148+Y145+Y141+Y136+Y131+Y128+Y125+Y120+Y115+Y111+Y108+Y105+Y101+Y94+Y91</f>
        <v>13209230.26</v>
      </c>
      <c r="Z149" s="429">
        <f>(C149-Y149)*0.0214</f>
        <v>118124.66502400003</v>
      </c>
      <c r="AA149" s="482">
        <f t="shared" si="61"/>
        <v>0</v>
      </c>
      <c r="AB149" s="126"/>
      <c r="AC149" s="85"/>
      <c r="AD149" s="85"/>
    </row>
    <row r="150" spans="1:33" ht="12.75" customHeight="1" x14ac:dyDescent="0.25">
      <c r="A150" s="571" t="s">
        <v>15</v>
      </c>
      <c r="B150" s="571"/>
      <c r="C150" s="571"/>
      <c r="D150" s="571"/>
      <c r="E150" s="571"/>
      <c r="F150" s="571"/>
      <c r="G150" s="571"/>
      <c r="H150" s="571"/>
      <c r="I150" s="571"/>
      <c r="J150" s="571"/>
      <c r="K150" s="571"/>
      <c r="L150" s="571"/>
      <c r="M150" s="571"/>
      <c r="N150" s="571"/>
      <c r="O150" s="571"/>
      <c r="P150" s="571"/>
      <c r="Q150" s="571"/>
      <c r="R150" s="571"/>
      <c r="S150" s="571"/>
      <c r="T150" s="571"/>
      <c r="U150" s="571"/>
      <c r="V150" s="571"/>
      <c r="W150" s="571"/>
      <c r="X150" s="571"/>
      <c r="Y150" s="571"/>
      <c r="Z150" s="571"/>
      <c r="AA150" s="571"/>
      <c r="AB150" s="571"/>
      <c r="AD150" s="85"/>
    </row>
    <row r="151" spans="1:33" ht="14.25" customHeight="1" x14ac:dyDescent="0.25">
      <c r="A151" s="622" t="s">
        <v>16</v>
      </c>
      <c r="B151" s="623"/>
      <c r="C151" s="624"/>
      <c r="D151" s="480"/>
      <c r="E151" s="480"/>
      <c r="F151" s="480"/>
      <c r="G151" s="480"/>
      <c r="H151" s="480"/>
      <c r="I151" s="480"/>
      <c r="J151" s="480"/>
      <c r="K151" s="480"/>
      <c r="L151" s="480"/>
      <c r="M151" s="480"/>
      <c r="N151" s="480"/>
      <c r="O151" s="480"/>
      <c r="P151" s="480"/>
      <c r="Q151" s="480"/>
      <c r="R151" s="480"/>
      <c r="S151" s="480"/>
      <c r="T151" s="480"/>
      <c r="U151" s="480"/>
      <c r="V151" s="480"/>
      <c r="W151" s="480"/>
      <c r="X151" s="480"/>
      <c r="Y151" s="480"/>
      <c r="Z151" s="482"/>
      <c r="AA151" s="13"/>
      <c r="AB151" s="126"/>
      <c r="AD151" s="85"/>
    </row>
    <row r="152" spans="1:33" ht="12.75" customHeight="1" x14ac:dyDescent="0.25">
      <c r="A152" s="125">
        <f>A147+1</f>
        <v>99</v>
      </c>
      <c r="B152" s="329" t="s">
        <v>190</v>
      </c>
      <c r="C152" s="429">
        <f>D152+M152+O152+Q152+S152+U152+W152+X152+Y152+L152</f>
        <v>9878778.3100000005</v>
      </c>
      <c r="D152" s="455">
        <f>E152+F152+G152+H152+I152+J152</f>
        <v>9878778.3100000005</v>
      </c>
      <c r="E152" s="427"/>
      <c r="F152" s="455">
        <v>859128.81</v>
      </c>
      <c r="G152" s="427">
        <v>5330568.29</v>
      </c>
      <c r="H152" s="427">
        <v>786505.85</v>
      </c>
      <c r="I152" s="427">
        <v>1983224.97</v>
      </c>
      <c r="J152" s="427">
        <v>919350.39</v>
      </c>
      <c r="K152" s="480"/>
      <c r="L152" s="480"/>
      <c r="M152" s="480"/>
      <c r="N152" s="339"/>
      <c r="O152" s="427"/>
      <c r="P152" s="427"/>
      <c r="Q152" s="427"/>
      <c r="R152" s="339"/>
      <c r="S152" s="427"/>
      <c r="T152" s="480"/>
      <c r="U152" s="480"/>
      <c r="V152" s="427"/>
      <c r="W152" s="427"/>
      <c r="X152" s="480"/>
      <c r="Y152" s="427"/>
      <c r="Z152" s="429"/>
      <c r="AA152" s="13"/>
      <c r="AB152" s="126"/>
      <c r="AC152" s="85"/>
      <c r="AD152" s="85"/>
    </row>
    <row r="153" spans="1:33" ht="12.75" customHeight="1" x14ac:dyDescent="0.25">
      <c r="A153" s="125">
        <f>A152+1</f>
        <v>100</v>
      </c>
      <c r="B153" s="329" t="s">
        <v>191</v>
      </c>
      <c r="C153" s="429">
        <f t="shared" ref="C153:C155" si="63">D153+M153+O153+Q153+S153+U153+W153+X153+Y153+L153</f>
        <v>9801183.870000001</v>
      </c>
      <c r="D153" s="455">
        <f>E153+F153+G153+H153+I153+J153</f>
        <v>9801183.870000001</v>
      </c>
      <c r="E153" s="427"/>
      <c r="F153" s="455">
        <v>859128.81</v>
      </c>
      <c r="G153" s="427">
        <v>5246425.7300000004</v>
      </c>
      <c r="H153" s="427">
        <v>781545.72</v>
      </c>
      <c r="I153" s="427">
        <v>1994733.22</v>
      </c>
      <c r="J153" s="427">
        <v>919350.39</v>
      </c>
      <c r="K153" s="480"/>
      <c r="L153" s="480"/>
      <c r="M153" s="480"/>
      <c r="N153" s="339"/>
      <c r="O153" s="427"/>
      <c r="P153" s="427"/>
      <c r="Q153" s="427"/>
      <c r="R153" s="339"/>
      <c r="S153" s="427"/>
      <c r="T153" s="480"/>
      <c r="U153" s="480"/>
      <c r="V153" s="427"/>
      <c r="W153" s="427"/>
      <c r="X153" s="480"/>
      <c r="Y153" s="427"/>
      <c r="Z153" s="429"/>
      <c r="AA153" s="13"/>
      <c r="AB153" s="126"/>
      <c r="AC153" s="85"/>
      <c r="AD153" s="85"/>
    </row>
    <row r="154" spans="1:33" ht="12.75" customHeight="1" x14ac:dyDescent="0.25">
      <c r="A154" s="125">
        <f>A153+1</f>
        <v>101</v>
      </c>
      <c r="B154" s="329" t="s">
        <v>192</v>
      </c>
      <c r="C154" s="429">
        <f t="shared" si="63"/>
        <v>11077906.099999998</v>
      </c>
      <c r="D154" s="455">
        <f>E154+F154+G154+H154+I154+J154</f>
        <v>11077906.099999998</v>
      </c>
      <c r="E154" s="427"/>
      <c r="F154" s="455">
        <v>962224.25</v>
      </c>
      <c r="G154" s="427">
        <v>5941412.0599999996</v>
      </c>
      <c r="H154" s="427">
        <v>880886.54</v>
      </c>
      <c r="I154" s="427">
        <v>2221211.96</v>
      </c>
      <c r="J154" s="427">
        <v>1072171.29</v>
      </c>
      <c r="K154" s="480"/>
      <c r="L154" s="480"/>
      <c r="M154" s="480"/>
      <c r="N154" s="339"/>
      <c r="O154" s="427"/>
      <c r="P154" s="427"/>
      <c r="Q154" s="427"/>
      <c r="R154" s="339"/>
      <c r="S154" s="427"/>
      <c r="T154" s="480"/>
      <c r="U154" s="480"/>
      <c r="V154" s="427"/>
      <c r="W154" s="427"/>
      <c r="X154" s="480"/>
      <c r="Y154" s="427"/>
      <c r="Z154" s="429"/>
      <c r="AA154" s="13"/>
      <c r="AB154" s="126"/>
      <c r="AC154" s="85"/>
      <c r="AD154" s="85"/>
    </row>
    <row r="155" spans="1:33" ht="12.75" customHeight="1" x14ac:dyDescent="0.25">
      <c r="A155" s="125">
        <f>A154+1</f>
        <v>102</v>
      </c>
      <c r="B155" s="329" t="s">
        <v>193</v>
      </c>
      <c r="C155" s="429">
        <f t="shared" si="63"/>
        <v>10858820.329999998</v>
      </c>
      <c r="D155" s="455">
        <f>E155+F155+G155+H155+I155+J155</f>
        <v>10858820.329999998</v>
      </c>
      <c r="E155" s="427"/>
      <c r="F155" s="455">
        <v>962224.25</v>
      </c>
      <c r="G155" s="427">
        <v>5725871.8099999996</v>
      </c>
      <c r="H155" s="427">
        <v>880886.54</v>
      </c>
      <c r="I155" s="427">
        <v>2221211.96</v>
      </c>
      <c r="J155" s="427">
        <v>1068625.77</v>
      </c>
      <c r="K155" s="480"/>
      <c r="L155" s="480"/>
      <c r="M155" s="480"/>
      <c r="N155" s="339"/>
      <c r="O155" s="427"/>
      <c r="P155" s="427"/>
      <c r="Q155" s="427"/>
      <c r="R155" s="339"/>
      <c r="S155" s="427"/>
      <c r="T155" s="480"/>
      <c r="U155" s="480"/>
      <c r="V155" s="427"/>
      <c r="W155" s="427"/>
      <c r="X155" s="480"/>
      <c r="Y155" s="427"/>
      <c r="Z155" s="429"/>
      <c r="AA155" s="13"/>
      <c r="AB155" s="126"/>
      <c r="AC155" s="85"/>
      <c r="AD155" s="85"/>
    </row>
    <row r="156" spans="1:33" ht="15" customHeight="1" x14ac:dyDescent="0.25">
      <c r="A156" s="597" t="s">
        <v>17</v>
      </c>
      <c r="B156" s="598"/>
      <c r="C156" s="429">
        <f t="shared" ref="C156:AA156" si="64">SUM(C152:C155)</f>
        <v>41616688.609999999</v>
      </c>
      <c r="D156" s="427">
        <f t="shared" si="64"/>
        <v>41616688.609999999</v>
      </c>
      <c r="E156" s="427">
        <f t="shared" si="64"/>
        <v>0</v>
      </c>
      <c r="F156" s="427">
        <f t="shared" si="64"/>
        <v>3642706.12</v>
      </c>
      <c r="G156" s="427">
        <f t="shared" si="64"/>
        <v>22244277.889999997</v>
      </c>
      <c r="H156" s="427">
        <f t="shared" si="64"/>
        <v>3329824.65</v>
      </c>
      <c r="I156" s="427">
        <f t="shared" si="64"/>
        <v>8420382.1099999994</v>
      </c>
      <c r="J156" s="427">
        <f t="shared" si="64"/>
        <v>3979497.8400000003</v>
      </c>
      <c r="K156" s="427">
        <f t="shared" si="64"/>
        <v>0</v>
      </c>
      <c r="L156" s="427">
        <f t="shared" ref="L156" si="65">SUM(L152:L155)</f>
        <v>0</v>
      </c>
      <c r="M156" s="427">
        <f t="shared" si="64"/>
        <v>0</v>
      </c>
      <c r="N156" s="427">
        <f t="shared" si="64"/>
        <v>0</v>
      </c>
      <c r="O156" s="427">
        <f t="shared" si="64"/>
        <v>0</v>
      </c>
      <c r="P156" s="427">
        <f t="shared" si="64"/>
        <v>0</v>
      </c>
      <c r="Q156" s="427">
        <f t="shared" si="64"/>
        <v>0</v>
      </c>
      <c r="R156" s="427">
        <f t="shared" si="64"/>
        <v>0</v>
      </c>
      <c r="S156" s="427">
        <f t="shared" si="64"/>
        <v>0</v>
      </c>
      <c r="T156" s="427">
        <f t="shared" si="64"/>
        <v>0</v>
      </c>
      <c r="U156" s="427">
        <f t="shared" si="64"/>
        <v>0</v>
      </c>
      <c r="V156" s="427">
        <f t="shared" si="64"/>
        <v>0</v>
      </c>
      <c r="W156" s="427">
        <f t="shared" si="64"/>
        <v>0</v>
      </c>
      <c r="X156" s="427">
        <f t="shared" si="64"/>
        <v>0</v>
      </c>
      <c r="Y156" s="427">
        <f t="shared" si="64"/>
        <v>0</v>
      </c>
      <c r="Z156" s="429">
        <f>(C156-Y156)*0.0214</f>
        <v>890597.1362539999</v>
      </c>
      <c r="AA156" s="460">
        <f t="shared" si="64"/>
        <v>0</v>
      </c>
      <c r="AB156" s="126"/>
      <c r="AC156" s="85"/>
      <c r="AD156" s="85"/>
      <c r="AG156" s="86"/>
    </row>
    <row r="157" spans="1:33" ht="15" customHeight="1" x14ac:dyDescent="0.25">
      <c r="A157" s="492" t="s">
        <v>415</v>
      </c>
      <c r="B157" s="494"/>
      <c r="C157" s="429"/>
      <c r="D157" s="427"/>
      <c r="E157" s="427"/>
      <c r="F157" s="427"/>
      <c r="G157" s="427"/>
      <c r="H157" s="427"/>
      <c r="I157" s="427"/>
      <c r="J157" s="427"/>
      <c r="K157" s="427"/>
      <c r="L157" s="427"/>
      <c r="M157" s="427"/>
      <c r="N157" s="427"/>
      <c r="O157" s="427"/>
      <c r="P157" s="427"/>
      <c r="Q157" s="427"/>
      <c r="R157" s="427"/>
      <c r="S157" s="427"/>
      <c r="T157" s="427"/>
      <c r="U157" s="427"/>
      <c r="V157" s="427"/>
      <c r="W157" s="427"/>
      <c r="X157" s="427"/>
      <c r="Y157" s="427"/>
      <c r="Z157" s="429"/>
      <c r="AA157" s="13"/>
      <c r="AB157" s="126"/>
      <c r="AC157" s="85"/>
      <c r="AD157" s="85"/>
      <c r="AG157" s="86"/>
    </row>
    <row r="158" spans="1:33" ht="17.25" customHeight="1" x14ac:dyDescent="0.25">
      <c r="A158" s="125">
        <f>A155+1</f>
        <v>103</v>
      </c>
      <c r="B158" s="329" t="s">
        <v>409</v>
      </c>
      <c r="C158" s="429">
        <f t="shared" ref="C158:C163" si="66">D158+M158+O158+Q158+S158+U158+W158+X158+Y158+L158</f>
        <v>1013794.26</v>
      </c>
      <c r="D158" s="455">
        <f t="shared" ref="D158:D163" si="67">E158+F158+G158+H158+I158+J158</f>
        <v>0</v>
      </c>
      <c r="E158" s="427"/>
      <c r="F158" s="427"/>
      <c r="G158" s="427"/>
      <c r="H158" s="427"/>
      <c r="I158" s="427"/>
      <c r="J158" s="427"/>
      <c r="K158" s="455"/>
      <c r="L158" s="427"/>
      <c r="M158" s="427"/>
      <c r="N158" s="427"/>
      <c r="O158" s="427"/>
      <c r="P158" s="455"/>
      <c r="Q158" s="427"/>
      <c r="R158" s="427"/>
      <c r="S158" s="427"/>
      <c r="T158" s="427"/>
      <c r="U158" s="427"/>
      <c r="V158" s="427">
        <v>0</v>
      </c>
      <c r="W158" s="427">
        <v>0</v>
      </c>
      <c r="X158" s="455">
        <v>0</v>
      </c>
      <c r="Y158" s="427">
        <v>1013794.26</v>
      </c>
      <c r="Z158" s="429"/>
      <c r="AA158" s="13"/>
      <c r="AB158" s="126" t="s">
        <v>983</v>
      </c>
      <c r="AE158" s="123"/>
    </row>
    <row r="159" spans="1:33" ht="13.5" customHeight="1" x14ac:dyDescent="0.25">
      <c r="A159" s="125">
        <f>A158+1</f>
        <v>104</v>
      </c>
      <c r="B159" s="329" t="s">
        <v>410</v>
      </c>
      <c r="C159" s="429">
        <f t="shared" si="66"/>
        <v>281237.58</v>
      </c>
      <c r="D159" s="455">
        <f t="shared" si="67"/>
        <v>0</v>
      </c>
      <c r="E159" s="427"/>
      <c r="F159" s="427"/>
      <c r="G159" s="427"/>
      <c r="H159" s="427"/>
      <c r="I159" s="427"/>
      <c r="J159" s="427"/>
      <c r="K159" s="455"/>
      <c r="L159" s="427"/>
      <c r="M159" s="427"/>
      <c r="N159" s="339"/>
      <c r="O159" s="427"/>
      <c r="P159" s="455"/>
      <c r="Q159" s="427"/>
      <c r="R159" s="427"/>
      <c r="S159" s="427"/>
      <c r="T159" s="427"/>
      <c r="U159" s="427"/>
      <c r="V159" s="427">
        <v>0</v>
      </c>
      <c r="W159" s="427">
        <v>0</v>
      </c>
      <c r="X159" s="455">
        <v>0</v>
      </c>
      <c r="Y159" s="427">
        <v>281237.58</v>
      </c>
      <c r="Z159" s="429"/>
      <c r="AA159" s="13"/>
      <c r="AB159" s="126" t="s">
        <v>980</v>
      </c>
      <c r="AE159" s="123"/>
    </row>
    <row r="160" spans="1:33" ht="13.5" customHeight="1" x14ac:dyDescent="0.25">
      <c r="A160" s="125">
        <f>A159+1</f>
        <v>105</v>
      </c>
      <c r="B160" s="329" t="s">
        <v>411</v>
      </c>
      <c r="C160" s="429">
        <f t="shared" si="66"/>
        <v>371871.17</v>
      </c>
      <c r="D160" s="455">
        <f t="shared" si="67"/>
        <v>0</v>
      </c>
      <c r="E160" s="427"/>
      <c r="F160" s="427"/>
      <c r="G160" s="427"/>
      <c r="H160" s="427"/>
      <c r="I160" s="427"/>
      <c r="J160" s="427"/>
      <c r="K160" s="455"/>
      <c r="L160" s="427"/>
      <c r="M160" s="427"/>
      <c r="N160" s="339"/>
      <c r="O160" s="427"/>
      <c r="P160" s="455"/>
      <c r="Q160" s="427"/>
      <c r="R160" s="427"/>
      <c r="S160" s="427"/>
      <c r="T160" s="427"/>
      <c r="U160" s="427"/>
      <c r="V160" s="427">
        <v>0</v>
      </c>
      <c r="W160" s="427">
        <v>0</v>
      </c>
      <c r="X160" s="455">
        <v>0</v>
      </c>
      <c r="Y160" s="427">
        <v>371871.17</v>
      </c>
      <c r="Z160" s="429"/>
      <c r="AA160" s="13"/>
      <c r="AB160" s="126" t="s">
        <v>982</v>
      </c>
      <c r="AE160" s="123"/>
    </row>
    <row r="161" spans="1:33" ht="13.5" customHeight="1" x14ac:dyDescent="0.2">
      <c r="A161" s="125">
        <f>A160+1</f>
        <v>106</v>
      </c>
      <c r="B161" s="329" t="s">
        <v>412</v>
      </c>
      <c r="C161" s="429">
        <f>D161+M161+O161+Q161+S161+U161+W161+X161+Y161+L161</f>
        <v>256421.75</v>
      </c>
      <c r="D161" s="455">
        <f t="shared" si="67"/>
        <v>0</v>
      </c>
      <c r="E161" s="427"/>
      <c r="F161" s="427"/>
      <c r="G161" s="427"/>
      <c r="H161" s="427"/>
      <c r="I161" s="427"/>
      <c r="J161" s="427"/>
      <c r="K161" s="455"/>
      <c r="L161" s="427"/>
      <c r="M161" s="427"/>
      <c r="N161" s="339"/>
      <c r="O161" s="427"/>
      <c r="P161" s="455"/>
      <c r="Q161" s="427"/>
      <c r="R161" s="427"/>
      <c r="S161" s="427"/>
      <c r="T161" s="427"/>
      <c r="U161" s="427"/>
      <c r="V161" s="427">
        <v>0</v>
      </c>
      <c r="W161" s="427">
        <v>0</v>
      </c>
      <c r="X161" s="455">
        <v>0</v>
      </c>
      <c r="Y161" s="427">
        <v>256421.75</v>
      </c>
      <c r="Z161" s="429"/>
      <c r="AA161" s="16" t="s">
        <v>1218</v>
      </c>
      <c r="AB161" s="126" t="s">
        <v>980</v>
      </c>
      <c r="AE161" s="123"/>
    </row>
    <row r="162" spans="1:33" ht="13.5" customHeight="1" x14ac:dyDescent="0.2">
      <c r="A162" s="125">
        <f>A161+1</f>
        <v>107</v>
      </c>
      <c r="B162" s="329" t="s">
        <v>413</v>
      </c>
      <c r="C162" s="429">
        <f t="shared" si="66"/>
        <v>1286257.1800000002</v>
      </c>
      <c r="D162" s="455">
        <f t="shared" si="67"/>
        <v>0</v>
      </c>
      <c r="E162" s="427"/>
      <c r="F162" s="427"/>
      <c r="G162" s="427"/>
      <c r="H162" s="427"/>
      <c r="I162" s="427"/>
      <c r="J162" s="427"/>
      <c r="K162" s="455"/>
      <c r="L162" s="427"/>
      <c r="M162" s="427"/>
      <c r="N162" s="339"/>
      <c r="O162" s="427"/>
      <c r="P162" s="455"/>
      <c r="Q162" s="427"/>
      <c r="R162" s="427"/>
      <c r="S162" s="427"/>
      <c r="T162" s="427"/>
      <c r="U162" s="427"/>
      <c r="V162" s="427">
        <v>0</v>
      </c>
      <c r="W162" s="427">
        <v>0</v>
      </c>
      <c r="X162" s="455">
        <v>0</v>
      </c>
      <c r="Y162" s="427">
        <v>1286257.1800000002</v>
      </c>
      <c r="Z162" s="429"/>
      <c r="AA162" s="16" t="s">
        <v>1219</v>
      </c>
      <c r="AB162" s="126" t="s">
        <v>981</v>
      </c>
      <c r="AE162" s="123"/>
    </row>
    <row r="163" spans="1:33" ht="13.5" customHeight="1" x14ac:dyDescent="0.25">
      <c r="A163" s="125">
        <f>A162+1</f>
        <v>108</v>
      </c>
      <c r="B163" s="329" t="s">
        <v>414</v>
      </c>
      <c r="C163" s="429">
        <f t="shared" si="66"/>
        <v>573792.97</v>
      </c>
      <c r="D163" s="455">
        <f t="shared" si="67"/>
        <v>0</v>
      </c>
      <c r="E163" s="427"/>
      <c r="F163" s="427"/>
      <c r="G163" s="427"/>
      <c r="H163" s="427"/>
      <c r="I163" s="427"/>
      <c r="J163" s="427"/>
      <c r="K163" s="455"/>
      <c r="L163" s="427"/>
      <c r="M163" s="427"/>
      <c r="N163" s="339"/>
      <c r="O163" s="427"/>
      <c r="P163" s="455"/>
      <c r="Q163" s="427"/>
      <c r="R163" s="427"/>
      <c r="S163" s="427"/>
      <c r="T163" s="427"/>
      <c r="U163" s="427"/>
      <c r="V163" s="427">
        <v>0</v>
      </c>
      <c r="W163" s="427">
        <v>0</v>
      </c>
      <c r="X163" s="455">
        <v>0</v>
      </c>
      <c r="Y163" s="427">
        <v>573792.97</v>
      </c>
      <c r="Z163" s="429"/>
      <c r="AA163" s="13"/>
      <c r="AB163" s="126" t="s">
        <v>978</v>
      </c>
      <c r="AE163" s="123"/>
    </row>
    <row r="164" spans="1:33" s="5" customFormat="1" ht="13.5" customHeight="1" x14ac:dyDescent="0.25">
      <c r="A164" s="643" t="s">
        <v>17</v>
      </c>
      <c r="B164" s="644"/>
      <c r="C164" s="463">
        <f t="shared" ref="C164:AA164" si="68">SUM(C158:C163)</f>
        <v>3783374.91</v>
      </c>
      <c r="D164" s="105">
        <f t="shared" si="68"/>
        <v>0</v>
      </c>
      <c r="E164" s="105">
        <f t="shared" si="68"/>
        <v>0</v>
      </c>
      <c r="F164" s="105">
        <f t="shared" si="68"/>
        <v>0</v>
      </c>
      <c r="G164" s="105">
        <f t="shared" si="68"/>
        <v>0</v>
      </c>
      <c r="H164" s="105">
        <f t="shared" si="68"/>
        <v>0</v>
      </c>
      <c r="I164" s="105">
        <f t="shared" si="68"/>
        <v>0</v>
      </c>
      <c r="J164" s="105">
        <f t="shared" si="68"/>
        <v>0</v>
      </c>
      <c r="K164" s="105">
        <f t="shared" si="68"/>
        <v>0</v>
      </c>
      <c r="L164" s="105">
        <f t="shared" ref="L164" si="69">SUM(L158:L163)</f>
        <v>0</v>
      </c>
      <c r="M164" s="105">
        <f t="shared" si="68"/>
        <v>0</v>
      </c>
      <c r="N164" s="105">
        <f t="shared" si="68"/>
        <v>0</v>
      </c>
      <c r="O164" s="105">
        <f t="shared" si="68"/>
        <v>0</v>
      </c>
      <c r="P164" s="105">
        <f t="shared" si="68"/>
        <v>0</v>
      </c>
      <c r="Q164" s="105">
        <f t="shared" si="68"/>
        <v>0</v>
      </c>
      <c r="R164" s="105">
        <f t="shared" si="68"/>
        <v>0</v>
      </c>
      <c r="S164" s="105">
        <f t="shared" si="68"/>
        <v>0</v>
      </c>
      <c r="T164" s="105">
        <f t="shared" si="68"/>
        <v>0</v>
      </c>
      <c r="U164" s="105">
        <f t="shared" si="68"/>
        <v>0</v>
      </c>
      <c r="V164" s="105">
        <f t="shared" si="68"/>
        <v>0</v>
      </c>
      <c r="W164" s="105">
        <f t="shared" si="68"/>
        <v>0</v>
      </c>
      <c r="X164" s="105">
        <f t="shared" si="68"/>
        <v>0</v>
      </c>
      <c r="Y164" s="105">
        <f>SUM(Y158:Y163)</f>
        <v>3783374.91</v>
      </c>
      <c r="Z164" s="429">
        <f>(C164-Y164)*0.0214</f>
        <v>0</v>
      </c>
      <c r="AA164" s="482">
        <f t="shared" si="68"/>
        <v>0</v>
      </c>
      <c r="AB164" s="126"/>
      <c r="AC164" s="86"/>
      <c r="AD164" s="86"/>
    </row>
    <row r="165" spans="1:33" ht="12.75" customHeight="1" x14ac:dyDescent="0.25">
      <c r="A165" s="492" t="s">
        <v>18</v>
      </c>
      <c r="B165" s="493"/>
      <c r="C165" s="494"/>
      <c r="D165" s="480"/>
      <c r="E165" s="480"/>
      <c r="F165" s="480"/>
      <c r="G165" s="480"/>
      <c r="H165" s="480"/>
      <c r="I165" s="480"/>
      <c r="J165" s="480"/>
      <c r="K165" s="480"/>
      <c r="L165" s="480"/>
      <c r="M165" s="480"/>
      <c r="N165" s="480"/>
      <c r="O165" s="480"/>
      <c r="P165" s="480"/>
      <c r="Q165" s="480"/>
      <c r="R165" s="480"/>
      <c r="S165" s="480"/>
      <c r="T165" s="480"/>
      <c r="U165" s="480"/>
      <c r="V165" s="480"/>
      <c r="W165" s="480"/>
      <c r="X165" s="480"/>
      <c r="Y165" s="480"/>
      <c r="Z165" s="482"/>
      <c r="AA165" s="13"/>
      <c r="AB165" s="126"/>
      <c r="AD165" s="85"/>
    </row>
    <row r="166" spans="1:33" ht="15.75" customHeight="1" x14ac:dyDescent="0.25">
      <c r="A166" s="125">
        <f>A163+1</f>
        <v>109</v>
      </c>
      <c r="B166" s="329" t="s">
        <v>19</v>
      </c>
      <c r="C166" s="429">
        <f>D166+M166+O166+Q166+S166+U166+W166+X166+Y166+L166</f>
        <v>2131651.52</v>
      </c>
      <c r="D166" s="455">
        <f>E166+F166+G166+H166+I166+J166</f>
        <v>1854306.02</v>
      </c>
      <c r="E166" s="427"/>
      <c r="F166" s="427">
        <v>397070.9</v>
      </c>
      <c r="G166" s="427">
        <v>1283219.31</v>
      </c>
      <c r="H166" s="427">
        <v>174015.81</v>
      </c>
      <c r="I166" s="427"/>
      <c r="J166" s="427"/>
      <c r="K166" s="427"/>
      <c r="L166" s="427"/>
      <c r="M166" s="427"/>
      <c r="N166" s="427"/>
      <c r="O166" s="427"/>
      <c r="P166" s="427"/>
      <c r="Q166" s="427"/>
      <c r="R166" s="427"/>
      <c r="S166" s="427"/>
      <c r="T166" s="427"/>
      <c r="U166" s="427"/>
      <c r="V166" s="427"/>
      <c r="W166" s="427"/>
      <c r="X166" s="427">
        <v>277345.5</v>
      </c>
      <c r="Y166" s="455"/>
      <c r="Z166" s="460"/>
      <c r="AA166" s="13" t="s">
        <v>353</v>
      </c>
      <c r="AB166" s="126"/>
      <c r="AC166" s="85"/>
      <c r="AD166" s="85"/>
    </row>
    <row r="167" spans="1:33" ht="15.75" customHeight="1" x14ac:dyDescent="0.25">
      <c r="A167" s="428">
        <f>A166+1</f>
        <v>110</v>
      </c>
      <c r="B167" s="329" t="s">
        <v>20</v>
      </c>
      <c r="C167" s="429">
        <f>D167+M167+O167+Q167+S167+U167+W167+X167+Y167+L167</f>
        <v>4661507.1300000008</v>
      </c>
      <c r="D167" s="455">
        <f>E167+F167+G167+H167+I167+J167</f>
        <v>4428425.2700000005</v>
      </c>
      <c r="E167" s="427"/>
      <c r="F167" s="427">
        <v>1004295.64</v>
      </c>
      <c r="G167" s="427">
        <v>2127632.79</v>
      </c>
      <c r="H167" s="427">
        <v>341187.89</v>
      </c>
      <c r="I167" s="444">
        <v>584446.85</v>
      </c>
      <c r="J167" s="444">
        <v>370862.1</v>
      </c>
      <c r="K167" s="427"/>
      <c r="L167" s="427"/>
      <c r="M167" s="427"/>
      <c r="N167" s="427"/>
      <c r="O167" s="427"/>
      <c r="P167" s="427"/>
      <c r="Q167" s="427"/>
      <c r="R167" s="427"/>
      <c r="S167" s="427"/>
      <c r="T167" s="427"/>
      <c r="U167" s="427"/>
      <c r="V167" s="427"/>
      <c r="W167" s="427"/>
      <c r="X167" s="427">
        <f>61640.84+171441.02</f>
        <v>233081.86</v>
      </c>
      <c r="Y167" s="455"/>
      <c r="Z167" s="460"/>
      <c r="AA167" s="13" t="s">
        <v>354</v>
      </c>
      <c r="AB167" s="126"/>
      <c r="AC167" s="85"/>
      <c r="AD167" s="85"/>
    </row>
    <row r="168" spans="1:33" ht="15.75" customHeight="1" x14ac:dyDescent="0.25">
      <c r="A168" s="597" t="s">
        <v>17</v>
      </c>
      <c r="B168" s="598"/>
      <c r="C168" s="429">
        <f t="shared" ref="C168:AA168" si="70">SUM(C166:C167)</f>
        <v>6793158.6500000004</v>
      </c>
      <c r="D168" s="427">
        <f t="shared" si="70"/>
        <v>6282731.290000001</v>
      </c>
      <c r="E168" s="427">
        <f t="shared" si="70"/>
        <v>0</v>
      </c>
      <c r="F168" s="427">
        <f t="shared" si="70"/>
        <v>1401366.54</v>
      </c>
      <c r="G168" s="427">
        <f t="shared" si="70"/>
        <v>3410852.1</v>
      </c>
      <c r="H168" s="427">
        <f t="shared" si="70"/>
        <v>515203.7</v>
      </c>
      <c r="I168" s="427">
        <f t="shared" si="70"/>
        <v>584446.85</v>
      </c>
      <c r="J168" s="427">
        <f t="shared" si="70"/>
        <v>370862.1</v>
      </c>
      <c r="K168" s="427">
        <f t="shared" si="70"/>
        <v>0</v>
      </c>
      <c r="L168" s="427">
        <f t="shared" ref="L168" si="71">SUM(L166:L167)</f>
        <v>0</v>
      </c>
      <c r="M168" s="427">
        <f t="shared" si="70"/>
        <v>0</v>
      </c>
      <c r="N168" s="427">
        <f t="shared" si="70"/>
        <v>0</v>
      </c>
      <c r="O168" s="427">
        <f t="shared" si="70"/>
        <v>0</v>
      </c>
      <c r="P168" s="427">
        <f t="shared" si="70"/>
        <v>0</v>
      </c>
      <c r="Q168" s="427">
        <f t="shared" si="70"/>
        <v>0</v>
      </c>
      <c r="R168" s="427">
        <f t="shared" si="70"/>
        <v>0</v>
      </c>
      <c r="S168" s="427">
        <f t="shared" si="70"/>
        <v>0</v>
      </c>
      <c r="T168" s="427">
        <f t="shared" si="70"/>
        <v>0</v>
      </c>
      <c r="U168" s="427">
        <f t="shared" si="70"/>
        <v>0</v>
      </c>
      <c r="V168" s="427">
        <f t="shared" si="70"/>
        <v>0</v>
      </c>
      <c r="W168" s="427">
        <f t="shared" si="70"/>
        <v>0</v>
      </c>
      <c r="X168" s="427">
        <f t="shared" si="70"/>
        <v>510427.36</v>
      </c>
      <c r="Y168" s="427">
        <f t="shared" si="70"/>
        <v>0</v>
      </c>
      <c r="Z168" s="429">
        <f>(C168-Y168)*0.0214</f>
        <v>145373.59510999999</v>
      </c>
      <c r="AA168" s="460">
        <f t="shared" si="70"/>
        <v>0</v>
      </c>
      <c r="AB168" s="126"/>
      <c r="AC168" s="85"/>
      <c r="AD168" s="85"/>
      <c r="AG168" s="86"/>
    </row>
    <row r="169" spans="1:33" ht="15.75" customHeight="1" x14ac:dyDescent="0.25">
      <c r="A169" s="613" t="s">
        <v>21</v>
      </c>
      <c r="B169" s="553"/>
      <c r="C169" s="554"/>
      <c r="D169" s="480"/>
      <c r="E169" s="480"/>
      <c r="F169" s="480"/>
      <c r="G169" s="480"/>
      <c r="H169" s="480"/>
      <c r="I169" s="480"/>
      <c r="J169" s="480"/>
      <c r="K169" s="480"/>
      <c r="L169" s="480"/>
      <c r="M169" s="480"/>
      <c r="N169" s="480"/>
      <c r="O169" s="480"/>
      <c r="P169" s="480"/>
      <c r="Q169" s="480"/>
      <c r="R169" s="480"/>
      <c r="S169" s="480"/>
      <c r="T169" s="480"/>
      <c r="U169" s="480"/>
      <c r="V169" s="480"/>
      <c r="W169" s="480"/>
      <c r="X169" s="480"/>
      <c r="Y169" s="480"/>
      <c r="Z169" s="482"/>
      <c r="AA169" s="13"/>
      <c r="AB169" s="126"/>
      <c r="AD169" s="85"/>
    </row>
    <row r="170" spans="1:33" ht="15.75" customHeight="1" x14ac:dyDescent="0.25">
      <c r="A170" s="428">
        <f>A167+1</f>
        <v>111</v>
      </c>
      <c r="B170" s="329" t="s">
        <v>204</v>
      </c>
      <c r="C170" s="429">
        <f>D170+M170+O170+Q170+S170+U170+W170+X170+Y170+L170</f>
        <v>12590429.739999998</v>
      </c>
      <c r="D170" s="455">
        <f>E170+F170+G170+H170+I170+J170</f>
        <v>2873172.17</v>
      </c>
      <c r="E170" s="427"/>
      <c r="F170" s="427">
        <v>582606.63</v>
      </c>
      <c r="G170" s="427">
        <v>1807953.15</v>
      </c>
      <c r="H170" s="427">
        <v>231739.88</v>
      </c>
      <c r="I170" s="427"/>
      <c r="J170" s="427">
        <v>250872.51</v>
      </c>
      <c r="K170" s="427"/>
      <c r="L170" s="427"/>
      <c r="M170" s="427"/>
      <c r="N170" s="339"/>
      <c r="O170" s="427"/>
      <c r="P170" s="427">
        <v>438.24</v>
      </c>
      <c r="Q170" s="427">
        <v>2711156.18</v>
      </c>
      <c r="R170" s="427">
        <v>652</v>
      </c>
      <c r="S170" s="427">
        <v>5222157.26</v>
      </c>
      <c r="T170" s="427">
        <v>197.6</v>
      </c>
      <c r="U170" s="427">
        <v>1783944.13</v>
      </c>
      <c r="V170" s="427"/>
      <c r="W170" s="427"/>
      <c r="X170" s="427"/>
      <c r="Y170" s="427"/>
      <c r="Z170" s="429"/>
      <c r="AA170" s="13"/>
      <c r="AB170" s="126"/>
      <c r="AD170" s="85"/>
    </row>
    <row r="171" spans="1:33" ht="15.75" customHeight="1" x14ac:dyDescent="0.25">
      <c r="A171" s="597" t="s">
        <v>17</v>
      </c>
      <c r="B171" s="598"/>
      <c r="C171" s="429">
        <f>SUM(C170:C170)</f>
        <v>12590429.739999998</v>
      </c>
      <c r="D171" s="427">
        <f t="shared" ref="D171:AA171" si="72">SUM(D170)</f>
        <v>2873172.17</v>
      </c>
      <c r="E171" s="427">
        <f t="shared" si="72"/>
        <v>0</v>
      </c>
      <c r="F171" s="427">
        <f t="shared" si="72"/>
        <v>582606.63</v>
      </c>
      <c r="G171" s="427">
        <f t="shared" si="72"/>
        <v>1807953.15</v>
      </c>
      <c r="H171" s="427">
        <f t="shared" si="72"/>
        <v>231739.88</v>
      </c>
      <c r="I171" s="427">
        <f t="shared" si="72"/>
        <v>0</v>
      </c>
      <c r="J171" s="427">
        <f t="shared" si="72"/>
        <v>250872.51</v>
      </c>
      <c r="K171" s="427">
        <f t="shared" si="72"/>
        <v>0</v>
      </c>
      <c r="L171" s="427">
        <f t="shared" ref="L171" si="73">SUM(L170)</f>
        <v>0</v>
      </c>
      <c r="M171" s="427">
        <f t="shared" si="72"/>
        <v>0</v>
      </c>
      <c r="N171" s="427">
        <f t="shared" si="72"/>
        <v>0</v>
      </c>
      <c r="O171" s="427">
        <f t="shared" si="72"/>
        <v>0</v>
      </c>
      <c r="P171" s="427">
        <f t="shared" si="72"/>
        <v>438.24</v>
      </c>
      <c r="Q171" s="427">
        <f t="shared" si="72"/>
        <v>2711156.18</v>
      </c>
      <c r="R171" s="427">
        <f t="shared" si="72"/>
        <v>652</v>
      </c>
      <c r="S171" s="427">
        <f t="shared" si="72"/>
        <v>5222157.26</v>
      </c>
      <c r="T171" s="427">
        <f t="shared" si="72"/>
        <v>197.6</v>
      </c>
      <c r="U171" s="427">
        <f t="shared" si="72"/>
        <v>1783944.13</v>
      </c>
      <c r="V171" s="427">
        <f t="shared" si="72"/>
        <v>0</v>
      </c>
      <c r="W171" s="427">
        <f t="shared" si="72"/>
        <v>0</v>
      </c>
      <c r="X171" s="427">
        <f t="shared" si="72"/>
        <v>0</v>
      </c>
      <c r="Y171" s="427">
        <f t="shared" si="72"/>
        <v>0</v>
      </c>
      <c r="Z171" s="429"/>
      <c r="AA171" s="460">
        <f t="shared" si="72"/>
        <v>0</v>
      </c>
      <c r="AB171" s="126"/>
      <c r="AC171" s="85"/>
      <c r="AD171" s="85"/>
    </row>
    <row r="172" spans="1:33" ht="15.75" customHeight="1" x14ac:dyDescent="0.25">
      <c r="A172" s="492" t="s">
        <v>22</v>
      </c>
      <c r="B172" s="493"/>
      <c r="C172" s="494"/>
      <c r="D172" s="480"/>
      <c r="E172" s="480"/>
      <c r="F172" s="480"/>
      <c r="G172" s="480"/>
      <c r="H172" s="480"/>
      <c r="I172" s="480"/>
      <c r="J172" s="480"/>
      <c r="K172" s="480"/>
      <c r="L172" s="480"/>
      <c r="M172" s="480"/>
      <c r="N172" s="480"/>
      <c r="O172" s="480"/>
      <c r="P172" s="480"/>
      <c r="Q172" s="480"/>
      <c r="R172" s="480"/>
      <c r="S172" s="480"/>
      <c r="T172" s="480"/>
      <c r="U172" s="480"/>
      <c r="V172" s="480"/>
      <c r="W172" s="480"/>
      <c r="X172" s="480"/>
      <c r="Y172" s="480"/>
      <c r="Z172" s="482"/>
      <c r="AA172" s="13"/>
      <c r="AB172" s="126"/>
      <c r="AD172" s="85"/>
    </row>
    <row r="173" spans="1:33" ht="15.75" customHeight="1" x14ac:dyDescent="0.25">
      <c r="A173" s="428">
        <f>A170+1</f>
        <v>112</v>
      </c>
      <c r="B173" s="329" t="s">
        <v>23</v>
      </c>
      <c r="C173" s="429">
        <f>D173+M173+O173+Q173+S173+U173+W173+X173+Y173+L173</f>
        <v>6554868.1400000006</v>
      </c>
      <c r="D173" s="455">
        <f t="shared" ref="D173:D184" si="74">E173+F173+G173+H173+I173+J173</f>
        <v>487725.86</v>
      </c>
      <c r="E173" s="427"/>
      <c r="F173" s="427">
        <v>487725.86</v>
      </c>
      <c r="G173" s="427"/>
      <c r="H173" s="427"/>
      <c r="I173" s="427"/>
      <c r="J173" s="427"/>
      <c r="K173" s="427"/>
      <c r="L173" s="427"/>
      <c r="M173" s="427"/>
      <c r="N173" s="427"/>
      <c r="O173" s="427"/>
      <c r="P173" s="427"/>
      <c r="Q173" s="427"/>
      <c r="R173" s="427">
        <v>590.20000000000005</v>
      </c>
      <c r="S173" s="427">
        <v>6067142.2800000003</v>
      </c>
      <c r="T173" s="427"/>
      <c r="U173" s="427"/>
      <c r="V173" s="427"/>
      <c r="W173" s="427"/>
      <c r="X173" s="427"/>
      <c r="Y173" s="427"/>
      <c r="Z173" s="429"/>
      <c r="AA173" s="13"/>
      <c r="AB173" s="126"/>
      <c r="AD173" s="85"/>
    </row>
    <row r="174" spans="1:33" ht="15.75" customHeight="1" x14ac:dyDescent="0.25">
      <c r="A174" s="428">
        <f t="shared" ref="A174:A184" si="75">A173+1</f>
        <v>113</v>
      </c>
      <c r="B174" s="329" t="s">
        <v>24</v>
      </c>
      <c r="C174" s="429">
        <f t="shared" ref="C174:C183" si="76">D174+M174+O174+Q174+S174+U174+W174+X174+Y174+L174</f>
        <v>466247.5</v>
      </c>
      <c r="D174" s="455">
        <f t="shared" si="74"/>
        <v>466247.5</v>
      </c>
      <c r="E174" s="427"/>
      <c r="F174" s="427">
        <v>466247.5</v>
      </c>
      <c r="G174" s="427"/>
      <c r="H174" s="427"/>
      <c r="I174" s="427"/>
      <c r="J174" s="427"/>
      <c r="K174" s="427"/>
      <c r="L174" s="427"/>
      <c r="M174" s="427"/>
      <c r="N174" s="427"/>
      <c r="O174" s="427"/>
      <c r="P174" s="427"/>
      <c r="Q174" s="427"/>
      <c r="R174" s="427"/>
      <c r="S174" s="427"/>
      <c r="T174" s="427"/>
      <c r="U174" s="427"/>
      <c r="V174" s="427"/>
      <c r="W174" s="427"/>
      <c r="X174" s="427"/>
      <c r="Y174" s="427"/>
      <c r="Z174" s="429"/>
      <c r="AA174" s="13"/>
      <c r="AB174" s="126"/>
      <c r="AD174" s="85"/>
    </row>
    <row r="175" spans="1:33" ht="15.75" customHeight="1" x14ac:dyDescent="0.25">
      <c r="A175" s="428">
        <f t="shared" si="75"/>
        <v>114</v>
      </c>
      <c r="B175" s="329" t="s">
        <v>25</v>
      </c>
      <c r="C175" s="429">
        <f t="shared" si="76"/>
        <v>466247.5</v>
      </c>
      <c r="D175" s="455">
        <f t="shared" si="74"/>
        <v>466247.5</v>
      </c>
      <c r="E175" s="427"/>
      <c r="F175" s="427">
        <v>466247.5</v>
      </c>
      <c r="G175" s="427"/>
      <c r="H175" s="427"/>
      <c r="I175" s="427"/>
      <c r="J175" s="427"/>
      <c r="K175" s="427"/>
      <c r="L175" s="427"/>
      <c r="M175" s="427"/>
      <c r="N175" s="427"/>
      <c r="O175" s="427"/>
      <c r="P175" s="427"/>
      <c r="Q175" s="427"/>
      <c r="R175" s="427"/>
      <c r="S175" s="427"/>
      <c r="T175" s="427"/>
      <c r="U175" s="427"/>
      <c r="V175" s="427"/>
      <c r="W175" s="427"/>
      <c r="X175" s="427"/>
      <c r="Y175" s="427"/>
      <c r="Z175" s="429"/>
      <c r="AA175" s="13"/>
      <c r="AB175" s="126"/>
      <c r="AD175" s="85"/>
    </row>
    <row r="176" spans="1:33" ht="15.75" customHeight="1" x14ac:dyDescent="0.25">
      <c r="A176" s="428">
        <f t="shared" si="75"/>
        <v>115</v>
      </c>
      <c r="B176" s="329" t="s">
        <v>26</v>
      </c>
      <c r="C176" s="429">
        <f t="shared" si="76"/>
        <v>466247.5</v>
      </c>
      <c r="D176" s="455">
        <f t="shared" si="74"/>
        <v>466247.5</v>
      </c>
      <c r="E176" s="427"/>
      <c r="F176" s="427">
        <v>466247.5</v>
      </c>
      <c r="G176" s="427"/>
      <c r="H176" s="427"/>
      <c r="I176" s="427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9"/>
      <c r="AA176" s="13"/>
      <c r="AB176" s="126"/>
      <c r="AD176" s="85"/>
    </row>
    <row r="177" spans="1:30" ht="15.75" customHeight="1" x14ac:dyDescent="0.25">
      <c r="A177" s="428">
        <f t="shared" si="75"/>
        <v>116</v>
      </c>
      <c r="B177" s="329" t="s">
        <v>27</v>
      </c>
      <c r="C177" s="429">
        <f t="shared" si="76"/>
        <v>799970.38</v>
      </c>
      <c r="D177" s="455">
        <f t="shared" si="74"/>
        <v>799970.38</v>
      </c>
      <c r="E177" s="427"/>
      <c r="F177" s="427">
        <v>799970.38</v>
      </c>
      <c r="G177" s="427"/>
      <c r="H177" s="427"/>
      <c r="I177" s="427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9"/>
      <c r="AA177" s="13"/>
      <c r="AB177" s="126"/>
      <c r="AD177" s="85"/>
    </row>
    <row r="178" spans="1:30" ht="15.75" customHeight="1" x14ac:dyDescent="0.25">
      <c r="A178" s="428">
        <f t="shared" si="75"/>
        <v>117</v>
      </c>
      <c r="B178" s="329" t="s">
        <v>28</v>
      </c>
      <c r="C178" s="429">
        <f t="shared" si="76"/>
        <v>454325.96</v>
      </c>
      <c r="D178" s="455">
        <f t="shared" si="74"/>
        <v>454325.96</v>
      </c>
      <c r="E178" s="427"/>
      <c r="F178" s="427">
        <v>454325.96</v>
      </c>
      <c r="G178" s="427"/>
      <c r="H178" s="427"/>
      <c r="I178" s="427"/>
      <c r="J178" s="427"/>
      <c r="K178" s="427"/>
      <c r="L178" s="427"/>
      <c r="M178" s="427"/>
      <c r="N178" s="427"/>
      <c r="O178" s="427"/>
      <c r="P178" s="427"/>
      <c r="Q178" s="427"/>
      <c r="R178" s="427"/>
      <c r="S178" s="427"/>
      <c r="T178" s="427"/>
      <c r="U178" s="427"/>
      <c r="V178" s="427"/>
      <c r="W178" s="427"/>
      <c r="X178" s="427"/>
      <c r="Y178" s="427"/>
      <c r="Z178" s="429"/>
      <c r="AA178" s="13"/>
      <c r="AB178" s="126"/>
      <c r="AD178" s="85"/>
    </row>
    <row r="179" spans="1:30" ht="15.75" customHeight="1" x14ac:dyDescent="0.25">
      <c r="A179" s="428">
        <f t="shared" si="75"/>
        <v>118</v>
      </c>
      <c r="B179" s="329" t="s">
        <v>29</v>
      </c>
      <c r="C179" s="429">
        <f t="shared" si="76"/>
        <v>469629.38</v>
      </c>
      <c r="D179" s="455">
        <f t="shared" si="74"/>
        <v>469629.38</v>
      </c>
      <c r="E179" s="427"/>
      <c r="F179" s="427">
        <v>469629.38</v>
      </c>
      <c r="G179" s="427"/>
      <c r="H179" s="427"/>
      <c r="I179" s="427"/>
      <c r="J179" s="427"/>
      <c r="K179" s="427"/>
      <c r="L179" s="427"/>
      <c r="M179" s="427"/>
      <c r="N179" s="427"/>
      <c r="O179" s="427"/>
      <c r="P179" s="427"/>
      <c r="Q179" s="427"/>
      <c r="R179" s="427"/>
      <c r="S179" s="427"/>
      <c r="T179" s="427"/>
      <c r="U179" s="427"/>
      <c r="V179" s="427"/>
      <c r="W179" s="427"/>
      <c r="X179" s="427"/>
      <c r="Y179" s="427"/>
      <c r="Z179" s="429"/>
      <c r="AA179" s="13"/>
      <c r="AB179" s="126"/>
      <c r="AD179" s="85"/>
    </row>
    <row r="180" spans="1:30" ht="15.75" customHeight="1" x14ac:dyDescent="0.25">
      <c r="A180" s="428">
        <f t="shared" si="75"/>
        <v>119</v>
      </c>
      <c r="B180" s="329" t="s">
        <v>30</v>
      </c>
      <c r="C180" s="429">
        <f t="shared" si="76"/>
        <v>799635.26</v>
      </c>
      <c r="D180" s="455">
        <f t="shared" si="74"/>
        <v>799635.26</v>
      </c>
      <c r="E180" s="427"/>
      <c r="F180" s="427">
        <v>799635.26</v>
      </c>
      <c r="G180" s="427"/>
      <c r="H180" s="427"/>
      <c r="I180" s="427"/>
      <c r="J180" s="427"/>
      <c r="K180" s="427"/>
      <c r="L180" s="427"/>
      <c r="M180" s="427"/>
      <c r="N180" s="427"/>
      <c r="O180" s="427"/>
      <c r="P180" s="427"/>
      <c r="Q180" s="427"/>
      <c r="R180" s="427"/>
      <c r="S180" s="427"/>
      <c r="T180" s="427"/>
      <c r="U180" s="427"/>
      <c r="V180" s="427"/>
      <c r="W180" s="427"/>
      <c r="X180" s="427"/>
      <c r="Y180" s="427"/>
      <c r="Z180" s="429"/>
      <c r="AA180" s="13"/>
      <c r="AB180" s="126"/>
      <c r="AD180" s="85"/>
    </row>
    <row r="181" spans="1:30" ht="15.75" customHeight="1" x14ac:dyDescent="0.25">
      <c r="A181" s="428">
        <f t="shared" si="75"/>
        <v>120</v>
      </c>
      <c r="B181" s="329" t="s">
        <v>31</v>
      </c>
      <c r="C181" s="429">
        <f t="shared" si="76"/>
        <v>557630.24</v>
      </c>
      <c r="D181" s="455">
        <f t="shared" si="74"/>
        <v>557630.24</v>
      </c>
      <c r="E181" s="427"/>
      <c r="F181" s="427">
        <v>557630.24</v>
      </c>
      <c r="G181" s="427"/>
      <c r="H181" s="427"/>
      <c r="I181" s="427"/>
      <c r="J181" s="427"/>
      <c r="K181" s="427"/>
      <c r="L181" s="427"/>
      <c r="M181" s="427"/>
      <c r="N181" s="427"/>
      <c r="O181" s="427"/>
      <c r="P181" s="427"/>
      <c r="Q181" s="427"/>
      <c r="R181" s="427"/>
      <c r="S181" s="427"/>
      <c r="T181" s="427"/>
      <c r="U181" s="427"/>
      <c r="V181" s="427"/>
      <c r="W181" s="427"/>
      <c r="X181" s="427"/>
      <c r="Y181" s="427"/>
      <c r="Z181" s="429"/>
      <c r="AA181" s="13"/>
      <c r="AB181" s="126"/>
      <c r="AD181" s="85"/>
    </row>
    <row r="182" spans="1:30" ht="15.75" customHeight="1" x14ac:dyDescent="0.25">
      <c r="A182" s="428">
        <f t="shared" si="75"/>
        <v>121</v>
      </c>
      <c r="B182" s="329" t="s">
        <v>205</v>
      </c>
      <c r="C182" s="429">
        <f t="shared" si="76"/>
        <v>435580.38</v>
      </c>
      <c r="D182" s="455">
        <f t="shared" si="74"/>
        <v>435580.38</v>
      </c>
      <c r="E182" s="427"/>
      <c r="F182" s="427">
        <v>435580.38</v>
      </c>
      <c r="G182" s="427"/>
      <c r="H182" s="427"/>
      <c r="I182" s="427"/>
      <c r="J182" s="427"/>
      <c r="K182" s="427"/>
      <c r="L182" s="427"/>
      <c r="M182" s="427"/>
      <c r="N182" s="427"/>
      <c r="O182" s="427"/>
      <c r="P182" s="427"/>
      <c r="Q182" s="427"/>
      <c r="R182" s="427"/>
      <c r="S182" s="427"/>
      <c r="T182" s="427"/>
      <c r="U182" s="427"/>
      <c r="V182" s="427"/>
      <c r="W182" s="427"/>
      <c r="X182" s="427"/>
      <c r="Y182" s="427"/>
      <c r="Z182" s="429"/>
      <c r="AA182" s="13"/>
      <c r="AB182" s="126"/>
      <c r="AD182" s="85"/>
    </row>
    <row r="183" spans="1:30" ht="15.75" customHeight="1" x14ac:dyDescent="0.25">
      <c r="A183" s="428">
        <f t="shared" si="75"/>
        <v>122</v>
      </c>
      <c r="B183" s="329" t="s">
        <v>206</v>
      </c>
      <c r="C183" s="429">
        <f t="shared" si="76"/>
        <v>435580.38</v>
      </c>
      <c r="D183" s="455">
        <f t="shared" si="74"/>
        <v>435580.38</v>
      </c>
      <c r="E183" s="427"/>
      <c r="F183" s="427">
        <v>435580.38</v>
      </c>
      <c r="G183" s="427"/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  <c r="T183" s="427"/>
      <c r="U183" s="427"/>
      <c r="V183" s="427"/>
      <c r="W183" s="427"/>
      <c r="X183" s="427"/>
      <c r="Y183" s="427"/>
      <c r="Z183" s="429"/>
      <c r="AA183" s="13"/>
      <c r="AB183" s="126"/>
      <c r="AD183" s="85"/>
    </row>
    <row r="184" spans="1:30" ht="15.75" customHeight="1" x14ac:dyDescent="0.25">
      <c r="A184" s="428">
        <f t="shared" si="75"/>
        <v>123</v>
      </c>
      <c r="B184" s="329" t="s">
        <v>207</v>
      </c>
      <c r="C184" s="429">
        <f>D184+M184+O184+Q184+S184+U184+W184+X184+Y184+L184</f>
        <v>435580.38</v>
      </c>
      <c r="D184" s="455">
        <f t="shared" si="74"/>
        <v>435580.38</v>
      </c>
      <c r="E184" s="427"/>
      <c r="F184" s="427">
        <v>435580.38</v>
      </c>
      <c r="G184" s="427"/>
      <c r="H184" s="427"/>
      <c r="I184" s="427"/>
      <c r="J184" s="427"/>
      <c r="K184" s="427"/>
      <c r="L184" s="427"/>
      <c r="M184" s="427"/>
      <c r="N184" s="427"/>
      <c r="O184" s="427"/>
      <c r="P184" s="427"/>
      <c r="Q184" s="427"/>
      <c r="R184" s="427"/>
      <c r="S184" s="427"/>
      <c r="T184" s="427"/>
      <c r="U184" s="427"/>
      <c r="V184" s="427"/>
      <c r="W184" s="427"/>
      <c r="X184" s="427"/>
      <c r="Y184" s="427"/>
      <c r="Z184" s="429"/>
      <c r="AA184" s="13"/>
      <c r="AB184" s="126"/>
      <c r="AD184" s="85"/>
    </row>
    <row r="185" spans="1:30" ht="15.75" customHeight="1" x14ac:dyDescent="0.25">
      <c r="A185" s="597" t="s">
        <v>17</v>
      </c>
      <c r="B185" s="598"/>
      <c r="C185" s="429">
        <f t="shared" ref="C185:AA185" si="77">SUM(C173:C184)</f>
        <v>12341543.000000006</v>
      </c>
      <c r="D185" s="427">
        <f t="shared" si="77"/>
        <v>6274400.7199999997</v>
      </c>
      <c r="E185" s="427">
        <f t="shared" si="77"/>
        <v>0</v>
      </c>
      <c r="F185" s="427">
        <f t="shared" si="77"/>
        <v>6274400.7199999997</v>
      </c>
      <c r="G185" s="427">
        <f t="shared" si="77"/>
        <v>0</v>
      </c>
      <c r="H185" s="427">
        <f t="shared" si="77"/>
        <v>0</v>
      </c>
      <c r="I185" s="427">
        <f t="shared" si="77"/>
        <v>0</v>
      </c>
      <c r="J185" s="427">
        <f t="shared" si="77"/>
        <v>0</v>
      </c>
      <c r="K185" s="427">
        <f t="shared" si="77"/>
        <v>0</v>
      </c>
      <c r="L185" s="427">
        <f t="shared" ref="L185" si="78">SUM(L173:L184)</f>
        <v>0</v>
      </c>
      <c r="M185" s="427">
        <f t="shared" si="77"/>
        <v>0</v>
      </c>
      <c r="N185" s="427">
        <f t="shared" si="77"/>
        <v>0</v>
      </c>
      <c r="O185" s="427">
        <f t="shared" si="77"/>
        <v>0</v>
      </c>
      <c r="P185" s="427">
        <f t="shared" si="77"/>
        <v>0</v>
      </c>
      <c r="Q185" s="427">
        <f t="shared" si="77"/>
        <v>0</v>
      </c>
      <c r="R185" s="427">
        <f t="shared" si="77"/>
        <v>590.20000000000005</v>
      </c>
      <c r="S185" s="427">
        <f t="shared" si="77"/>
        <v>6067142.2800000003</v>
      </c>
      <c r="T185" s="427">
        <f t="shared" si="77"/>
        <v>0</v>
      </c>
      <c r="U185" s="427">
        <f t="shared" si="77"/>
        <v>0</v>
      </c>
      <c r="V185" s="427">
        <f t="shared" si="77"/>
        <v>0</v>
      </c>
      <c r="W185" s="427">
        <f t="shared" si="77"/>
        <v>0</v>
      </c>
      <c r="X185" s="427">
        <f t="shared" si="77"/>
        <v>0</v>
      </c>
      <c r="Y185" s="427">
        <f t="shared" si="77"/>
        <v>0</v>
      </c>
      <c r="Z185" s="429">
        <f>(C185-Y185)*0.0214</f>
        <v>264109.02020000009</v>
      </c>
      <c r="AA185" s="460">
        <f t="shared" si="77"/>
        <v>0</v>
      </c>
      <c r="AB185" s="126"/>
      <c r="AC185" s="85"/>
      <c r="AD185" s="85"/>
    </row>
    <row r="186" spans="1:30" ht="15.75" customHeight="1" x14ac:dyDescent="0.25">
      <c r="A186" s="492" t="s">
        <v>32</v>
      </c>
      <c r="B186" s="493"/>
      <c r="C186" s="494"/>
      <c r="D186" s="480"/>
      <c r="E186" s="480"/>
      <c r="F186" s="480"/>
      <c r="G186" s="480"/>
      <c r="H186" s="480"/>
      <c r="I186" s="480"/>
      <c r="J186" s="480"/>
      <c r="K186" s="480"/>
      <c r="L186" s="480"/>
      <c r="M186" s="480"/>
      <c r="N186" s="480"/>
      <c r="O186" s="480"/>
      <c r="P186" s="480"/>
      <c r="Q186" s="480"/>
      <c r="R186" s="480"/>
      <c r="S186" s="480"/>
      <c r="T186" s="480"/>
      <c r="U186" s="480"/>
      <c r="V186" s="480"/>
      <c r="W186" s="480"/>
      <c r="X186" s="480"/>
      <c r="Y186" s="480"/>
      <c r="Z186" s="482"/>
      <c r="AA186" s="13"/>
      <c r="AB186" s="126"/>
      <c r="AC186" s="85"/>
      <c r="AD186" s="85"/>
    </row>
    <row r="187" spans="1:30" s="127" customFormat="1" ht="18" customHeight="1" x14ac:dyDescent="0.25">
      <c r="A187" s="428">
        <f>A184+1</f>
        <v>124</v>
      </c>
      <c r="B187" s="301" t="s">
        <v>417</v>
      </c>
      <c r="C187" s="429">
        <f t="shared" ref="C187:C194" si="79">D187+M187+O187+Q187+S187+U187+W187+X187+Y187+L187</f>
        <v>371909.44</v>
      </c>
      <c r="D187" s="455">
        <f t="shared" ref="D187:D194" si="80">E187+F187+G187+H187+I187+J187</f>
        <v>0</v>
      </c>
      <c r="E187" s="427"/>
      <c r="F187" s="427"/>
      <c r="G187" s="427"/>
      <c r="H187" s="7"/>
      <c r="I187" s="42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455">
        <v>371909.44</v>
      </c>
      <c r="Z187" s="460"/>
      <c r="AA187" s="16" t="s">
        <v>1220</v>
      </c>
      <c r="AB187" s="126" t="s">
        <v>1470</v>
      </c>
    </row>
    <row r="188" spans="1:30" s="127" customFormat="1" ht="17.25" customHeight="1" x14ac:dyDescent="0.25">
      <c r="A188" s="428">
        <f t="shared" ref="A188" si="81">A187+1</f>
        <v>125</v>
      </c>
      <c r="B188" s="298" t="s">
        <v>418</v>
      </c>
      <c r="C188" s="429">
        <f t="shared" si="79"/>
        <v>868501.27</v>
      </c>
      <c r="D188" s="455">
        <f t="shared" si="80"/>
        <v>0</v>
      </c>
      <c r="E188" s="7"/>
      <c r="F188" s="427"/>
      <c r="G188" s="427"/>
      <c r="H188" s="427"/>
      <c r="I188" s="7"/>
      <c r="J188" s="7"/>
      <c r="K188" s="190"/>
      <c r="L188" s="190"/>
      <c r="M188" s="190"/>
      <c r="N188" s="7"/>
      <c r="O188" s="7"/>
      <c r="P188" s="190"/>
      <c r="Q188" s="7"/>
      <c r="R188" s="7"/>
      <c r="S188" s="7"/>
      <c r="T188" s="7"/>
      <c r="U188" s="7"/>
      <c r="V188" s="7"/>
      <c r="W188" s="7"/>
      <c r="X188" s="7"/>
      <c r="Y188" s="455">
        <v>868501.27</v>
      </c>
      <c r="Z188" s="460"/>
      <c r="AA188" s="16" t="s">
        <v>1221</v>
      </c>
      <c r="AB188" s="126" t="s">
        <v>1471</v>
      </c>
    </row>
    <row r="189" spans="1:30" s="127" customFormat="1" ht="16.5" customHeight="1" x14ac:dyDescent="0.25">
      <c r="A189" s="428">
        <f t="shared" ref="A189:A194" si="82">A188+1</f>
        <v>126</v>
      </c>
      <c r="B189" s="298" t="s">
        <v>1717</v>
      </c>
      <c r="C189" s="429">
        <f t="shared" si="79"/>
        <v>822570.29999999993</v>
      </c>
      <c r="D189" s="455">
        <f t="shared" si="80"/>
        <v>0</v>
      </c>
      <c r="E189" s="7"/>
      <c r="F189" s="427"/>
      <c r="G189" s="427"/>
      <c r="H189" s="427"/>
      <c r="I189" s="7"/>
      <c r="J189" s="7"/>
      <c r="K189" s="190"/>
      <c r="L189" s="190"/>
      <c r="M189" s="190"/>
      <c r="N189" s="7"/>
      <c r="O189" s="7"/>
      <c r="P189" s="190"/>
      <c r="Q189" s="7"/>
      <c r="R189" s="7"/>
      <c r="S189" s="7"/>
      <c r="T189" s="7"/>
      <c r="U189" s="7"/>
      <c r="V189" s="7"/>
      <c r="W189" s="7"/>
      <c r="X189" s="7"/>
      <c r="Y189" s="455">
        <v>822570.29999999993</v>
      </c>
      <c r="Z189" s="460"/>
      <c r="AA189" s="16" t="s">
        <v>1222</v>
      </c>
      <c r="AB189" s="126" t="s">
        <v>1663</v>
      </c>
    </row>
    <row r="190" spans="1:30" s="127" customFormat="1" ht="21" customHeight="1" x14ac:dyDescent="0.25">
      <c r="A190" s="459">
        <f t="shared" si="82"/>
        <v>127</v>
      </c>
      <c r="B190" s="298" t="s">
        <v>1661</v>
      </c>
      <c r="C190" s="429">
        <f t="shared" si="79"/>
        <v>184210.9</v>
      </c>
      <c r="D190" s="455">
        <f t="shared" si="80"/>
        <v>0</v>
      </c>
      <c r="E190" s="7"/>
      <c r="F190" s="427"/>
      <c r="G190" s="427"/>
      <c r="H190" s="7"/>
      <c r="I190" s="427"/>
      <c r="J190" s="7"/>
      <c r="K190" s="7"/>
      <c r="L190" s="8"/>
      <c r="M190" s="8"/>
      <c r="N190" s="7"/>
      <c r="O190" s="7"/>
      <c r="P190" s="190"/>
      <c r="Q190" s="8"/>
      <c r="R190" s="7"/>
      <c r="S190" s="7"/>
      <c r="T190" s="190"/>
      <c r="U190" s="190"/>
      <c r="V190" s="7"/>
      <c r="W190" s="7"/>
      <c r="X190" s="7"/>
      <c r="Y190" s="455">
        <v>184210.9</v>
      </c>
      <c r="Z190" s="460"/>
      <c r="AA190" s="100"/>
      <c r="AB190" s="126" t="s">
        <v>979</v>
      </c>
    </row>
    <row r="191" spans="1:30" ht="15.75" customHeight="1" x14ac:dyDescent="0.2">
      <c r="A191" s="459">
        <f t="shared" si="82"/>
        <v>128</v>
      </c>
      <c r="B191" s="329" t="s">
        <v>209</v>
      </c>
      <c r="C191" s="429">
        <f t="shared" si="79"/>
        <v>1938500.4600000002</v>
      </c>
      <c r="D191" s="455">
        <f t="shared" si="80"/>
        <v>1767939.7200000002</v>
      </c>
      <c r="E191" s="427"/>
      <c r="F191" s="427"/>
      <c r="G191" s="427">
        <v>1535785.34</v>
      </c>
      <c r="H191" s="427">
        <v>157089.85999999999</v>
      </c>
      <c r="I191" s="427"/>
      <c r="J191" s="427">
        <v>75064.52</v>
      </c>
      <c r="K191" s="427"/>
      <c r="L191" s="427"/>
      <c r="M191" s="427"/>
      <c r="N191" s="339"/>
      <c r="O191" s="427"/>
      <c r="P191" s="339"/>
      <c r="Q191" s="339"/>
      <c r="R191" s="339"/>
      <c r="S191" s="427"/>
      <c r="T191" s="427"/>
      <c r="U191" s="427"/>
      <c r="V191" s="427"/>
      <c r="W191" s="427"/>
      <c r="X191" s="427">
        <v>170560.74</v>
      </c>
      <c r="Y191" s="427"/>
      <c r="Z191" s="429"/>
      <c r="AA191" s="13" t="s">
        <v>354</v>
      </c>
      <c r="AB191" s="126"/>
      <c r="AC191" s="85"/>
      <c r="AD191" s="85"/>
    </row>
    <row r="192" spans="1:30" ht="15.75" customHeight="1" x14ac:dyDescent="0.2">
      <c r="A192" s="459">
        <f t="shared" si="82"/>
        <v>129</v>
      </c>
      <c r="B192" s="329" t="s">
        <v>210</v>
      </c>
      <c r="C192" s="429">
        <f t="shared" si="79"/>
        <v>1103113.5599999998</v>
      </c>
      <c r="D192" s="455">
        <f t="shared" si="80"/>
        <v>897215.35999999987</v>
      </c>
      <c r="E192" s="427"/>
      <c r="F192" s="427"/>
      <c r="G192" s="427">
        <v>686465</v>
      </c>
      <c r="H192" s="427">
        <v>130125.68</v>
      </c>
      <c r="I192" s="427"/>
      <c r="J192" s="427">
        <v>80624.679999999993</v>
      </c>
      <c r="K192" s="427"/>
      <c r="L192" s="427"/>
      <c r="M192" s="427"/>
      <c r="N192" s="339"/>
      <c r="O192" s="427"/>
      <c r="P192" s="339"/>
      <c r="Q192" s="339"/>
      <c r="R192" s="339"/>
      <c r="S192" s="427"/>
      <c r="T192" s="427"/>
      <c r="U192" s="427"/>
      <c r="V192" s="427"/>
      <c r="W192" s="427"/>
      <c r="X192" s="427">
        <f>47890.3+158007.9</f>
        <v>205898.2</v>
      </c>
      <c r="Y192" s="427"/>
      <c r="Z192" s="429"/>
      <c r="AA192" s="13" t="s">
        <v>354</v>
      </c>
      <c r="AB192" s="126"/>
      <c r="AC192" s="85"/>
      <c r="AD192" s="85"/>
    </row>
    <row r="193" spans="1:33" ht="15.75" customHeight="1" x14ac:dyDescent="0.2">
      <c r="A193" s="459">
        <f t="shared" si="82"/>
        <v>130</v>
      </c>
      <c r="B193" s="329" t="s">
        <v>211</v>
      </c>
      <c r="C193" s="429">
        <f t="shared" si="79"/>
        <v>1575021.52</v>
      </c>
      <c r="D193" s="455">
        <f t="shared" si="80"/>
        <v>1369138.6600000001</v>
      </c>
      <c r="E193" s="427"/>
      <c r="F193" s="427"/>
      <c r="G193" s="427">
        <v>1172281.6200000001</v>
      </c>
      <c r="H193" s="427">
        <v>134124.70000000001</v>
      </c>
      <c r="I193" s="427"/>
      <c r="J193" s="427">
        <v>62732.34</v>
      </c>
      <c r="K193" s="427"/>
      <c r="L193" s="427"/>
      <c r="M193" s="427"/>
      <c r="N193" s="339"/>
      <c r="O193" s="339"/>
      <c r="P193" s="339"/>
      <c r="Q193" s="339"/>
      <c r="R193" s="339"/>
      <c r="S193" s="427"/>
      <c r="T193" s="427"/>
      <c r="U193" s="427"/>
      <c r="V193" s="427"/>
      <c r="W193" s="427"/>
      <c r="X193" s="427">
        <f>47890.3+157992.56</f>
        <v>205882.86</v>
      </c>
      <c r="Y193" s="427"/>
      <c r="Z193" s="429"/>
      <c r="AA193" s="13" t="s">
        <v>354</v>
      </c>
      <c r="AB193" s="126"/>
      <c r="AC193" s="85"/>
      <c r="AD193" s="85"/>
    </row>
    <row r="194" spans="1:33" ht="15.75" customHeight="1" x14ac:dyDescent="0.2">
      <c r="A194" s="459">
        <f t="shared" si="82"/>
        <v>131</v>
      </c>
      <c r="B194" s="329" t="s">
        <v>208</v>
      </c>
      <c r="C194" s="429">
        <f t="shared" si="79"/>
        <v>948862.92999999993</v>
      </c>
      <c r="D194" s="455">
        <f t="shared" si="80"/>
        <v>931086.23</v>
      </c>
      <c r="E194" s="427"/>
      <c r="F194" s="427"/>
      <c r="G194" s="427">
        <v>745113.84</v>
      </c>
      <c r="H194" s="427">
        <v>106635.2</v>
      </c>
      <c r="I194" s="427"/>
      <c r="J194" s="427">
        <v>79337.19</v>
      </c>
      <c r="K194" s="427"/>
      <c r="L194" s="427"/>
      <c r="M194" s="427"/>
      <c r="N194" s="339"/>
      <c r="O194" s="339"/>
      <c r="P194" s="339"/>
      <c r="Q194" s="339"/>
      <c r="R194" s="339"/>
      <c r="S194" s="427"/>
      <c r="T194" s="427"/>
      <c r="U194" s="427"/>
      <c r="V194" s="427"/>
      <c r="W194" s="427"/>
      <c r="X194" s="427">
        <v>17776.7</v>
      </c>
      <c r="Y194" s="427"/>
      <c r="Z194" s="429"/>
      <c r="AA194" s="13" t="s">
        <v>360</v>
      </c>
      <c r="AB194" s="126"/>
      <c r="AC194" s="85"/>
      <c r="AD194" s="85"/>
    </row>
    <row r="195" spans="1:33" ht="15.75" customHeight="1" x14ac:dyDescent="0.25">
      <c r="A195" s="597" t="s">
        <v>17</v>
      </c>
      <c r="B195" s="598"/>
      <c r="C195" s="429">
        <f t="shared" ref="C195:Y195" si="83">SUM(C187:C194)</f>
        <v>7812690.379999999</v>
      </c>
      <c r="D195" s="427">
        <f t="shared" si="83"/>
        <v>4965379.9700000007</v>
      </c>
      <c r="E195" s="427">
        <f t="shared" si="83"/>
        <v>0</v>
      </c>
      <c r="F195" s="427">
        <f t="shared" si="83"/>
        <v>0</v>
      </c>
      <c r="G195" s="427">
        <f t="shared" si="83"/>
        <v>4139645.8</v>
      </c>
      <c r="H195" s="427">
        <f t="shared" si="83"/>
        <v>527975.43999999994</v>
      </c>
      <c r="I195" s="427">
        <f t="shared" si="83"/>
        <v>0</v>
      </c>
      <c r="J195" s="427">
        <f t="shared" si="83"/>
        <v>297758.73</v>
      </c>
      <c r="K195" s="427">
        <f t="shared" si="83"/>
        <v>0</v>
      </c>
      <c r="L195" s="427">
        <f t="shared" ref="L195" si="84">SUM(L187:L194)</f>
        <v>0</v>
      </c>
      <c r="M195" s="427">
        <f t="shared" si="83"/>
        <v>0</v>
      </c>
      <c r="N195" s="427">
        <f t="shared" si="83"/>
        <v>0</v>
      </c>
      <c r="O195" s="427">
        <f t="shared" si="83"/>
        <v>0</v>
      </c>
      <c r="P195" s="427">
        <f t="shared" si="83"/>
        <v>0</v>
      </c>
      <c r="Q195" s="427">
        <f t="shared" si="83"/>
        <v>0</v>
      </c>
      <c r="R195" s="427">
        <f t="shared" si="83"/>
        <v>0</v>
      </c>
      <c r="S195" s="427">
        <f t="shared" si="83"/>
        <v>0</v>
      </c>
      <c r="T195" s="427">
        <f t="shared" si="83"/>
        <v>0</v>
      </c>
      <c r="U195" s="427">
        <f t="shared" si="83"/>
        <v>0</v>
      </c>
      <c r="V195" s="427">
        <f t="shared" si="83"/>
        <v>0</v>
      </c>
      <c r="W195" s="427">
        <f t="shared" si="83"/>
        <v>0</v>
      </c>
      <c r="X195" s="427">
        <f t="shared" si="83"/>
        <v>600118.5</v>
      </c>
      <c r="Y195" s="427">
        <f t="shared" si="83"/>
        <v>2247191.9099999997</v>
      </c>
      <c r="Z195" s="429">
        <f>(C195-Y195)*0.0214</f>
        <v>119101.66725799997</v>
      </c>
      <c r="AA195" s="460">
        <f>SUM(AA187:AA194)</f>
        <v>0</v>
      </c>
      <c r="AB195" s="126"/>
      <c r="AC195" s="85"/>
      <c r="AD195" s="85"/>
      <c r="AG195" s="86"/>
    </row>
    <row r="196" spans="1:33" ht="12.75" customHeight="1" x14ac:dyDescent="0.25">
      <c r="A196" s="492" t="s">
        <v>420</v>
      </c>
      <c r="B196" s="493"/>
      <c r="C196" s="494"/>
      <c r="D196" s="480"/>
      <c r="E196" s="480"/>
      <c r="F196" s="480"/>
      <c r="G196" s="480"/>
      <c r="H196" s="480"/>
      <c r="I196" s="480"/>
      <c r="J196" s="480"/>
      <c r="K196" s="480"/>
      <c r="L196" s="480"/>
      <c r="M196" s="480"/>
      <c r="N196" s="480"/>
      <c r="O196" s="480"/>
      <c r="P196" s="480"/>
      <c r="Q196" s="480"/>
      <c r="R196" s="480"/>
      <c r="S196" s="480"/>
      <c r="T196" s="480"/>
      <c r="U196" s="480"/>
      <c r="V196" s="480"/>
      <c r="W196" s="480"/>
      <c r="X196" s="480"/>
      <c r="Y196" s="480"/>
      <c r="Z196" s="482"/>
      <c r="AA196" s="13"/>
      <c r="AB196" s="126"/>
      <c r="AE196" s="123"/>
    </row>
    <row r="197" spans="1:33" ht="15.75" customHeight="1" x14ac:dyDescent="0.25">
      <c r="A197" s="428">
        <f>A194+1</f>
        <v>132</v>
      </c>
      <c r="B197" s="329" t="s">
        <v>421</v>
      </c>
      <c r="C197" s="429">
        <f t="shared" ref="C197:C198" si="85">D197+M197+O197+Q197+S197+U197+W197+X197+Y197+L197</f>
        <v>314688.66000000003</v>
      </c>
      <c r="D197" s="455">
        <f>E197+F197+G197+H197+I197+J197</f>
        <v>0</v>
      </c>
      <c r="E197" s="427"/>
      <c r="F197" s="427">
        <v>0</v>
      </c>
      <c r="G197" s="427">
        <v>0</v>
      </c>
      <c r="H197" s="427">
        <v>0</v>
      </c>
      <c r="I197" s="427">
        <v>0</v>
      </c>
      <c r="J197" s="427"/>
      <c r="K197" s="455">
        <v>0</v>
      </c>
      <c r="L197" s="427">
        <v>0</v>
      </c>
      <c r="M197" s="427">
        <v>0</v>
      </c>
      <c r="N197" s="427"/>
      <c r="O197" s="427"/>
      <c r="P197" s="455">
        <v>0</v>
      </c>
      <c r="Q197" s="427">
        <v>0</v>
      </c>
      <c r="R197" s="427">
        <v>0</v>
      </c>
      <c r="S197" s="427">
        <v>0</v>
      </c>
      <c r="T197" s="427">
        <v>0</v>
      </c>
      <c r="U197" s="427">
        <v>0</v>
      </c>
      <c r="V197" s="427">
        <v>0</v>
      </c>
      <c r="W197" s="427">
        <v>0</v>
      </c>
      <c r="X197" s="455">
        <v>0</v>
      </c>
      <c r="Y197" s="427">
        <v>314688.66000000003</v>
      </c>
      <c r="Z197" s="429"/>
      <c r="AA197" s="13"/>
      <c r="AB197" s="126" t="s">
        <v>1122</v>
      </c>
      <c r="AE197" s="123"/>
    </row>
    <row r="198" spans="1:33" ht="15.75" customHeight="1" x14ac:dyDescent="0.25">
      <c r="A198" s="428">
        <f>A197+1</f>
        <v>133</v>
      </c>
      <c r="B198" s="329" t="s">
        <v>422</v>
      </c>
      <c r="C198" s="429">
        <f t="shared" si="85"/>
        <v>313839.69</v>
      </c>
      <c r="D198" s="455">
        <f>E198+F198+G198+H198+I198+J198</f>
        <v>0</v>
      </c>
      <c r="E198" s="427"/>
      <c r="F198" s="427">
        <v>0</v>
      </c>
      <c r="G198" s="427">
        <v>0</v>
      </c>
      <c r="H198" s="427">
        <v>0</v>
      </c>
      <c r="I198" s="427">
        <v>0</v>
      </c>
      <c r="J198" s="427"/>
      <c r="K198" s="427">
        <v>0</v>
      </c>
      <c r="L198" s="427">
        <v>0</v>
      </c>
      <c r="M198" s="427">
        <v>0</v>
      </c>
      <c r="N198" s="339"/>
      <c r="O198" s="427"/>
      <c r="P198" s="427">
        <v>0</v>
      </c>
      <c r="Q198" s="427">
        <v>0</v>
      </c>
      <c r="R198" s="427">
        <v>0</v>
      </c>
      <c r="S198" s="427">
        <v>0</v>
      </c>
      <c r="T198" s="427">
        <v>0</v>
      </c>
      <c r="U198" s="427">
        <v>0</v>
      </c>
      <c r="V198" s="427">
        <v>0</v>
      </c>
      <c r="W198" s="427">
        <v>0</v>
      </c>
      <c r="X198" s="427">
        <v>0</v>
      </c>
      <c r="Y198" s="427">
        <v>313839.69</v>
      </c>
      <c r="Z198" s="429"/>
      <c r="AA198" s="13"/>
      <c r="AB198" s="126" t="s">
        <v>1122</v>
      </c>
      <c r="AE198" s="123"/>
    </row>
    <row r="199" spans="1:33" s="5" customFormat="1" ht="12.75" customHeight="1" x14ac:dyDescent="0.25">
      <c r="A199" s="492" t="s">
        <v>17</v>
      </c>
      <c r="B199" s="494"/>
      <c r="C199" s="463">
        <f t="shared" ref="C199:AA199" si="86">SUM(C197:C198)</f>
        <v>628528.35000000009</v>
      </c>
      <c r="D199" s="105">
        <f t="shared" si="86"/>
        <v>0</v>
      </c>
      <c r="E199" s="105">
        <f t="shared" si="86"/>
        <v>0</v>
      </c>
      <c r="F199" s="105">
        <f t="shared" si="86"/>
        <v>0</v>
      </c>
      <c r="G199" s="105">
        <f t="shared" si="86"/>
        <v>0</v>
      </c>
      <c r="H199" s="105">
        <f t="shared" si="86"/>
        <v>0</v>
      </c>
      <c r="I199" s="105">
        <f t="shared" si="86"/>
        <v>0</v>
      </c>
      <c r="J199" s="105">
        <f t="shared" si="86"/>
        <v>0</v>
      </c>
      <c r="K199" s="105">
        <f t="shared" si="86"/>
        <v>0</v>
      </c>
      <c r="L199" s="105">
        <f t="shared" ref="L199" si="87">SUM(L197:L198)</f>
        <v>0</v>
      </c>
      <c r="M199" s="105">
        <f t="shared" si="86"/>
        <v>0</v>
      </c>
      <c r="N199" s="105">
        <f t="shared" si="86"/>
        <v>0</v>
      </c>
      <c r="O199" s="105">
        <f t="shared" si="86"/>
        <v>0</v>
      </c>
      <c r="P199" s="105">
        <f t="shared" si="86"/>
        <v>0</v>
      </c>
      <c r="Q199" s="105">
        <f t="shared" si="86"/>
        <v>0</v>
      </c>
      <c r="R199" s="105">
        <f t="shared" si="86"/>
        <v>0</v>
      </c>
      <c r="S199" s="105">
        <f t="shared" si="86"/>
        <v>0</v>
      </c>
      <c r="T199" s="105">
        <f t="shared" si="86"/>
        <v>0</v>
      </c>
      <c r="U199" s="105">
        <f t="shared" si="86"/>
        <v>0</v>
      </c>
      <c r="V199" s="105">
        <f t="shared" si="86"/>
        <v>0</v>
      </c>
      <c r="W199" s="105">
        <f t="shared" si="86"/>
        <v>0</v>
      </c>
      <c r="X199" s="105">
        <f t="shared" si="86"/>
        <v>0</v>
      </c>
      <c r="Y199" s="105">
        <f>SUM(Y197:Y198)</f>
        <v>628528.35000000009</v>
      </c>
      <c r="Z199" s="429">
        <f>(C199-Y199)*0.0214</f>
        <v>0</v>
      </c>
      <c r="AA199" s="482">
        <f t="shared" si="86"/>
        <v>0</v>
      </c>
      <c r="AB199" s="126"/>
      <c r="AC199" s="86"/>
      <c r="AD199" s="86"/>
    </row>
    <row r="200" spans="1:33" s="127" customFormat="1" ht="14.25" customHeight="1" x14ac:dyDescent="0.2">
      <c r="A200" s="616" t="s">
        <v>1718</v>
      </c>
      <c r="B200" s="617"/>
      <c r="C200" s="618"/>
      <c r="D200" s="383"/>
      <c r="E200" s="383"/>
      <c r="F200" s="383"/>
      <c r="G200" s="383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459"/>
      <c r="AA200" s="129"/>
      <c r="AB200" s="126"/>
    </row>
    <row r="201" spans="1:33" s="127" customFormat="1" ht="22.5" customHeight="1" x14ac:dyDescent="0.2">
      <c r="A201" s="428">
        <f>A198+1</f>
        <v>134</v>
      </c>
      <c r="B201" s="303" t="s">
        <v>423</v>
      </c>
      <c r="C201" s="429">
        <f>D201+M201+O201+Q201+S201+U201+W201+X201+Y201+L201</f>
        <v>518142.42000000004</v>
      </c>
      <c r="D201" s="455">
        <f>E201+F201+G201+H201+I201+J201</f>
        <v>0</v>
      </c>
      <c r="E201" s="340"/>
      <c r="F201" s="340"/>
      <c r="G201" s="340"/>
      <c r="H201" s="340"/>
      <c r="I201" s="340"/>
      <c r="J201" s="340"/>
      <c r="K201" s="340"/>
      <c r="L201" s="340"/>
      <c r="M201" s="340"/>
      <c r="N201" s="340"/>
      <c r="O201" s="190"/>
      <c r="P201" s="340"/>
      <c r="Q201" s="384"/>
      <c r="R201" s="340"/>
      <c r="S201" s="340"/>
      <c r="T201" s="427"/>
      <c r="U201" s="427"/>
      <c r="V201" s="427"/>
      <c r="W201" s="427"/>
      <c r="X201" s="427"/>
      <c r="Y201" s="455">
        <v>518142.42000000004</v>
      </c>
      <c r="Z201" s="460"/>
      <c r="AA201" s="16" t="s">
        <v>1223</v>
      </c>
      <c r="AB201" s="126" t="s">
        <v>1472</v>
      </c>
    </row>
    <row r="202" spans="1:33" ht="15.75" customHeight="1" x14ac:dyDescent="0.25">
      <c r="A202" s="597" t="s">
        <v>17</v>
      </c>
      <c r="B202" s="598"/>
      <c r="C202" s="429">
        <f t="shared" ref="C202" si="88">D202+M202+O202+Q202+S202+U202+W202+X202+Y202+L202</f>
        <v>518142.42000000004</v>
      </c>
      <c r="D202" s="427">
        <f t="shared" ref="D202:Y202" si="89">SUM(D201:D201)</f>
        <v>0</v>
      </c>
      <c r="E202" s="427">
        <f t="shared" si="89"/>
        <v>0</v>
      </c>
      <c r="F202" s="427">
        <f t="shared" si="89"/>
        <v>0</v>
      </c>
      <c r="G202" s="427">
        <f t="shared" si="89"/>
        <v>0</v>
      </c>
      <c r="H202" s="427">
        <f t="shared" si="89"/>
        <v>0</v>
      </c>
      <c r="I202" s="427">
        <f t="shared" si="89"/>
        <v>0</v>
      </c>
      <c r="J202" s="427">
        <f t="shared" si="89"/>
        <v>0</v>
      </c>
      <c r="K202" s="427">
        <f t="shared" si="89"/>
        <v>0</v>
      </c>
      <c r="L202" s="427">
        <f t="shared" ref="L202" si="90">SUM(L201:L201)</f>
        <v>0</v>
      </c>
      <c r="M202" s="427">
        <f t="shared" si="89"/>
        <v>0</v>
      </c>
      <c r="N202" s="427">
        <f t="shared" si="89"/>
        <v>0</v>
      </c>
      <c r="O202" s="427">
        <f t="shared" si="89"/>
        <v>0</v>
      </c>
      <c r="P202" s="427">
        <f t="shared" si="89"/>
        <v>0</v>
      </c>
      <c r="Q202" s="427">
        <f t="shared" si="89"/>
        <v>0</v>
      </c>
      <c r="R202" s="427">
        <f t="shared" si="89"/>
        <v>0</v>
      </c>
      <c r="S202" s="427">
        <f t="shared" si="89"/>
        <v>0</v>
      </c>
      <c r="T202" s="427">
        <f t="shared" si="89"/>
        <v>0</v>
      </c>
      <c r="U202" s="427">
        <f t="shared" si="89"/>
        <v>0</v>
      </c>
      <c r="V202" s="427">
        <f t="shared" si="89"/>
        <v>0</v>
      </c>
      <c r="W202" s="427">
        <f t="shared" si="89"/>
        <v>0</v>
      </c>
      <c r="X202" s="427">
        <f t="shared" si="89"/>
        <v>0</v>
      </c>
      <c r="Y202" s="427">
        <f t="shared" si="89"/>
        <v>518142.42000000004</v>
      </c>
      <c r="Z202" s="429">
        <f>(C202-Y202)*0.0214</f>
        <v>0</v>
      </c>
      <c r="AA202" s="13"/>
      <c r="AB202" s="126"/>
      <c r="AC202" s="85"/>
      <c r="AD202" s="85"/>
      <c r="AG202" s="86"/>
    </row>
    <row r="203" spans="1:33" ht="12.75" customHeight="1" x14ac:dyDescent="0.25">
      <c r="A203" s="492" t="s">
        <v>425</v>
      </c>
      <c r="B203" s="493"/>
      <c r="C203" s="494"/>
      <c r="D203" s="480"/>
      <c r="E203" s="480"/>
      <c r="F203" s="480"/>
      <c r="G203" s="480"/>
      <c r="H203" s="480"/>
      <c r="I203" s="480"/>
      <c r="J203" s="480"/>
      <c r="K203" s="480"/>
      <c r="L203" s="480"/>
      <c r="M203" s="480"/>
      <c r="N203" s="480"/>
      <c r="O203" s="480"/>
      <c r="P203" s="480"/>
      <c r="Q203" s="480"/>
      <c r="R203" s="480"/>
      <c r="S203" s="480"/>
      <c r="T203" s="480"/>
      <c r="U203" s="480"/>
      <c r="V203" s="480"/>
      <c r="W203" s="480"/>
      <c r="X203" s="480"/>
      <c r="Y203" s="480"/>
      <c r="Z203" s="482"/>
      <c r="AA203" s="13"/>
      <c r="AB203" s="126"/>
      <c r="AE203" s="123"/>
    </row>
    <row r="204" spans="1:33" ht="13.5" customHeight="1" x14ac:dyDescent="0.25">
      <c r="A204" s="428">
        <f>A201+1</f>
        <v>135</v>
      </c>
      <c r="B204" s="329" t="s">
        <v>426</v>
      </c>
      <c r="C204" s="429">
        <f t="shared" ref="C204" si="91">D204+M204+O204+Q204+S204+U204+W204+X204+Y204+L204</f>
        <v>207793.29</v>
      </c>
      <c r="D204" s="455">
        <f>E204+F204+G204+H204+I204+J204</f>
        <v>0</v>
      </c>
      <c r="E204" s="427"/>
      <c r="F204" s="427">
        <v>0</v>
      </c>
      <c r="G204" s="427">
        <v>0</v>
      </c>
      <c r="H204" s="427">
        <v>0</v>
      </c>
      <c r="I204" s="427">
        <v>0</v>
      </c>
      <c r="J204" s="427">
        <v>0</v>
      </c>
      <c r="K204" s="455">
        <v>0</v>
      </c>
      <c r="L204" s="427">
        <v>0</v>
      </c>
      <c r="M204" s="427">
        <v>0</v>
      </c>
      <c r="N204" s="427"/>
      <c r="O204" s="427"/>
      <c r="P204" s="455"/>
      <c r="Q204" s="427"/>
      <c r="R204" s="427"/>
      <c r="S204" s="427"/>
      <c r="T204" s="427">
        <v>0</v>
      </c>
      <c r="U204" s="427">
        <v>0</v>
      </c>
      <c r="V204" s="427">
        <v>0</v>
      </c>
      <c r="W204" s="427">
        <v>0</v>
      </c>
      <c r="X204" s="455">
        <v>0</v>
      </c>
      <c r="Y204" s="455">
        <v>207793.29</v>
      </c>
      <c r="Z204" s="460"/>
      <c r="AA204" s="13" t="s">
        <v>1224</v>
      </c>
      <c r="AB204" s="126" t="s">
        <v>979</v>
      </c>
      <c r="AE204" s="123"/>
    </row>
    <row r="205" spans="1:33" s="5" customFormat="1" ht="14.25" customHeight="1" x14ac:dyDescent="0.25">
      <c r="A205" s="628" t="s">
        <v>17</v>
      </c>
      <c r="B205" s="628"/>
      <c r="C205" s="463">
        <f t="shared" ref="C205:Y205" si="92">SUM(C204:C204)</f>
        <v>207793.29</v>
      </c>
      <c r="D205" s="105">
        <f t="shared" si="92"/>
        <v>0</v>
      </c>
      <c r="E205" s="105">
        <f t="shared" si="92"/>
        <v>0</v>
      </c>
      <c r="F205" s="105">
        <f t="shared" si="92"/>
        <v>0</v>
      </c>
      <c r="G205" s="105">
        <f t="shared" si="92"/>
        <v>0</v>
      </c>
      <c r="H205" s="105">
        <f t="shared" si="92"/>
        <v>0</v>
      </c>
      <c r="I205" s="105">
        <f t="shared" si="92"/>
        <v>0</v>
      </c>
      <c r="J205" s="105">
        <f t="shared" si="92"/>
        <v>0</v>
      </c>
      <c r="K205" s="105">
        <f t="shared" si="92"/>
        <v>0</v>
      </c>
      <c r="L205" s="105">
        <f t="shared" ref="L205" si="93">SUM(L204:L204)</f>
        <v>0</v>
      </c>
      <c r="M205" s="105">
        <f t="shared" si="92"/>
        <v>0</v>
      </c>
      <c r="N205" s="105">
        <f t="shared" si="92"/>
        <v>0</v>
      </c>
      <c r="O205" s="105">
        <f t="shared" si="92"/>
        <v>0</v>
      </c>
      <c r="P205" s="105">
        <f t="shared" si="92"/>
        <v>0</v>
      </c>
      <c r="Q205" s="105">
        <f t="shared" si="92"/>
        <v>0</v>
      </c>
      <c r="R205" s="105">
        <f t="shared" si="92"/>
        <v>0</v>
      </c>
      <c r="S205" s="105">
        <f t="shared" si="92"/>
        <v>0</v>
      </c>
      <c r="T205" s="105">
        <f t="shared" si="92"/>
        <v>0</v>
      </c>
      <c r="U205" s="105">
        <f t="shared" si="92"/>
        <v>0</v>
      </c>
      <c r="V205" s="105">
        <f t="shared" si="92"/>
        <v>0</v>
      </c>
      <c r="W205" s="105">
        <f t="shared" si="92"/>
        <v>0</v>
      </c>
      <c r="X205" s="105">
        <f t="shared" si="92"/>
        <v>0</v>
      </c>
      <c r="Y205" s="105">
        <f t="shared" si="92"/>
        <v>207793.29</v>
      </c>
      <c r="Z205" s="429">
        <f>(C205-Y205)*0.0214</f>
        <v>0</v>
      </c>
      <c r="AA205" s="177"/>
      <c r="AB205" s="126"/>
      <c r="AC205" s="86"/>
      <c r="AD205" s="86"/>
    </row>
    <row r="206" spans="1:33" ht="15.75" customHeight="1" x14ac:dyDescent="0.25">
      <c r="A206" s="492" t="s">
        <v>33</v>
      </c>
      <c r="B206" s="493"/>
      <c r="C206" s="494"/>
      <c r="D206" s="480"/>
      <c r="E206" s="480"/>
      <c r="F206" s="480"/>
      <c r="G206" s="480"/>
      <c r="H206" s="480"/>
      <c r="I206" s="480"/>
      <c r="J206" s="480"/>
      <c r="K206" s="480"/>
      <c r="L206" s="480"/>
      <c r="M206" s="480"/>
      <c r="N206" s="480"/>
      <c r="O206" s="480"/>
      <c r="P206" s="480"/>
      <c r="Q206" s="480"/>
      <c r="R206" s="480"/>
      <c r="S206" s="480"/>
      <c r="T206" s="480"/>
      <c r="U206" s="480"/>
      <c r="V206" s="480"/>
      <c r="W206" s="480"/>
      <c r="X206" s="480"/>
      <c r="Y206" s="480"/>
      <c r="Z206" s="482"/>
      <c r="AA206" s="13"/>
      <c r="AB206" s="126"/>
      <c r="AD206" s="85"/>
    </row>
    <row r="207" spans="1:33" ht="15.75" customHeight="1" x14ac:dyDescent="0.25">
      <c r="A207" s="428">
        <f>A204+1</f>
        <v>136</v>
      </c>
      <c r="B207" s="301" t="s">
        <v>34</v>
      </c>
      <c r="C207" s="429">
        <f>D207+M207+O207+Q207+S207+U207+W207+X207+Y207+L207</f>
        <v>2709809.2199999997</v>
      </c>
      <c r="D207" s="455">
        <f t="shared" ref="D207:D212" si="94">E207+F207+G207+H207+I207+J207</f>
        <v>2535367.7999999998</v>
      </c>
      <c r="E207" s="427"/>
      <c r="F207" s="427">
        <v>499374.82</v>
      </c>
      <c r="G207" s="427">
        <v>1681972.94</v>
      </c>
      <c r="H207" s="427">
        <v>190194.62</v>
      </c>
      <c r="I207" s="427"/>
      <c r="J207" s="427">
        <v>163825.42000000001</v>
      </c>
      <c r="K207" s="427"/>
      <c r="L207" s="427"/>
      <c r="M207" s="427"/>
      <c r="N207" s="427"/>
      <c r="O207" s="427"/>
      <c r="P207" s="427"/>
      <c r="Q207" s="385"/>
      <c r="R207" s="427"/>
      <c r="S207" s="427"/>
      <c r="T207" s="427"/>
      <c r="U207" s="427"/>
      <c r="V207" s="427"/>
      <c r="W207" s="427"/>
      <c r="X207" s="427">
        <v>174441.42</v>
      </c>
      <c r="Y207" s="427"/>
      <c r="Z207" s="429"/>
      <c r="AA207" s="13" t="s">
        <v>360</v>
      </c>
      <c r="AB207" s="126"/>
      <c r="AC207" s="85"/>
      <c r="AD207" s="85"/>
    </row>
    <row r="208" spans="1:33" ht="21.75" customHeight="1" x14ac:dyDescent="0.25">
      <c r="A208" s="428">
        <f>A207+1</f>
        <v>137</v>
      </c>
      <c r="B208" s="296" t="s">
        <v>427</v>
      </c>
      <c r="C208" s="429">
        <f t="shared" ref="C208:C212" si="95">D208+M208+O208+Q208+S208+U208+W208+X208+Y208+L208</f>
        <v>93726.2</v>
      </c>
      <c r="D208" s="455">
        <f t="shared" si="94"/>
        <v>0</v>
      </c>
      <c r="E208" s="455"/>
      <c r="F208" s="455"/>
      <c r="G208" s="480"/>
      <c r="H208" s="480"/>
      <c r="I208" s="480"/>
      <c r="J208" s="480"/>
      <c r="K208" s="480"/>
      <c r="L208" s="480"/>
      <c r="M208" s="480"/>
      <c r="N208" s="480"/>
      <c r="O208" s="480"/>
      <c r="P208" s="480"/>
      <c r="Q208" s="480"/>
      <c r="R208" s="480"/>
      <c r="S208" s="480"/>
      <c r="T208" s="480"/>
      <c r="U208" s="480"/>
      <c r="V208" s="480"/>
      <c r="W208" s="480"/>
      <c r="X208" s="480"/>
      <c r="Y208" s="455">
        <v>93726.2</v>
      </c>
      <c r="Z208" s="460"/>
      <c r="AA208" s="13"/>
      <c r="AB208" s="126" t="s">
        <v>1002</v>
      </c>
      <c r="AE208" s="123"/>
    </row>
    <row r="209" spans="1:33" ht="25.5" customHeight="1" x14ac:dyDescent="0.25">
      <c r="A209" s="428">
        <f>A208+1</f>
        <v>138</v>
      </c>
      <c r="B209" s="329" t="s">
        <v>428</v>
      </c>
      <c r="C209" s="429">
        <f t="shared" si="95"/>
        <v>316772.78999999998</v>
      </c>
      <c r="D209" s="455">
        <f t="shared" si="94"/>
        <v>0</v>
      </c>
      <c r="E209" s="455"/>
      <c r="F209" s="427"/>
      <c r="G209" s="427"/>
      <c r="H209" s="427"/>
      <c r="I209" s="427"/>
      <c r="J209" s="427"/>
      <c r="K209" s="427"/>
      <c r="L209" s="427"/>
      <c r="M209" s="427"/>
      <c r="N209" s="386"/>
      <c r="O209" s="427"/>
      <c r="P209" s="427"/>
      <c r="Q209" s="427"/>
      <c r="R209" s="427"/>
      <c r="S209" s="427"/>
      <c r="T209" s="427"/>
      <c r="U209" s="427"/>
      <c r="V209" s="427"/>
      <c r="W209" s="427"/>
      <c r="X209" s="427"/>
      <c r="Y209" s="455">
        <v>316772.78999999998</v>
      </c>
      <c r="Z209" s="460"/>
      <c r="AA209" s="13"/>
      <c r="AB209" s="126" t="s">
        <v>978</v>
      </c>
      <c r="AE209" s="123"/>
    </row>
    <row r="210" spans="1:33" ht="20.25" customHeight="1" x14ac:dyDescent="0.25">
      <c r="A210" s="428">
        <f>A209+1</f>
        <v>139</v>
      </c>
      <c r="B210" s="329" t="s">
        <v>429</v>
      </c>
      <c r="C210" s="429">
        <f t="shared" si="95"/>
        <v>317512.43</v>
      </c>
      <c r="D210" s="455">
        <f t="shared" si="94"/>
        <v>0</v>
      </c>
      <c r="E210" s="455"/>
      <c r="F210" s="427"/>
      <c r="G210" s="427"/>
      <c r="H210" s="427"/>
      <c r="I210" s="427"/>
      <c r="J210" s="427"/>
      <c r="K210" s="427"/>
      <c r="L210" s="427"/>
      <c r="M210" s="427"/>
      <c r="N210" s="386"/>
      <c r="O210" s="427"/>
      <c r="P210" s="427"/>
      <c r="Q210" s="427"/>
      <c r="R210" s="427"/>
      <c r="S210" s="427"/>
      <c r="T210" s="427"/>
      <c r="U210" s="427"/>
      <c r="V210" s="427"/>
      <c r="W210" s="427"/>
      <c r="X210" s="427"/>
      <c r="Y210" s="455">
        <v>317512.43</v>
      </c>
      <c r="Z210" s="460"/>
      <c r="AA210" s="13"/>
      <c r="AB210" s="126" t="s">
        <v>978</v>
      </c>
      <c r="AE210" s="123"/>
    </row>
    <row r="211" spans="1:33" ht="29.25" customHeight="1" x14ac:dyDescent="0.25">
      <c r="A211" s="428">
        <f>A210+1</f>
        <v>140</v>
      </c>
      <c r="B211" s="329" t="s">
        <v>430</v>
      </c>
      <c r="C211" s="429">
        <f t="shared" si="95"/>
        <v>673605.73</v>
      </c>
      <c r="D211" s="455">
        <f t="shared" si="94"/>
        <v>0</v>
      </c>
      <c r="E211" s="455"/>
      <c r="F211" s="427"/>
      <c r="G211" s="427"/>
      <c r="H211" s="427"/>
      <c r="I211" s="427"/>
      <c r="J211" s="427"/>
      <c r="K211" s="427"/>
      <c r="L211" s="427"/>
      <c r="M211" s="427"/>
      <c r="N211" s="386"/>
      <c r="O211" s="427"/>
      <c r="P211" s="427"/>
      <c r="Q211" s="427"/>
      <c r="R211" s="427"/>
      <c r="S211" s="427"/>
      <c r="T211" s="427"/>
      <c r="U211" s="427"/>
      <c r="V211" s="427"/>
      <c r="W211" s="427"/>
      <c r="X211" s="427"/>
      <c r="Y211" s="455">
        <v>673605.73</v>
      </c>
      <c r="Z211" s="460"/>
      <c r="AA211" s="13" t="s">
        <v>1225</v>
      </c>
      <c r="AB211" s="126" t="s">
        <v>1101</v>
      </c>
      <c r="AE211" s="123"/>
    </row>
    <row r="212" spans="1:33" ht="15.75" customHeight="1" x14ac:dyDescent="0.25">
      <c r="A212" s="428">
        <f>A211+1</f>
        <v>141</v>
      </c>
      <c r="B212" s="303" t="s">
        <v>35</v>
      </c>
      <c r="C212" s="429">
        <f t="shared" si="95"/>
        <v>22547456</v>
      </c>
      <c r="D212" s="455">
        <f t="shared" si="94"/>
        <v>9558467.9400000013</v>
      </c>
      <c r="E212" s="427"/>
      <c r="F212" s="427">
        <v>1039159.92</v>
      </c>
      <c r="G212" s="427">
        <v>6134855.8600000003</v>
      </c>
      <c r="H212" s="427">
        <v>967510.4</v>
      </c>
      <c r="I212" s="427"/>
      <c r="J212" s="427">
        <v>1416941.76</v>
      </c>
      <c r="K212" s="427"/>
      <c r="L212" s="427"/>
      <c r="M212" s="427"/>
      <c r="N212" s="427"/>
      <c r="O212" s="427"/>
      <c r="P212" s="427">
        <v>775</v>
      </c>
      <c r="Q212" s="427">
        <v>5234031.5999999996</v>
      </c>
      <c r="R212" s="427">
        <v>432</v>
      </c>
      <c r="S212" s="427">
        <v>5220816.78</v>
      </c>
      <c r="T212" s="427">
        <v>189</v>
      </c>
      <c r="U212" s="427">
        <v>2534139.6800000002</v>
      </c>
      <c r="V212" s="427"/>
      <c r="W212" s="427"/>
      <c r="X212" s="427"/>
      <c r="Y212" s="427"/>
      <c r="Z212" s="429"/>
      <c r="AA212" s="13" t="s">
        <v>360</v>
      </c>
      <c r="AB212" s="126"/>
      <c r="AD212" s="85"/>
    </row>
    <row r="213" spans="1:33" ht="15.75" customHeight="1" x14ac:dyDescent="0.25">
      <c r="A213" s="597" t="s">
        <v>17</v>
      </c>
      <c r="B213" s="598"/>
      <c r="C213" s="429">
        <f t="shared" ref="C213:X213" si="96">SUM(C207:C212)</f>
        <v>26658882.370000001</v>
      </c>
      <c r="D213" s="427">
        <f t="shared" si="96"/>
        <v>12093835.740000002</v>
      </c>
      <c r="E213" s="427">
        <f t="shared" si="96"/>
        <v>0</v>
      </c>
      <c r="F213" s="427">
        <f t="shared" si="96"/>
        <v>1538534.74</v>
      </c>
      <c r="G213" s="427">
        <f t="shared" si="96"/>
        <v>7816828.8000000007</v>
      </c>
      <c r="H213" s="427">
        <f t="shared" si="96"/>
        <v>1157705.02</v>
      </c>
      <c r="I213" s="427">
        <f t="shared" si="96"/>
        <v>0</v>
      </c>
      <c r="J213" s="427">
        <f t="shared" si="96"/>
        <v>1580767.18</v>
      </c>
      <c r="K213" s="427">
        <f t="shared" si="96"/>
        <v>0</v>
      </c>
      <c r="L213" s="427">
        <f t="shared" ref="L213" si="97">SUM(L207:L212)</f>
        <v>0</v>
      </c>
      <c r="M213" s="427">
        <f t="shared" si="96"/>
        <v>0</v>
      </c>
      <c r="N213" s="427">
        <f t="shared" si="96"/>
        <v>0</v>
      </c>
      <c r="O213" s="427">
        <f t="shared" si="96"/>
        <v>0</v>
      </c>
      <c r="P213" s="427">
        <f t="shared" si="96"/>
        <v>775</v>
      </c>
      <c r="Q213" s="427">
        <f t="shared" si="96"/>
        <v>5234031.5999999996</v>
      </c>
      <c r="R213" s="427">
        <f t="shared" si="96"/>
        <v>432</v>
      </c>
      <c r="S213" s="427">
        <f t="shared" si="96"/>
        <v>5220816.78</v>
      </c>
      <c r="T213" s="427">
        <f t="shared" si="96"/>
        <v>189</v>
      </c>
      <c r="U213" s="427">
        <f t="shared" si="96"/>
        <v>2534139.6800000002</v>
      </c>
      <c r="V213" s="427">
        <f t="shared" si="96"/>
        <v>0</v>
      </c>
      <c r="W213" s="427">
        <f t="shared" si="96"/>
        <v>0</v>
      </c>
      <c r="X213" s="427">
        <f t="shared" si="96"/>
        <v>174441.42</v>
      </c>
      <c r="Y213" s="427">
        <f>SUM(Y207:Y212)</f>
        <v>1401617.15</v>
      </c>
      <c r="Z213" s="429">
        <f>(C213-Y213)*0.0214</f>
        <v>540505.47570800001</v>
      </c>
      <c r="AA213" s="13"/>
      <c r="AB213" s="126"/>
      <c r="AC213" s="85"/>
      <c r="AD213" s="85"/>
      <c r="AG213" s="86"/>
    </row>
    <row r="214" spans="1:33" ht="15.75" customHeight="1" x14ac:dyDescent="0.25">
      <c r="A214" s="492" t="s">
        <v>36</v>
      </c>
      <c r="B214" s="494"/>
      <c r="C214" s="463">
        <f t="shared" ref="C214:Y214" si="98">C213+C205+C202+C199+C195+C185+C171+C168+C164+C156</f>
        <v>112951231.72000001</v>
      </c>
      <c r="D214" s="105">
        <f t="shared" si="98"/>
        <v>74106208.5</v>
      </c>
      <c r="E214" s="105">
        <f t="shared" si="98"/>
        <v>0</v>
      </c>
      <c r="F214" s="105">
        <f t="shared" si="98"/>
        <v>13439614.75</v>
      </c>
      <c r="G214" s="105">
        <f t="shared" si="98"/>
        <v>39419557.739999995</v>
      </c>
      <c r="H214" s="105">
        <f t="shared" si="98"/>
        <v>5762448.6899999995</v>
      </c>
      <c r="I214" s="105">
        <f t="shared" si="98"/>
        <v>9004828.959999999</v>
      </c>
      <c r="J214" s="105">
        <f t="shared" si="98"/>
        <v>6479758.3600000003</v>
      </c>
      <c r="K214" s="105">
        <f t="shared" si="98"/>
        <v>0</v>
      </c>
      <c r="L214" s="105">
        <f t="shared" ref="L214" si="99">L213+L205+L202+L199+L195+L185+L171+L168+L164+L156</f>
        <v>0</v>
      </c>
      <c r="M214" s="105">
        <f t="shared" si="98"/>
        <v>0</v>
      </c>
      <c r="N214" s="105">
        <f t="shared" si="98"/>
        <v>0</v>
      </c>
      <c r="O214" s="105">
        <f t="shared" si="98"/>
        <v>0</v>
      </c>
      <c r="P214" s="105">
        <f t="shared" si="98"/>
        <v>1213.24</v>
      </c>
      <c r="Q214" s="105">
        <f t="shared" si="98"/>
        <v>7945187.7799999993</v>
      </c>
      <c r="R214" s="105">
        <f t="shared" si="98"/>
        <v>1674.2</v>
      </c>
      <c r="S214" s="105">
        <f t="shared" si="98"/>
        <v>16510116.32</v>
      </c>
      <c r="T214" s="105">
        <f t="shared" si="98"/>
        <v>386.6</v>
      </c>
      <c r="U214" s="105">
        <f t="shared" si="98"/>
        <v>4318083.8100000005</v>
      </c>
      <c r="V214" s="105">
        <f t="shared" si="98"/>
        <v>0</v>
      </c>
      <c r="W214" s="105">
        <f t="shared" si="98"/>
        <v>0</v>
      </c>
      <c r="X214" s="105">
        <f t="shared" si="98"/>
        <v>1284987.28</v>
      </c>
      <c r="Y214" s="105">
        <f t="shared" si="98"/>
        <v>8786648.0299999993</v>
      </c>
      <c r="Z214" s="429">
        <f>(C214-Y214)*0.0214</f>
        <v>2229122.0909660002</v>
      </c>
      <c r="AA214" s="482">
        <f>AA213+AA205+AA202+AA199+AA195+AA185+AA171+AA168+AA164+AA156</f>
        <v>0</v>
      </c>
      <c r="AB214" s="126">
        <f>C214+(C214-Y214)*0.0214</f>
        <v>115180353.81096601</v>
      </c>
      <c r="AC214" s="85"/>
      <c r="AD214" s="85"/>
    </row>
    <row r="215" spans="1:33" ht="12.75" customHeight="1" x14ac:dyDescent="0.25">
      <c r="A215" s="571" t="s">
        <v>106</v>
      </c>
      <c r="B215" s="571"/>
      <c r="C215" s="571"/>
      <c r="D215" s="571"/>
      <c r="E215" s="571"/>
      <c r="F215" s="571"/>
      <c r="G215" s="571"/>
      <c r="H215" s="571"/>
      <c r="I215" s="571"/>
      <c r="J215" s="571"/>
      <c r="K215" s="571"/>
      <c r="L215" s="571"/>
      <c r="M215" s="571"/>
      <c r="N215" s="571"/>
      <c r="O215" s="571"/>
      <c r="P215" s="571"/>
      <c r="Q215" s="571"/>
      <c r="R215" s="571"/>
      <c r="S215" s="571"/>
      <c r="T215" s="571"/>
      <c r="U215" s="571"/>
      <c r="V215" s="571"/>
      <c r="W215" s="571"/>
      <c r="X215" s="571"/>
      <c r="Y215" s="571"/>
      <c r="Z215" s="463"/>
      <c r="AA215" s="13"/>
      <c r="AB215" s="126"/>
      <c r="AC215" s="36"/>
      <c r="AD215" s="85"/>
    </row>
    <row r="216" spans="1:33" ht="12.75" customHeight="1" x14ac:dyDescent="0.25">
      <c r="A216" s="492" t="s">
        <v>431</v>
      </c>
      <c r="B216" s="493"/>
      <c r="C216" s="49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463"/>
      <c r="AA216" s="13"/>
      <c r="AB216" s="126"/>
      <c r="AC216" s="36"/>
      <c r="AD216" s="85"/>
    </row>
    <row r="217" spans="1:33" s="127" customFormat="1" ht="18.75" customHeight="1" x14ac:dyDescent="0.2">
      <c r="A217" s="428">
        <f>A212+1</f>
        <v>142</v>
      </c>
      <c r="B217" s="10" t="s">
        <v>432</v>
      </c>
      <c r="C217" s="429">
        <f>D217+M217+O217+Q217+S217+U217+W217+X217+Y217+L217</f>
        <v>7670154</v>
      </c>
      <c r="D217" s="455">
        <f t="shared" ref="D217:D223" si="100">E217+F217+G217+H217+I217+J217</f>
        <v>0</v>
      </c>
      <c r="E217" s="465"/>
      <c r="F217" s="465"/>
      <c r="G217" s="465"/>
      <c r="H217" s="465"/>
      <c r="I217" s="465"/>
      <c r="J217" s="465"/>
      <c r="K217" s="455">
        <v>2</v>
      </c>
      <c r="L217" s="455">
        <v>7470154</v>
      </c>
      <c r="M217" s="455">
        <v>200000</v>
      </c>
      <c r="N217" s="190"/>
      <c r="O217" s="465"/>
      <c r="P217" s="465"/>
      <c r="Q217" s="465"/>
      <c r="R217" s="465"/>
      <c r="S217" s="465"/>
      <c r="T217" s="465"/>
      <c r="U217" s="465"/>
      <c r="V217" s="465"/>
      <c r="W217" s="465"/>
      <c r="X217" s="465"/>
      <c r="Y217" s="455"/>
      <c r="Z217" s="460"/>
      <c r="AA217" s="16"/>
      <c r="AB217" s="126" t="s">
        <v>983</v>
      </c>
    </row>
    <row r="218" spans="1:33" s="127" customFormat="1" ht="18.75" customHeight="1" x14ac:dyDescent="0.2">
      <c r="A218" s="428">
        <f>A217+1</f>
        <v>143</v>
      </c>
      <c r="B218" s="10" t="s">
        <v>433</v>
      </c>
      <c r="C218" s="429">
        <f t="shared" ref="C218:C223" si="101">D218+M218+O218+Q218+S218+U218+W218+X218+Y218+L218</f>
        <v>11854308</v>
      </c>
      <c r="D218" s="455">
        <f t="shared" si="100"/>
        <v>0</v>
      </c>
      <c r="E218" s="465"/>
      <c r="F218" s="465"/>
      <c r="G218" s="465"/>
      <c r="H218" s="465"/>
      <c r="I218" s="465"/>
      <c r="J218" s="465"/>
      <c r="K218" s="455">
        <v>4</v>
      </c>
      <c r="L218" s="455">
        <v>11454308</v>
      </c>
      <c r="M218" s="455">
        <v>400000</v>
      </c>
      <c r="N218" s="190"/>
      <c r="O218" s="465"/>
      <c r="P218" s="465"/>
      <c r="Q218" s="465"/>
      <c r="R218" s="465"/>
      <c r="S218" s="465"/>
      <c r="T218" s="465"/>
      <c r="U218" s="465"/>
      <c r="V218" s="465"/>
      <c r="W218" s="465"/>
      <c r="X218" s="465"/>
      <c r="Y218" s="455"/>
      <c r="Z218" s="460"/>
      <c r="AA218" s="16"/>
      <c r="AB218" s="126" t="s">
        <v>983</v>
      </c>
    </row>
    <row r="219" spans="1:33" s="127" customFormat="1" ht="25.5" customHeight="1" x14ac:dyDescent="0.2">
      <c r="A219" s="428">
        <f t="shared" ref="A219:A223" si="102">A218+1</f>
        <v>144</v>
      </c>
      <c r="B219" s="10" t="s">
        <v>434</v>
      </c>
      <c r="C219" s="429">
        <f t="shared" si="101"/>
        <v>609209.30999999994</v>
      </c>
      <c r="D219" s="455">
        <f t="shared" si="100"/>
        <v>0</v>
      </c>
      <c r="E219" s="190"/>
      <c r="F219" s="190"/>
      <c r="G219" s="7"/>
      <c r="H219" s="190"/>
      <c r="I219" s="190"/>
      <c r="J219" s="7"/>
      <c r="K219" s="190"/>
      <c r="L219" s="455"/>
      <c r="M219" s="455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7">
        <v>609209.30999999994</v>
      </c>
      <c r="Z219" s="459"/>
      <c r="AA219" s="16"/>
      <c r="AB219" s="126" t="s">
        <v>984</v>
      </c>
    </row>
    <row r="220" spans="1:33" s="127" customFormat="1" ht="39" customHeight="1" x14ac:dyDescent="0.2">
      <c r="A220" s="428">
        <f t="shared" si="102"/>
        <v>145</v>
      </c>
      <c r="B220" s="10" t="s">
        <v>435</v>
      </c>
      <c r="C220" s="429">
        <f t="shared" si="101"/>
        <v>645926.35</v>
      </c>
      <c r="D220" s="455">
        <f t="shared" si="100"/>
        <v>0</v>
      </c>
      <c r="E220" s="190"/>
      <c r="F220" s="190"/>
      <c r="G220" s="7"/>
      <c r="H220" s="190"/>
      <c r="I220" s="190"/>
      <c r="J220" s="7"/>
      <c r="K220" s="190"/>
      <c r="L220" s="455"/>
      <c r="M220" s="455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7">
        <v>645926.35</v>
      </c>
      <c r="Z220" s="459"/>
      <c r="AA220" s="16"/>
      <c r="AB220" s="126" t="s">
        <v>984</v>
      </c>
    </row>
    <row r="221" spans="1:33" s="127" customFormat="1" ht="39" customHeight="1" x14ac:dyDescent="0.2">
      <c r="A221" s="428">
        <f t="shared" si="102"/>
        <v>146</v>
      </c>
      <c r="B221" s="10" t="s">
        <v>436</v>
      </c>
      <c r="C221" s="429">
        <f t="shared" si="101"/>
        <v>575024.16</v>
      </c>
      <c r="D221" s="455">
        <f t="shared" si="100"/>
        <v>0</v>
      </c>
      <c r="E221" s="190"/>
      <c r="F221" s="190"/>
      <c r="G221" s="7"/>
      <c r="H221" s="190"/>
      <c r="I221" s="190"/>
      <c r="J221" s="7"/>
      <c r="K221" s="190"/>
      <c r="L221" s="455"/>
      <c r="M221" s="455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7">
        <v>575024.16</v>
      </c>
      <c r="Z221" s="459"/>
      <c r="AA221" s="16"/>
      <c r="AB221" s="126" t="s">
        <v>984</v>
      </c>
    </row>
    <row r="222" spans="1:33" s="127" customFormat="1" ht="39" customHeight="1" x14ac:dyDescent="0.2">
      <c r="A222" s="428">
        <f t="shared" si="102"/>
        <v>147</v>
      </c>
      <c r="B222" s="10" t="s">
        <v>437</v>
      </c>
      <c r="C222" s="429">
        <f t="shared" si="101"/>
        <v>4646193.8099999996</v>
      </c>
      <c r="D222" s="455">
        <f t="shared" si="100"/>
        <v>0</v>
      </c>
      <c r="E222" s="190"/>
      <c r="F222" s="190"/>
      <c r="G222" s="7"/>
      <c r="H222" s="190"/>
      <c r="I222" s="190"/>
      <c r="J222" s="7"/>
      <c r="K222" s="190"/>
      <c r="L222" s="455"/>
      <c r="M222" s="455"/>
      <c r="N222" s="7">
        <v>1203.0999999999999</v>
      </c>
      <c r="O222" s="455">
        <v>4242748.68</v>
      </c>
      <c r="P222" s="190"/>
      <c r="Q222" s="190"/>
      <c r="R222" s="7"/>
      <c r="S222" s="455"/>
      <c r="T222" s="190"/>
      <c r="U222" s="190"/>
      <c r="V222" s="190"/>
      <c r="W222" s="190"/>
      <c r="X222" s="190"/>
      <c r="Y222" s="7">
        <v>403445.13</v>
      </c>
      <c r="Z222" s="459"/>
      <c r="AA222" s="16"/>
      <c r="AB222" s="126" t="s">
        <v>1161</v>
      </c>
    </row>
    <row r="223" spans="1:33" s="127" customFormat="1" ht="39" customHeight="1" x14ac:dyDescent="0.2">
      <c r="A223" s="428">
        <f t="shared" si="102"/>
        <v>148</v>
      </c>
      <c r="B223" s="10" t="s">
        <v>438</v>
      </c>
      <c r="C223" s="429">
        <f t="shared" si="101"/>
        <v>575024.16</v>
      </c>
      <c r="D223" s="455">
        <f t="shared" si="100"/>
        <v>0</v>
      </c>
      <c r="E223" s="190"/>
      <c r="F223" s="190"/>
      <c r="G223" s="7"/>
      <c r="H223" s="190"/>
      <c r="I223" s="190"/>
      <c r="J223" s="7"/>
      <c r="K223" s="190"/>
      <c r="L223" s="455"/>
      <c r="M223" s="455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7">
        <v>575024.16</v>
      </c>
      <c r="Z223" s="459"/>
      <c r="AA223" s="16"/>
      <c r="AB223" s="126" t="s">
        <v>984</v>
      </c>
    </row>
    <row r="224" spans="1:33" s="127" customFormat="1" ht="15.75" customHeight="1" x14ac:dyDescent="0.2">
      <c r="A224" s="597" t="s">
        <v>17</v>
      </c>
      <c r="B224" s="598"/>
      <c r="C224" s="429">
        <f t="shared" ref="C224:Y224" si="103">SUM(C217:C223)</f>
        <v>26575839.789999999</v>
      </c>
      <c r="D224" s="427">
        <f t="shared" si="103"/>
        <v>0</v>
      </c>
      <c r="E224" s="427">
        <f t="shared" si="103"/>
        <v>0</v>
      </c>
      <c r="F224" s="427">
        <f t="shared" si="103"/>
        <v>0</v>
      </c>
      <c r="G224" s="427">
        <f t="shared" si="103"/>
        <v>0</v>
      </c>
      <c r="H224" s="427">
        <f t="shared" si="103"/>
        <v>0</v>
      </c>
      <c r="I224" s="427">
        <f t="shared" si="103"/>
        <v>0</v>
      </c>
      <c r="J224" s="427">
        <f t="shared" si="103"/>
        <v>0</v>
      </c>
      <c r="K224" s="427">
        <f t="shared" si="103"/>
        <v>6</v>
      </c>
      <c r="L224" s="427">
        <f t="shared" ref="L224:M224" si="104">SUM(L217:L223)</f>
        <v>18924462</v>
      </c>
      <c r="M224" s="427">
        <f t="shared" si="104"/>
        <v>600000</v>
      </c>
      <c r="N224" s="427">
        <f t="shared" si="103"/>
        <v>1203.0999999999999</v>
      </c>
      <c r="O224" s="427">
        <f t="shared" si="103"/>
        <v>4242748.68</v>
      </c>
      <c r="P224" s="427">
        <f t="shared" si="103"/>
        <v>0</v>
      </c>
      <c r="Q224" s="427">
        <f t="shared" si="103"/>
        <v>0</v>
      </c>
      <c r="R224" s="427">
        <f t="shared" si="103"/>
        <v>0</v>
      </c>
      <c r="S224" s="427">
        <f t="shared" si="103"/>
        <v>0</v>
      </c>
      <c r="T224" s="427">
        <f t="shared" si="103"/>
        <v>0</v>
      </c>
      <c r="U224" s="427">
        <f t="shared" si="103"/>
        <v>0</v>
      </c>
      <c r="V224" s="427">
        <f t="shared" si="103"/>
        <v>0</v>
      </c>
      <c r="W224" s="427">
        <f t="shared" si="103"/>
        <v>0</v>
      </c>
      <c r="X224" s="427">
        <f t="shared" si="103"/>
        <v>0</v>
      </c>
      <c r="Y224" s="427">
        <f t="shared" si="103"/>
        <v>2808629.11</v>
      </c>
      <c r="Z224" s="429">
        <f>(C224-Y224)*0.0214</f>
        <v>508618.30855199997</v>
      </c>
      <c r="AA224" s="317">
        <f>Z224+C224</f>
        <v>27084458.098552</v>
      </c>
      <c r="AB224" s="126"/>
    </row>
    <row r="225" spans="1:33" ht="18" customHeight="1" x14ac:dyDescent="0.25">
      <c r="A225" s="492" t="s">
        <v>439</v>
      </c>
      <c r="B225" s="493"/>
      <c r="C225" s="494"/>
      <c r="D225" s="480"/>
      <c r="E225" s="480"/>
      <c r="F225" s="480"/>
      <c r="G225" s="480"/>
      <c r="H225" s="480"/>
      <c r="I225" s="480"/>
      <c r="J225" s="480"/>
      <c r="K225" s="480"/>
      <c r="L225" s="480"/>
      <c r="M225" s="480"/>
      <c r="N225" s="480"/>
      <c r="O225" s="480"/>
      <c r="P225" s="480"/>
      <c r="Q225" s="480"/>
      <c r="R225" s="480"/>
      <c r="S225" s="480"/>
      <c r="T225" s="480"/>
      <c r="U225" s="480"/>
      <c r="V225" s="480"/>
      <c r="W225" s="480"/>
      <c r="X225" s="480"/>
      <c r="Y225" s="480"/>
      <c r="Z225" s="482"/>
      <c r="AA225" s="13"/>
      <c r="AB225" s="126"/>
      <c r="AC225" s="36"/>
      <c r="AD225" s="85"/>
    </row>
    <row r="226" spans="1:33" s="127" customFormat="1" ht="20.25" customHeight="1" x14ac:dyDescent="0.2">
      <c r="A226" s="428">
        <f>A223+1</f>
        <v>149</v>
      </c>
      <c r="B226" s="304" t="s">
        <v>441</v>
      </c>
      <c r="C226" s="429">
        <f>D226+M226+O226+Q226+S226+U226+W226+X226+Y226+L226</f>
        <v>1935933.2599999998</v>
      </c>
      <c r="D226" s="455">
        <f>E226+F226+G226+H226+I226+J226</f>
        <v>0</v>
      </c>
      <c r="E226" s="455"/>
      <c r="F226" s="455"/>
      <c r="G226" s="455"/>
      <c r="H226" s="455"/>
      <c r="I226" s="455"/>
      <c r="J226" s="455"/>
      <c r="K226" s="455"/>
      <c r="L226" s="455"/>
      <c r="M226" s="455"/>
      <c r="N226" s="455"/>
      <c r="O226" s="455"/>
      <c r="P226" s="455"/>
      <c r="Q226" s="455"/>
      <c r="R226" s="455"/>
      <c r="S226" s="455"/>
      <c r="T226" s="455"/>
      <c r="U226" s="455"/>
      <c r="V226" s="455"/>
      <c r="W226" s="455"/>
      <c r="X226" s="455"/>
      <c r="Y226" s="455">
        <v>1935933.2599999998</v>
      </c>
      <c r="Z226" s="458"/>
      <c r="AA226" s="16" t="s">
        <v>1228</v>
      </c>
      <c r="AB226" s="126" t="s">
        <v>1585</v>
      </c>
    </row>
    <row r="227" spans="1:33" s="127" customFormat="1" ht="20.25" customHeight="1" x14ac:dyDescent="0.2">
      <c r="A227" s="428">
        <f>A226+1</f>
        <v>150</v>
      </c>
      <c r="B227" s="304" t="s">
        <v>442</v>
      </c>
      <c r="C227" s="429">
        <f t="shared" ref="C227:C228" si="105">D227+M227+O227+Q227+S227+U227+W227+X227+Y227+L227</f>
        <v>2263870.13</v>
      </c>
      <c r="D227" s="455">
        <f>E227+F227+G227+H227+I227+J227</f>
        <v>0</v>
      </c>
      <c r="E227" s="455"/>
      <c r="F227" s="455"/>
      <c r="G227" s="455"/>
      <c r="H227" s="455"/>
      <c r="I227" s="455"/>
      <c r="J227" s="455"/>
      <c r="K227" s="455"/>
      <c r="L227" s="455"/>
      <c r="M227" s="455"/>
      <c r="N227" s="455"/>
      <c r="O227" s="455"/>
      <c r="P227" s="455"/>
      <c r="Q227" s="455"/>
      <c r="R227" s="455"/>
      <c r="S227" s="455"/>
      <c r="T227" s="455"/>
      <c r="U227" s="455"/>
      <c r="V227" s="455"/>
      <c r="W227" s="455"/>
      <c r="X227" s="455"/>
      <c r="Y227" s="455">
        <v>2263870.13</v>
      </c>
      <c r="Z227" s="458"/>
      <c r="AA227" s="16" t="s">
        <v>1228</v>
      </c>
      <c r="AB227" s="126" t="s">
        <v>1585</v>
      </c>
    </row>
    <row r="228" spans="1:33" s="127" customFormat="1" ht="20.25" customHeight="1" x14ac:dyDescent="0.2">
      <c r="A228" s="428">
        <f>A227+1</f>
        <v>151</v>
      </c>
      <c r="B228" s="304" t="s">
        <v>440</v>
      </c>
      <c r="C228" s="429">
        <f t="shared" si="105"/>
        <v>2263955.84</v>
      </c>
      <c r="D228" s="455">
        <f>E228+F228+G228+H228+I228+J228</f>
        <v>0</v>
      </c>
      <c r="E228" s="455"/>
      <c r="F228" s="455"/>
      <c r="G228" s="455"/>
      <c r="H228" s="455"/>
      <c r="I228" s="455"/>
      <c r="J228" s="455"/>
      <c r="K228" s="455"/>
      <c r="L228" s="455"/>
      <c r="M228" s="455"/>
      <c r="N228" s="455"/>
      <c r="O228" s="455"/>
      <c r="P228" s="455"/>
      <c r="Q228" s="455"/>
      <c r="R228" s="455"/>
      <c r="S228" s="455"/>
      <c r="T228" s="455"/>
      <c r="U228" s="455"/>
      <c r="V228" s="455"/>
      <c r="W228" s="455"/>
      <c r="X228" s="455"/>
      <c r="Y228" s="455">
        <v>2263955.84</v>
      </c>
      <c r="Z228" s="458"/>
      <c r="AA228" s="16" t="s">
        <v>1228</v>
      </c>
      <c r="AB228" s="126" t="s">
        <v>1585</v>
      </c>
    </row>
    <row r="229" spans="1:33" ht="18" customHeight="1" x14ac:dyDescent="0.25">
      <c r="A229" s="597" t="s">
        <v>17</v>
      </c>
      <c r="B229" s="598"/>
      <c r="C229" s="460">
        <f>SUM(C226:C228)</f>
        <v>6463759.2299999995</v>
      </c>
      <c r="D229" s="455">
        <f t="shared" ref="D229:X229" si="106">SUM(D226:D228)</f>
        <v>0</v>
      </c>
      <c r="E229" s="455">
        <f t="shared" si="106"/>
        <v>0</v>
      </c>
      <c r="F229" s="455">
        <f t="shared" si="106"/>
        <v>0</v>
      </c>
      <c r="G229" s="455">
        <f t="shared" si="106"/>
        <v>0</v>
      </c>
      <c r="H229" s="455">
        <f t="shared" si="106"/>
        <v>0</v>
      </c>
      <c r="I229" s="455">
        <f t="shared" si="106"/>
        <v>0</v>
      </c>
      <c r="J229" s="455">
        <f t="shared" si="106"/>
        <v>0</v>
      </c>
      <c r="K229" s="455">
        <f t="shared" si="106"/>
        <v>0</v>
      </c>
      <c r="L229" s="455">
        <f t="shared" ref="L229" si="107">SUM(L226:L228)</f>
        <v>0</v>
      </c>
      <c r="M229" s="455">
        <f t="shared" si="106"/>
        <v>0</v>
      </c>
      <c r="N229" s="455">
        <f t="shared" si="106"/>
        <v>0</v>
      </c>
      <c r="O229" s="455">
        <f t="shared" si="106"/>
        <v>0</v>
      </c>
      <c r="P229" s="455">
        <f t="shared" si="106"/>
        <v>0</v>
      </c>
      <c r="Q229" s="455">
        <f t="shared" si="106"/>
        <v>0</v>
      </c>
      <c r="R229" s="455">
        <f t="shared" si="106"/>
        <v>0</v>
      </c>
      <c r="S229" s="455">
        <f t="shared" si="106"/>
        <v>0</v>
      </c>
      <c r="T229" s="455">
        <f t="shared" si="106"/>
        <v>0</v>
      </c>
      <c r="U229" s="455">
        <f t="shared" si="106"/>
        <v>0</v>
      </c>
      <c r="V229" s="455">
        <f t="shared" si="106"/>
        <v>0</v>
      </c>
      <c r="W229" s="455">
        <f t="shared" si="106"/>
        <v>0</v>
      </c>
      <c r="X229" s="455">
        <f t="shared" si="106"/>
        <v>0</v>
      </c>
      <c r="Y229" s="455">
        <f>SUM(Y226:Y228)</f>
        <v>6463759.2299999995</v>
      </c>
      <c r="Z229" s="429">
        <f>(C229-Y229)*0.0214</f>
        <v>0</v>
      </c>
      <c r="AA229" s="13"/>
      <c r="AB229" s="126"/>
      <c r="AC229" s="85"/>
      <c r="AD229" s="85"/>
      <c r="AG229" s="86"/>
    </row>
    <row r="230" spans="1:33" ht="18" customHeight="1" x14ac:dyDescent="0.25">
      <c r="A230" s="492" t="s">
        <v>107</v>
      </c>
      <c r="B230" s="493"/>
      <c r="C230" s="494"/>
      <c r="D230" s="480"/>
      <c r="E230" s="480"/>
      <c r="F230" s="480"/>
      <c r="G230" s="480"/>
      <c r="H230" s="480"/>
      <c r="I230" s="480"/>
      <c r="J230" s="480"/>
      <c r="K230" s="480"/>
      <c r="L230" s="480"/>
      <c r="M230" s="480"/>
      <c r="N230" s="480"/>
      <c r="O230" s="480"/>
      <c r="P230" s="480"/>
      <c r="Q230" s="480"/>
      <c r="R230" s="480"/>
      <c r="S230" s="480"/>
      <c r="T230" s="480"/>
      <c r="U230" s="480"/>
      <c r="V230" s="480"/>
      <c r="W230" s="480"/>
      <c r="X230" s="480"/>
      <c r="Y230" s="480"/>
      <c r="Z230" s="482"/>
      <c r="AA230" s="13"/>
      <c r="AB230" s="126"/>
      <c r="AC230" s="36"/>
      <c r="AD230" s="85"/>
    </row>
    <row r="231" spans="1:33" ht="18" customHeight="1" x14ac:dyDescent="0.25">
      <c r="A231" s="428">
        <f>A228+1</f>
        <v>152</v>
      </c>
      <c r="B231" s="329" t="s">
        <v>212</v>
      </c>
      <c r="C231" s="429">
        <f>D231+M231+O231+Q231+S231+U231+W231+X231+Y231+L231</f>
        <v>16174537.360000001</v>
      </c>
      <c r="D231" s="455">
        <f t="shared" ref="D231:D250" si="108">E231+F231+G231+H231+I231+J231</f>
        <v>16174537.360000001</v>
      </c>
      <c r="E231" s="427"/>
      <c r="F231" s="455">
        <v>1815568.06</v>
      </c>
      <c r="G231" s="455">
        <v>8809975.5800000001</v>
      </c>
      <c r="H231" s="455">
        <v>1207855.08</v>
      </c>
      <c r="I231" s="455">
        <v>3168880.56</v>
      </c>
      <c r="J231" s="455">
        <v>1172258.08</v>
      </c>
      <c r="K231" s="455"/>
      <c r="L231" s="455"/>
      <c r="M231" s="455"/>
      <c r="N231" s="455"/>
      <c r="O231" s="455"/>
      <c r="P231" s="455"/>
      <c r="Q231" s="455"/>
      <c r="R231" s="455"/>
      <c r="S231" s="455"/>
      <c r="T231" s="455"/>
      <c r="U231" s="455"/>
      <c r="V231" s="455"/>
      <c r="W231" s="455"/>
      <c r="X231" s="455"/>
      <c r="Y231" s="427"/>
      <c r="Z231" s="429"/>
      <c r="AA231" s="13"/>
      <c r="AB231" s="126"/>
      <c r="AC231" s="36"/>
      <c r="AD231" s="85"/>
    </row>
    <row r="232" spans="1:33" ht="18" customHeight="1" x14ac:dyDescent="0.25">
      <c r="A232" s="125">
        <f t="shared" ref="A232:A250" si="109">A231+1</f>
        <v>153</v>
      </c>
      <c r="B232" s="329" t="s">
        <v>213</v>
      </c>
      <c r="C232" s="429">
        <f t="shared" ref="C232:C250" si="110">D232+M232+O232+Q232+S232+U232+W232+X232+Y232+L232</f>
        <v>10352175.4</v>
      </c>
      <c r="D232" s="455">
        <f t="shared" si="108"/>
        <v>0</v>
      </c>
      <c r="E232" s="427"/>
      <c r="F232" s="455"/>
      <c r="G232" s="455"/>
      <c r="H232" s="455"/>
      <c r="I232" s="455"/>
      <c r="J232" s="455"/>
      <c r="K232" s="455"/>
      <c r="L232" s="455"/>
      <c r="M232" s="455"/>
      <c r="N232" s="455"/>
      <c r="O232" s="455"/>
      <c r="P232" s="455"/>
      <c r="Q232" s="455"/>
      <c r="R232" s="455">
        <v>2095</v>
      </c>
      <c r="S232" s="455">
        <v>10352175.4</v>
      </c>
      <c r="T232" s="455"/>
      <c r="U232" s="455"/>
      <c r="V232" s="455"/>
      <c r="W232" s="455"/>
      <c r="X232" s="455"/>
      <c r="Y232" s="427"/>
      <c r="Z232" s="429"/>
      <c r="AA232" s="13"/>
      <c r="AB232" s="126"/>
      <c r="AC232" s="36"/>
      <c r="AD232" s="85"/>
    </row>
    <row r="233" spans="1:33" ht="18" customHeight="1" x14ac:dyDescent="0.25">
      <c r="A233" s="125">
        <f t="shared" si="109"/>
        <v>154</v>
      </c>
      <c r="B233" s="329" t="s">
        <v>214</v>
      </c>
      <c r="C233" s="429">
        <f t="shared" si="110"/>
        <v>13488488.870000001</v>
      </c>
      <c r="D233" s="455">
        <f t="shared" si="108"/>
        <v>13488488.870000001</v>
      </c>
      <c r="E233" s="427"/>
      <c r="F233" s="455">
        <v>1920078.3</v>
      </c>
      <c r="G233" s="455">
        <v>8809975.5800000001</v>
      </c>
      <c r="H233" s="455">
        <v>821317.76</v>
      </c>
      <c r="I233" s="455">
        <v>1138474.3500000001</v>
      </c>
      <c r="J233" s="455">
        <v>798642.88</v>
      </c>
      <c r="K233" s="455"/>
      <c r="L233" s="455"/>
      <c r="M233" s="455"/>
      <c r="N233" s="455"/>
      <c r="O233" s="455"/>
      <c r="P233" s="455"/>
      <c r="Q233" s="455"/>
      <c r="R233" s="455"/>
      <c r="S233" s="455"/>
      <c r="T233" s="455"/>
      <c r="U233" s="455"/>
      <c r="V233" s="455"/>
      <c r="W233" s="455"/>
      <c r="X233" s="455"/>
      <c r="Y233" s="427"/>
      <c r="Z233" s="429"/>
      <c r="AA233" s="13"/>
      <c r="AB233" s="126"/>
      <c r="AC233" s="173"/>
      <c r="AD233" s="85"/>
    </row>
    <row r="234" spans="1:33" ht="18" customHeight="1" x14ac:dyDescent="0.25">
      <c r="A234" s="125">
        <f t="shared" si="109"/>
        <v>155</v>
      </c>
      <c r="B234" s="329" t="s">
        <v>215</v>
      </c>
      <c r="C234" s="429">
        <f t="shared" si="110"/>
        <v>14521481.199999999</v>
      </c>
      <c r="D234" s="455">
        <f t="shared" si="108"/>
        <v>0</v>
      </c>
      <c r="E234" s="427"/>
      <c r="F234" s="455"/>
      <c r="G234" s="455"/>
      <c r="H234" s="455"/>
      <c r="I234" s="455"/>
      <c r="J234" s="455"/>
      <c r="K234" s="455"/>
      <c r="L234" s="455"/>
      <c r="M234" s="455"/>
      <c r="N234" s="455"/>
      <c r="O234" s="455"/>
      <c r="P234" s="455"/>
      <c r="Q234" s="455"/>
      <c r="R234" s="455">
        <v>1450</v>
      </c>
      <c r="S234" s="455">
        <v>14521481.199999999</v>
      </c>
      <c r="T234" s="455"/>
      <c r="U234" s="455"/>
      <c r="V234" s="455"/>
      <c r="W234" s="455"/>
      <c r="X234" s="455"/>
      <c r="Y234" s="427"/>
      <c r="Z234" s="429"/>
      <c r="AA234" s="13"/>
      <c r="AB234" s="126"/>
      <c r="AC234" s="173"/>
      <c r="AD234" s="85"/>
    </row>
    <row r="235" spans="1:33" x14ac:dyDescent="0.25">
      <c r="A235" s="125">
        <f t="shared" si="109"/>
        <v>156</v>
      </c>
      <c r="B235" s="329" t="s">
        <v>1301</v>
      </c>
      <c r="C235" s="429">
        <f t="shared" si="110"/>
        <v>415539.45</v>
      </c>
      <c r="D235" s="455">
        <f t="shared" si="108"/>
        <v>0</v>
      </c>
      <c r="E235" s="455"/>
      <c r="F235" s="455"/>
      <c r="G235" s="455"/>
      <c r="H235" s="455"/>
      <c r="I235" s="455"/>
      <c r="J235" s="455"/>
      <c r="K235" s="455"/>
      <c r="L235" s="455"/>
      <c r="M235" s="455"/>
      <c r="N235" s="455"/>
      <c r="O235" s="455"/>
      <c r="P235" s="455"/>
      <c r="Q235" s="455"/>
      <c r="R235" s="427"/>
      <c r="S235" s="455"/>
      <c r="T235" s="455"/>
      <c r="U235" s="455"/>
      <c r="V235" s="455"/>
      <c r="W235" s="455"/>
      <c r="X235" s="340"/>
      <c r="Y235" s="427">
        <v>415539.45</v>
      </c>
      <c r="Z235" s="429"/>
      <c r="AA235" s="126" t="s">
        <v>1316</v>
      </c>
      <c r="AB235" s="126" t="s">
        <v>1473</v>
      </c>
      <c r="AE235" s="123"/>
    </row>
    <row r="236" spans="1:33" x14ac:dyDescent="0.25">
      <c r="A236" s="125">
        <f t="shared" si="109"/>
        <v>157</v>
      </c>
      <c r="B236" s="329" t="s">
        <v>1302</v>
      </c>
      <c r="C236" s="429">
        <f t="shared" si="110"/>
        <v>427099.63</v>
      </c>
      <c r="D236" s="455">
        <f t="shared" si="108"/>
        <v>0</v>
      </c>
      <c r="E236" s="455"/>
      <c r="F236" s="455"/>
      <c r="G236" s="455"/>
      <c r="H236" s="455"/>
      <c r="I236" s="455"/>
      <c r="J236" s="455"/>
      <c r="K236" s="455"/>
      <c r="L236" s="455"/>
      <c r="M236" s="455"/>
      <c r="N236" s="455"/>
      <c r="O236" s="455"/>
      <c r="P236" s="455"/>
      <c r="Q236" s="455"/>
      <c r="R236" s="427"/>
      <c r="S236" s="455"/>
      <c r="T236" s="455"/>
      <c r="U236" s="455"/>
      <c r="V236" s="455"/>
      <c r="W236" s="455"/>
      <c r="X236" s="340"/>
      <c r="Y236" s="427">
        <v>427099.63</v>
      </c>
      <c r="Z236" s="429"/>
      <c r="AA236" s="126" t="s">
        <v>1316</v>
      </c>
      <c r="AB236" s="126" t="s">
        <v>1473</v>
      </c>
      <c r="AE236" s="123"/>
    </row>
    <row r="237" spans="1:33" ht="12.75" customHeight="1" x14ac:dyDescent="0.25">
      <c r="A237" s="125">
        <f t="shared" si="109"/>
        <v>158</v>
      </c>
      <c r="B237" s="329" t="s">
        <v>1303</v>
      </c>
      <c r="C237" s="429">
        <f t="shared" si="110"/>
        <v>2253696.29</v>
      </c>
      <c r="D237" s="455">
        <f t="shared" si="108"/>
        <v>0</v>
      </c>
      <c r="E237" s="455"/>
      <c r="F237" s="455"/>
      <c r="G237" s="455"/>
      <c r="H237" s="455"/>
      <c r="I237" s="455"/>
      <c r="J237" s="455"/>
      <c r="K237" s="455"/>
      <c r="L237" s="455"/>
      <c r="M237" s="455"/>
      <c r="N237" s="455"/>
      <c r="O237" s="455"/>
      <c r="P237" s="455"/>
      <c r="Q237" s="455"/>
      <c r="R237" s="455"/>
      <c r="S237" s="455"/>
      <c r="T237" s="455"/>
      <c r="U237" s="455"/>
      <c r="V237" s="455"/>
      <c r="W237" s="455"/>
      <c r="X237" s="340"/>
      <c r="Y237" s="427">
        <v>2253696.29</v>
      </c>
      <c r="Z237" s="429"/>
      <c r="AA237" s="126" t="s">
        <v>1317</v>
      </c>
      <c r="AB237" s="126" t="s">
        <v>1474</v>
      </c>
      <c r="AE237" s="123"/>
    </row>
    <row r="238" spans="1:33" ht="12.75" customHeight="1" x14ac:dyDescent="0.25">
      <c r="A238" s="125">
        <f t="shared" si="109"/>
        <v>159</v>
      </c>
      <c r="B238" s="329" t="s">
        <v>1304</v>
      </c>
      <c r="C238" s="429">
        <f t="shared" si="110"/>
        <v>1016016.53</v>
      </c>
      <c r="D238" s="455">
        <f t="shared" si="108"/>
        <v>0</v>
      </c>
      <c r="E238" s="455"/>
      <c r="F238" s="455"/>
      <c r="G238" s="455"/>
      <c r="H238" s="455"/>
      <c r="I238" s="455"/>
      <c r="J238" s="455"/>
      <c r="K238" s="455"/>
      <c r="L238" s="455"/>
      <c r="M238" s="455"/>
      <c r="N238" s="455"/>
      <c r="O238" s="455"/>
      <c r="P238" s="455"/>
      <c r="Q238" s="455"/>
      <c r="R238" s="455"/>
      <c r="S238" s="455"/>
      <c r="T238" s="455"/>
      <c r="U238" s="455"/>
      <c r="V238" s="455"/>
      <c r="W238" s="455"/>
      <c r="X238" s="340"/>
      <c r="Y238" s="427">
        <v>1016016.53</v>
      </c>
      <c r="Z238" s="429"/>
      <c r="AA238" s="126" t="s">
        <v>1318</v>
      </c>
      <c r="AB238" s="126" t="s">
        <v>1475</v>
      </c>
      <c r="AE238" s="123"/>
    </row>
    <row r="239" spans="1:33" ht="12.75" customHeight="1" x14ac:dyDescent="0.25">
      <c r="A239" s="125">
        <f t="shared" si="109"/>
        <v>160</v>
      </c>
      <c r="B239" s="329" t="s">
        <v>1305</v>
      </c>
      <c r="C239" s="429">
        <f t="shared" si="110"/>
        <v>1304665.8199999998</v>
      </c>
      <c r="D239" s="455">
        <f t="shared" si="108"/>
        <v>0</v>
      </c>
      <c r="E239" s="455"/>
      <c r="F239" s="455"/>
      <c r="G239" s="455"/>
      <c r="H239" s="455"/>
      <c r="I239" s="455"/>
      <c r="J239" s="455"/>
      <c r="K239" s="455"/>
      <c r="L239" s="455"/>
      <c r="M239" s="455"/>
      <c r="N239" s="455"/>
      <c r="O239" s="455"/>
      <c r="P239" s="455"/>
      <c r="Q239" s="455"/>
      <c r="R239" s="455"/>
      <c r="S239" s="455"/>
      <c r="T239" s="455"/>
      <c r="U239" s="455"/>
      <c r="V239" s="455"/>
      <c r="W239" s="455"/>
      <c r="X239" s="340"/>
      <c r="Y239" s="427">
        <v>1304665.8199999998</v>
      </c>
      <c r="Z239" s="429"/>
      <c r="AA239" s="126" t="s">
        <v>1319</v>
      </c>
      <c r="AB239" s="126" t="s">
        <v>1319</v>
      </c>
      <c r="AE239" s="123"/>
    </row>
    <row r="240" spans="1:33" ht="12.75" customHeight="1" x14ac:dyDescent="0.25">
      <c r="A240" s="125">
        <f t="shared" si="109"/>
        <v>161</v>
      </c>
      <c r="B240" s="329" t="s">
        <v>1306</v>
      </c>
      <c r="C240" s="429">
        <f t="shared" si="110"/>
        <v>2205702.7999999998</v>
      </c>
      <c r="D240" s="455">
        <f t="shared" si="108"/>
        <v>0</v>
      </c>
      <c r="E240" s="455"/>
      <c r="F240" s="455"/>
      <c r="G240" s="455"/>
      <c r="H240" s="455"/>
      <c r="I240" s="455"/>
      <c r="J240" s="455"/>
      <c r="K240" s="455"/>
      <c r="L240" s="455"/>
      <c r="M240" s="455"/>
      <c r="N240" s="455"/>
      <c r="O240" s="455"/>
      <c r="P240" s="455"/>
      <c r="Q240" s="455"/>
      <c r="R240" s="455"/>
      <c r="S240" s="455"/>
      <c r="T240" s="455"/>
      <c r="U240" s="455"/>
      <c r="V240" s="455"/>
      <c r="W240" s="455"/>
      <c r="X240" s="340"/>
      <c r="Y240" s="427">
        <v>2205702.7999999998</v>
      </c>
      <c r="Z240" s="429"/>
      <c r="AA240" s="126" t="s">
        <v>1319</v>
      </c>
      <c r="AB240" s="126" t="s">
        <v>1319</v>
      </c>
      <c r="AE240" s="123"/>
    </row>
    <row r="241" spans="1:33" ht="12.75" customHeight="1" x14ac:dyDescent="0.25">
      <c r="A241" s="125">
        <f t="shared" si="109"/>
        <v>162</v>
      </c>
      <c r="B241" s="10" t="s">
        <v>1307</v>
      </c>
      <c r="C241" s="429">
        <f t="shared" si="110"/>
        <v>2319533.5299999998</v>
      </c>
      <c r="D241" s="455">
        <f t="shared" si="108"/>
        <v>0</v>
      </c>
      <c r="E241" s="480"/>
      <c r="F241" s="480"/>
      <c r="G241" s="480"/>
      <c r="H241" s="480"/>
      <c r="I241" s="455"/>
      <c r="J241" s="455"/>
      <c r="K241" s="480"/>
      <c r="L241" s="455"/>
      <c r="M241" s="455"/>
      <c r="N241" s="455"/>
      <c r="O241" s="455"/>
      <c r="P241" s="455"/>
      <c r="Q241" s="455"/>
      <c r="R241" s="455"/>
      <c r="S241" s="455"/>
      <c r="T241" s="455"/>
      <c r="U241" s="455"/>
      <c r="V241" s="480"/>
      <c r="W241" s="480"/>
      <c r="X241" s="340"/>
      <c r="Y241" s="427">
        <v>2319533.5299999998</v>
      </c>
      <c r="Z241" s="429"/>
      <c r="AA241" s="126" t="s">
        <v>1319</v>
      </c>
      <c r="AB241" s="126" t="s">
        <v>1319</v>
      </c>
      <c r="AE241" s="123"/>
    </row>
    <row r="242" spans="1:33" ht="12.75" customHeight="1" x14ac:dyDescent="0.25">
      <c r="A242" s="125">
        <f t="shared" si="109"/>
        <v>163</v>
      </c>
      <c r="B242" s="10" t="s">
        <v>1308</v>
      </c>
      <c r="C242" s="429">
        <f t="shared" si="110"/>
        <v>69340.740000000005</v>
      </c>
      <c r="D242" s="455">
        <f t="shared" si="108"/>
        <v>0</v>
      </c>
      <c r="E242" s="480"/>
      <c r="F242" s="480"/>
      <c r="G242" s="480"/>
      <c r="H242" s="480"/>
      <c r="I242" s="455"/>
      <c r="J242" s="455"/>
      <c r="K242" s="455"/>
      <c r="L242" s="455"/>
      <c r="M242" s="455"/>
      <c r="N242" s="455"/>
      <c r="O242" s="455"/>
      <c r="P242" s="455"/>
      <c r="Q242" s="455"/>
      <c r="R242" s="455"/>
      <c r="S242" s="455"/>
      <c r="T242" s="455"/>
      <c r="U242" s="455"/>
      <c r="V242" s="480"/>
      <c r="W242" s="480"/>
      <c r="X242" s="340"/>
      <c r="Y242" s="427">
        <v>69340.740000000005</v>
      </c>
      <c r="Z242" s="429"/>
      <c r="AA242" s="126" t="s">
        <v>1320</v>
      </c>
      <c r="AB242" s="126" t="s">
        <v>511</v>
      </c>
      <c r="AE242" s="123"/>
    </row>
    <row r="243" spans="1:33" ht="12.75" customHeight="1" x14ac:dyDescent="0.25">
      <c r="A243" s="125">
        <f t="shared" si="109"/>
        <v>164</v>
      </c>
      <c r="B243" s="10" t="s">
        <v>1309</v>
      </c>
      <c r="C243" s="429">
        <f t="shared" si="110"/>
        <v>1484880.7200000002</v>
      </c>
      <c r="D243" s="455">
        <f t="shared" si="108"/>
        <v>0</v>
      </c>
      <c r="E243" s="480"/>
      <c r="F243" s="480"/>
      <c r="G243" s="480"/>
      <c r="H243" s="480"/>
      <c r="I243" s="480"/>
      <c r="J243" s="455"/>
      <c r="K243" s="455"/>
      <c r="L243" s="455"/>
      <c r="M243" s="455"/>
      <c r="N243" s="455"/>
      <c r="O243" s="455"/>
      <c r="P243" s="455"/>
      <c r="Q243" s="455"/>
      <c r="R243" s="455"/>
      <c r="S243" s="455"/>
      <c r="T243" s="455"/>
      <c r="U243" s="455"/>
      <c r="V243" s="480"/>
      <c r="W243" s="480"/>
      <c r="X243" s="340"/>
      <c r="Y243" s="427">
        <v>1484880.7200000002</v>
      </c>
      <c r="Z243" s="429"/>
      <c r="AA243" s="126" t="s">
        <v>1317</v>
      </c>
      <c r="AB243" s="126" t="s">
        <v>1474</v>
      </c>
      <c r="AE243" s="123"/>
    </row>
    <row r="244" spans="1:33" ht="12.75" customHeight="1" x14ac:dyDescent="0.25">
      <c r="A244" s="125">
        <f t="shared" si="109"/>
        <v>165</v>
      </c>
      <c r="B244" s="10" t="s">
        <v>1310</v>
      </c>
      <c r="C244" s="429">
        <f t="shared" si="110"/>
        <v>1874437.7</v>
      </c>
      <c r="D244" s="455">
        <f t="shared" si="108"/>
        <v>0</v>
      </c>
      <c r="E244" s="480"/>
      <c r="F244" s="480"/>
      <c r="G244" s="480"/>
      <c r="H244" s="480"/>
      <c r="I244" s="480"/>
      <c r="J244" s="455"/>
      <c r="K244" s="455"/>
      <c r="L244" s="455"/>
      <c r="M244" s="455"/>
      <c r="N244" s="455"/>
      <c r="O244" s="455"/>
      <c r="P244" s="455"/>
      <c r="Q244" s="455"/>
      <c r="R244" s="455"/>
      <c r="S244" s="455"/>
      <c r="T244" s="455"/>
      <c r="U244" s="455"/>
      <c r="V244" s="480"/>
      <c r="W244" s="480"/>
      <c r="X244" s="340"/>
      <c r="Y244" s="427">
        <v>1874437.7</v>
      </c>
      <c r="Z244" s="429"/>
      <c r="AA244" s="126" t="s">
        <v>1317</v>
      </c>
      <c r="AB244" s="126" t="s">
        <v>1474</v>
      </c>
      <c r="AE244" s="123"/>
    </row>
    <row r="245" spans="1:33" ht="12.75" customHeight="1" x14ac:dyDescent="0.25">
      <c r="A245" s="125">
        <f t="shared" si="109"/>
        <v>166</v>
      </c>
      <c r="B245" s="10" t="s">
        <v>1311</v>
      </c>
      <c r="C245" s="429">
        <f t="shared" si="110"/>
        <v>2260212.87</v>
      </c>
      <c r="D245" s="455">
        <f t="shared" si="108"/>
        <v>0</v>
      </c>
      <c r="E245" s="480"/>
      <c r="F245" s="480"/>
      <c r="G245" s="455"/>
      <c r="H245" s="455"/>
      <c r="I245" s="455"/>
      <c r="J245" s="455"/>
      <c r="K245" s="455"/>
      <c r="L245" s="455"/>
      <c r="M245" s="455"/>
      <c r="N245" s="455"/>
      <c r="O245" s="455"/>
      <c r="P245" s="455"/>
      <c r="Q245" s="455"/>
      <c r="R245" s="455"/>
      <c r="S245" s="480"/>
      <c r="T245" s="480"/>
      <c r="U245" s="455"/>
      <c r="V245" s="480"/>
      <c r="W245" s="480"/>
      <c r="X245" s="340"/>
      <c r="Y245" s="427">
        <v>2260212.87</v>
      </c>
      <c r="Z245" s="429"/>
      <c r="AA245" s="126" t="s">
        <v>1317</v>
      </c>
      <c r="AB245" s="126" t="s">
        <v>1474</v>
      </c>
      <c r="AE245" s="123"/>
    </row>
    <row r="246" spans="1:33" ht="12.75" customHeight="1" x14ac:dyDescent="0.25">
      <c r="A246" s="125">
        <f t="shared" si="109"/>
        <v>167</v>
      </c>
      <c r="B246" s="10" t="s">
        <v>1721</v>
      </c>
      <c r="C246" s="429">
        <f t="shared" si="110"/>
        <v>1431869.48</v>
      </c>
      <c r="D246" s="455">
        <f t="shared" si="108"/>
        <v>0</v>
      </c>
      <c r="E246" s="455"/>
      <c r="F246" s="455"/>
      <c r="G246" s="455"/>
      <c r="H246" s="455"/>
      <c r="I246" s="455"/>
      <c r="J246" s="455"/>
      <c r="K246" s="455"/>
      <c r="L246" s="455"/>
      <c r="M246" s="455"/>
      <c r="N246" s="455"/>
      <c r="O246" s="455"/>
      <c r="P246" s="455"/>
      <c r="Q246" s="455"/>
      <c r="R246" s="455"/>
      <c r="S246" s="455"/>
      <c r="T246" s="455"/>
      <c r="U246" s="455"/>
      <c r="V246" s="480"/>
      <c r="W246" s="480"/>
      <c r="X246" s="340"/>
      <c r="Y246" s="427">
        <v>1431869.48</v>
      </c>
      <c r="Z246" s="429"/>
      <c r="AA246" s="126" t="s">
        <v>1321</v>
      </c>
      <c r="AB246" s="126" t="s">
        <v>1476</v>
      </c>
      <c r="AE246" s="123"/>
    </row>
    <row r="247" spans="1:33" ht="12.75" customHeight="1" x14ac:dyDescent="0.25">
      <c r="A247" s="125">
        <f t="shared" si="109"/>
        <v>168</v>
      </c>
      <c r="B247" s="10" t="s">
        <v>1312</v>
      </c>
      <c r="C247" s="429">
        <f t="shared" si="110"/>
        <v>160419.04999999999</v>
      </c>
      <c r="D247" s="455">
        <f t="shared" si="108"/>
        <v>0</v>
      </c>
      <c r="E247" s="480"/>
      <c r="F247" s="480"/>
      <c r="G247" s="480"/>
      <c r="H247" s="480"/>
      <c r="I247" s="455"/>
      <c r="J247" s="455"/>
      <c r="K247" s="455"/>
      <c r="L247" s="455"/>
      <c r="M247" s="455"/>
      <c r="N247" s="455"/>
      <c r="O247" s="455"/>
      <c r="P247" s="455"/>
      <c r="Q247" s="455"/>
      <c r="R247" s="455"/>
      <c r="S247" s="455"/>
      <c r="T247" s="455"/>
      <c r="U247" s="455"/>
      <c r="V247" s="480"/>
      <c r="W247" s="480"/>
      <c r="X247" s="340"/>
      <c r="Y247" s="427">
        <v>160419.04999999999</v>
      </c>
      <c r="Z247" s="429"/>
      <c r="AA247" s="126" t="s">
        <v>1322</v>
      </c>
      <c r="AB247" s="126" t="s">
        <v>1322</v>
      </c>
      <c r="AE247" s="123"/>
    </row>
    <row r="248" spans="1:33" ht="12.75" customHeight="1" x14ac:dyDescent="0.25">
      <c r="A248" s="125">
        <f t="shared" si="109"/>
        <v>169</v>
      </c>
      <c r="B248" s="10" t="s">
        <v>1313</v>
      </c>
      <c r="C248" s="429">
        <f t="shared" si="110"/>
        <v>1464226.68</v>
      </c>
      <c r="D248" s="455">
        <f t="shared" si="108"/>
        <v>0</v>
      </c>
      <c r="E248" s="480"/>
      <c r="F248" s="480"/>
      <c r="G248" s="480"/>
      <c r="H248" s="480"/>
      <c r="I248" s="455"/>
      <c r="J248" s="455"/>
      <c r="K248" s="455"/>
      <c r="L248" s="455"/>
      <c r="M248" s="455"/>
      <c r="N248" s="455"/>
      <c r="O248" s="455"/>
      <c r="P248" s="455"/>
      <c r="Q248" s="455"/>
      <c r="R248" s="455"/>
      <c r="S248" s="455"/>
      <c r="T248" s="455"/>
      <c r="U248" s="455"/>
      <c r="V248" s="480"/>
      <c r="W248" s="480"/>
      <c r="X248" s="340"/>
      <c r="Y248" s="427">
        <v>1464226.68</v>
      </c>
      <c r="Z248" s="429"/>
      <c r="AA248" s="126" t="s">
        <v>1317</v>
      </c>
      <c r="AB248" s="126" t="s">
        <v>1474</v>
      </c>
      <c r="AE248" s="123"/>
    </row>
    <row r="249" spans="1:33" ht="12.75" customHeight="1" x14ac:dyDescent="0.25">
      <c r="A249" s="125">
        <f t="shared" si="109"/>
        <v>170</v>
      </c>
      <c r="B249" s="10" t="s">
        <v>1314</v>
      </c>
      <c r="C249" s="429">
        <f t="shared" si="110"/>
        <v>1655267.8599999999</v>
      </c>
      <c r="D249" s="455">
        <f t="shared" si="108"/>
        <v>0</v>
      </c>
      <c r="E249" s="480"/>
      <c r="F249" s="480"/>
      <c r="G249" s="455"/>
      <c r="H249" s="455"/>
      <c r="I249" s="455"/>
      <c r="J249" s="455"/>
      <c r="K249" s="455"/>
      <c r="L249" s="455"/>
      <c r="M249" s="455"/>
      <c r="N249" s="455"/>
      <c r="O249" s="455"/>
      <c r="P249" s="455"/>
      <c r="Q249" s="455"/>
      <c r="R249" s="455"/>
      <c r="S249" s="455"/>
      <c r="T249" s="455"/>
      <c r="U249" s="455"/>
      <c r="V249" s="480"/>
      <c r="W249" s="480"/>
      <c r="X249" s="340"/>
      <c r="Y249" s="427">
        <v>1655267.8599999999</v>
      </c>
      <c r="Z249" s="429"/>
      <c r="AA249" s="126" t="s">
        <v>1317</v>
      </c>
      <c r="AB249" s="126" t="s">
        <v>1474</v>
      </c>
      <c r="AE249" s="123"/>
    </row>
    <row r="250" spans="1:33" ht="12.75" customHeight="1" x14ac:dyDescent="0.25">
      <c r="A250" s="125">
        <f t="shared" si="109"/>
        <v>171</v>
      </c>
      <c r="B250" s="10" t="s">
        <v>1315</v>
      </c>
      <c r="C250" s="429">
        <f t="shared" si="110"/>
        <v>1658750.23</v>
      </c>
      <c r="D250" s="455">
        <f t="shared" si="108"/>
        <v>0</v>
      </c>
      <c r="E250" s="480"/>
      <c r="F250" s="480"/>
      <c r="G250" s="480"/>
      <c r="H250" s="480"/>
      <c r="I250" s="480"/>
      <c r="J250" s="455"/>
      <c r="K250" s="455"/>
      <c r="L250" s="455"/>
      <c r="M250" s="455"/>
      <c r="N250" s="455"/>
      <c r="O250" s="455"/>
      <c r="P250" s="455"/>
      <c r="Q250" s="455"/>
      <c r="R250" s="455"/>
      <c r="S250" s="455"/>
      <c r="T250" s="455"/>
      <c r="U250" s="455"/>
      <c r="V250" s="480"/>
      <c r="W250" s="480"/>
      <c r="X250" s="340"/>
      <c r="Y250" s="427">
        <v>1658750.23</v>
      </c>
      <c r="Z250" s="429"/>
      <c r="AA250" s="126" t="s">
        <v>1317</v>
      </c>
      <c r="AB250" s="126" t="s">
        <v>1474</v>
      </c>
      <c r="AE250" s="123"/>
    </row>
    <row r="251" spans="1:33" ht="18" customHeight="1" x14ac:dyDescent="0.25">
      <c r="A251" s="597" t="s">
        <v>17</v>
      </c>
      <c r="B251" s="598"/>
      <c r="C251" s="460">
        <f>SUM(C231:C250)</f>
        <v>76538342.210000023</v>
      </c>
      <c r="D251" s="455">
        <f t="shared" ref="D251:X251" si="111">SUM(D231:D250)</f>
        <v>29663026.230000004</v>
      </c>
      <c r="E251" s="455">
        <f t="shared" si="111"/>
        <v>0</v>
      </c>
      <c r="F251" s="455">
        <f t="shared" si="111"/>
        <v>3735646.3600000003</v>
      </c>
      <c r="G251" s="455">
        <f t="shared" si="111"/>
        <v>17619951.16</v>
      </c>
      <c r="H251" s="455">
        <f t="shared" si="111"/>
        <v>2029172.84</v>
      </c>
      <c r="I251" s="455">
        <f t="shared" si="111"/>
        <v>4307354.91</v>
      </c>
      <c r="J251" s="455">
        <f t="shared" si="111"/>
        <v>1970900.96</v>
      </c>
      <c r="K251" s="455">
        <f t="shared" si="111"/>
        <v>0</v>
      </c>
      <c r="L251" s="455">
        <f t="shared" ref="L251" si="112">SUM(L231:L250)</f>
        <v>0</v>
      </c>
      <c r="M251" s="455">
        <f t="shared" si="111"/>
        <v>0</v>
      </c>
      <c r="N251" s="455">
        <f t="shared" si="111"/>
        <v>0</v>
      </c>
      <c r="O251" s="455">
        <f t="shared" si="111"/>
        <v>0</v>
      </c>
      <c r="P251" s="455">
        <f t="shared" si="111"/>
        <v>0</v>
      </c>
      <c r="Q251" s="455">
        <f t="shared" si="111"/>
        <v>0</v>
      </c>
      <c r="R251" s="455">
        <f t="shared" si="111"/>
        <v>3545</v>
      </c>
      <c r="S251" s="455">
        <f t="shared" si="111"/>
        <v>24873656.600000001</v>
      </c>
      <c r="T251" s="455">
        <f t="shared" si="111"/>
        <v>0</v>
      </c>
      <c r="U251" s="455">
        <f t="shared" si="111"/>
        <v>0</v>
      </c>
      <c r="V251" s="455">
        <f t="shared" si="111"/>
        <v>0</v>
      </c>
      <c r="W251" s="455">
        <f t="shared" si="111"/>
        <v>0</v>
      </c>
      <c r="X251" s="455">
        <f t="shared" si="111"/>
        <v>0</v>
      </c>
      <c r="Y251" s="455">
        <f>SUM(Y231:Y250)</f>
        <v>22001659.380000003</v>
      </c>
      <c r="Z251" s="429">
        <f>(C251-Y251)*0.0214</f>
        <v>1167085.0125620004</v>
      </c>
      <c r="AA251" s="13"/>
      <c r="AB251" s="126"/>
      <c r="AC251" s="85"/>
      <c r="AD251" s="85"/>
      <c r="AG251" s="86"/>
    </row>
    <row r="252" spans="1:33" ht="18" customHeight="1" x14ac:dyDescent="0.25">
      <c r="A252" s="492" t="s">
        <v>446</v>
      </c>
      <c r="B252" s="493"/>
      <c r="C252" s="494"/>
      <c r="D252" s="480"/>
      <c r="E252" s="480"/>
      <c r="F252" s="480"/>
      <c r="G252" s="480"/>
      <c r="H252" s="480"/>
      <c r="I252" s="480"/>
      <c r="J252" s="480"/>
      <c r="K252" s="480"/>
      <c r="L252" s="480"/>
      <c r="M252" s="480"/>
      <c r="N252" s="480"/>
      <c r="O252" s="480"/>
      <c r="P252" s="480"/>
      <c r="Q252" s="480"/>
      <c r="R252" s="480"/>
      <c r="S252" s="480"/>
      <c r="T252" s="480"/>
      <c r="U252" s="480"/>
      <c r="V252" s="480"/>
      <c r="W252" s="480"/>
      <c r="X252" s="480"/>
      <c r="Y252" s="480"/>
      <c r="Z252" s="482"/>
      <c r="AA252" s="13"/>
      <c r="AB252" s="126"/>
      <c r="AC252" s="36"/>
      <c r="AD252" s="85"/>
    </row>
    <row r="253" spans="1:33" s="121" customFormat="1" ht="27.75" customHeight="1" x14ac:dyDescent="0.25">
      <c r="A253" s="125">
        <f>A250+1</f>
        <v>172</v>
      </c>
      <c r="B253" s="305" t="s">
        <v>444</v>
      </c>
      <c r="C253" s="429">
        <f t="shared" ref="C253:C254" si="113">D253+M253+O253+Q253+S253+U253+W253+X253+Y253+L253</f>
        <v>1173914.22</v>
      </c>
      <c r="D253" s="455">
        <f>E253+F253+G253+H253+I253+J253</f>
        <v>0</v>
      </c>
      <c r="E253" s="387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7"/>
      <c r="S253" s="275"/>
      <c r="T253" s="275"/>
      <c r="U253" s="275">
        <v>0</v>
      </c>
      <c r="V253" s="275"/>
      <c r="W253" s="275"/>
      <c r="X253" s="275"/>
      <c r="Y253" s="455">
        <v>1173914.22</v>
      </c>
      <c r="Z253" s="460"/>
      <c r="AA253" s="16" t="s">
        <v>1229</v>
      </c>
      <c r="AB253" s="126" t="s">
        <v>1477</v>
      </c>
      <c r="AC253" s="192"/>
    </row>
    <row r="254" spans="1:33" s="121" customFormat="1" ht="27.75" customHeight="1" x14ac:dyDescent="0.25">
      <c r="A254" s="125">
        <f>A253+1</f>
        <v>173</v>
      </c>
      <c r="B254" s="305" t="s">
        <v>445</v>
      </c>
      <c r="C254" s="429">
        <f t="shared" si="113"/>
        <v>2426929.56</v>
      </c>
      <c r="D254" s="455">
        <f>E254+F254+G254+H254+I254+J254</f>
        <v>0</v>
      </c>
      <c r="E254" s="387"/>
      <c r="F254" s="275"/>
      <c r="G254" s="275"/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275"/>
      <c r="T254" s="275"/>
      <c r="U254" s="275">
        <v>0</v>
      </c>
      <c r="V254" s="275"/>
      <c r="W254" s="275"/>
      <c r="X254" s="275"/>
      <c r="Y254" s="455">
        <v>2426929.56</v>
      </c>
      <c r="Z254" s="460"/>
      <c r="AA254" s="16" t="s">
        <v>1229</v>
      </c>
      <c r="AB254" s="126" t="s">
        <v>1478</v>
      </c>
      <c r="AC254" s="192"/>
    </row>
    <row r="255" spans="1:33" ht="18" customHeight="1" x14ac:dyDescent="0.25">
      <c r="A255" s="597" t="s">
        <v>17</v>
      </c>
      <c r="B255" s="598"/>
      <c r="C255" s="429">
        <f>SUM(C253:C254)</f>
        <v>3600843.7800000003</v>
      </c>
      <c r="D255" s="427">
        <f t="shared" ref="D255:AA255" si="114">SUM(D253:D254)</f>
        <v>0</v>
      </c>
      <c r="E255" s="427">
        <f t="shared" si="114"/>
        <v>0</v>
      </c>
      <c r="F255" s="427">
        <f t="shared" si="114"/>
        <v>0</v>
      </c>
      <c r="G255" s="427">
        <f t="shared" si="114"/>
        <v>0</v>
      </c>
      <c r="H255" s="427">
        <f t="shared" si="114"/>
        <v>0</v>
      </c>
      <c r="I255" s="427">
        <f t="shared" si="114"/>
        <v>0</v>
      </c>
      <c r="J255" s="427">
        <f t="shared" si="114"/>
        <v>0</v>
      </c>
      <c r="K255" s="427">
        <f t="shared" si="114"/>
        <v>0</v>
      </c>
      <c r="L255" s="427">
        <f t="shared" ref="L255" si="115">SUM(L253:L254)</f>
        <v>0</v>
      </c>
      <c r="M255" s="427">
        <f t="shared" si="114"/>
        <v>0</v>
      </c>
      <c r="N255" s="427">
        <f t="shared" si="114"/>
        <v>0</v>
      </c>
      <c r="O255" s="427">
        <f t="shared" si="114"/>
        <v>0</v>
      </c>
      <c r="P255" s="427">
        <f t="shared" si="114"/>
        <v>0</v>
      </c>
      <c r="Q255" s="427">
        <f t="shared" si="114"/>
        <v>0</v>
      </c>
      <c r="R255" s="427">
        <f t="shared" si="114"/>
        <v>0</v>
      </c>
      <c r="S255" s="427">
        <f t="shared" si="114"/>
        <v>0</v>
      </c>
      <c r="T255" s="427">
        <f t="shared" si="114"/>
        <v>0</v>
      </c>
      <c r="U255" s="427">
        <f t="shared" si="114"/>
        <v>0</v>
      </c>
      <c r="V255" s="427">
        <f t="shared" si="114"/>
        <v>0</v>
      </c>
      <c r="W255" s="427">
        <f t="shared" si="114"/>
        <v>0</v>
      </c>
      <c r="X255" s="427">
        <f t="shared" si="114"/>
        <v>0</v>
      </c>
      <c r="Y255" s="427">
        <f>SUM(Y253:Y254)</f>
        <v>3600843.7800000003</v>
      </c>
      <c r="Z255" s="429">
        <f>(C255-Y255)*0.0214</f>
        <v>0</v>
      </c>
      <c r="AA255" s="460">
        <f t="shared" si="114"/>
        <v>0</v>
      </c>
      <c r="AB255" s="126"/>
      <c r="AC255" s="85"/>
      <c r="AD255" s="85"/>
      <c r="AG255" s="86"/>
    </row>
    <row r="256" spans="1:33" ht="18" customHeight="1" x14ac:dyDescent="0.25">
      <c r="A256" s="492" t="s">
        <v>108</v>
      </c>
      <c r="B256" s="493"/>
      <c r="C256" s="494"/>
      <c r="D256" s="480"/>
      <c r="E256" s="480"/>
      <c r="F256" s="480"/>
      <c r="G256" s="480"/>
      <c r="H256" s="480"/>
      <c r="I256" s="480"/>
      <c r="J256" s="480"/>
      <c r="K256" s="480"/>
      <c r="L256" s="480"/>
      <c r="M256" s="480"/>
      <c r="N256" s="480"/>
      <c r="O256" s="480"/>
      <c r="P256" s="480"/>
      <c r="Q256" s="480"/>
      <c r="R256" s="480"/>
      <c r="S256" s="480"/>
      <c r="T256" s="480"/>
      <c r="U256" s="480"/>
      <c r="V256" s="480"/>
      <c r="W256" s="480"/>
      <c r="X256" s="480"/>
      <c r="Y256" s="480"/>
      <c r="Z256" s="482"/>
      <c r="AA256" s="13"/>
      <c r="AB256" s="126"/>
      <c r="AC256" s="36"/>
      <c r="AD256" s="85"/>
    </row>
    <row r="257" spans="1:30" ht="18" customHeight="1" x14ac:dyDescent="0.25">
      <c r="A257" s="125">
        <f>A254+1</f>
        <v>174</v>
      </c>
      <c r="B257" s="329" t="s">
        <v>216</v>
      </c>
      <c r="C257" s="429">
        <f t="shared" ref="C257:C273" si="116">D257+M257+O257+Q257+S257+U257+W257+X257+Y257+L257</f>
        <v>17452821.039999999</v>
      </c>
      <c r="D257" s="455">
        <f t="shared" ref="D257:D273" si="117">E257+F257+G257+H257+I257+J257</f>
        <v>0</v>
      </c>
      <c r="E257" s="427"/>
      <c r="F257" s="455"/>
      <c r="G257" s="455"/>
      <c r="H257" s="455"/>
      <c r="I257" s="455"/>
      <c r="J257" s="455"/>
      <c r="K257" s="388"/>
      <c r="L257" s="388"/>
      <c r="M257" s="388"/>
      <c r="N257" s="455">
        <v>701.1</v>
      </c>
      <c r="O257" s="455">
        <v>3317150.94</v>
      </c>
      <c r="P257" s="455"/>
      <c r="Q257" s="455"/>
      <c r="R257" s="455">
        <v>2440</v>
      </c>
      <c r="S257" s="455">
        <v>14135670.1</v>
      </c>
      <c r="T257" s="455"/>
      <c r="U257" s="455"/>
      <c r="V257" s="455"/>
      <c r="W257" s="455"/>
      <c r="X257" s="455"/>
      <c r="Y257" s="455"/>
      <c r="Z257" s="460"/>
      <c r="AA257" s="13"/>
      <c r="AB257" s="126"/>
      <c r="AC257" s="36"/>
      <c r="AD257" s="85"/>
    </row>
    <row r="258" spans="1:30" ht="18" customHeight="1" x14ac:dyDescent="0.25">
      <c r="A258" s="125">
        <f t="shared" ref="A258:A273" si="118">A257+1</f>
        <v>175</v>
      </c>
      <c r="B258" s="329" t="s">
        <v>217</v>
      </c>
      <c r="C258" s="429">
        <f t="shared" si="116"/>
        <v>17603454.449999999</v>
      </c>
      <c r="D258" s="455">
        <f t="shared" si="117"/>
        <v>0</v>
      </c>
      <c r="E258" s="427"/>
      <c r="F258" s="455"/>
      <c r="G258" s="455"/>
      <c r="H258" s="455"/>
      <c r="I258" s="455"/>
      <c r="J258" s="455"/>
      <c r="K258" s="388"/>
      <c r="L258" s="388"/>
      <c r="M258" s="388"/>
      <c r="N258" s="455">
        <v>990</v>
      </c>
      <c r="O258" s="455">
        <v>5288730.5</v>
      </c>
      <c r="P258" s="455"/>
      <c r="Q258" s="455"/>
      <c r="R258" s="455">
        <v>2440</v>
      </c>
      <c r="S258" s="455">
        <v>12314723.949999999</v>
      </c>
      <c r="T258" s="455"/>
      <c r="U258" s="455"/>
      <c r="V258" s="455"/>
      <c r="W258" s="455"/>
      <c r="X258" s="455"/>
      <c r="Y258" s="455"/>
      <c r="Z258" s="460"/>
      <c r="AA258" s="13"/>
      <c r="AB258" s="126"/>
      <c r="AC258" s="174"/>
      <c r="AD258" s="85"/>
    </row>
    <row r="259" spans="1:30" ht="18" customHeight="1" x14ac:dyDescent="0.25">
      <c r="A259" s="125">
        <f t="shared" si="118"/>
        <v>176</v>
      </c>
      <c r="B259" s="329" t="s">
        <v>218</v>
      </c>
      <c r="C259" s="429">
        <f t="shared" si="116"/>
        <v>6529421.4399999995</v>
      </c>
      <c r="D259" s="455">
        <f t="shared" si="117"/>
        <v>6468953.5199999996</v>
      </c>
      <c r="E259" s="427"/>
      <c r="F259" s="455">
        <v>82194.080000000002</v>
      </c>
      <c r="G259" s="455">
        <v>4812103.72</v>
      </c>
      <c r="H259" s="455">
        <v>477078.72</v>
      </c>
      <c r="I259" s="455">
        <v>762805.1</v>
      </c>
      <c r="J259" s="455">
        <v>334771.90000000002</v>
      </c>
      <c r="K259" s="388"/>
      <c r="L259" s="388"/>
      <c r="M259" s="388"/>
      <c r="N259" s="455"/>
      <c r="O259" s="455"/>
      <c r="P259" s="455"/>
      <c r="Q259" s="455"/>
      <c r="R259" s="455"/>
      <c r="S259" s="455"/>
      <c r="T259" s="455"/>
      <c r="U259" s="455"/>
      <c r="V259" s="455"/>
      <c r="W259" s="455"/>
      <c r="X259" s="388">
        <v>60467.92</v>
      </c>
      <c r="Y259" s="427"/>
      <c r="Z259" s="429"/>
      <c r="AA259" s="13" t="s">
        <v>360</v>
      </c>
      <c r="AB259" s="126"/>
      <c r="AC259" s="36"/>
      <c r="AD259" s="85"/>
    </row>
    <row r="260" spans="1:30" ht="18" customHeight="1" x14ac:dyDescent="0.25">
      <c r="A260" s="125">
        <f t="shared" si="118"/>
        <v>177</v>
      </c>
      <c r="B260" s="329" t="s">
        <v>219</v>
      </c>
      <c r="C260" s="429">
        <f t="shared" si="116"/>
        <v>6692639.04</v>
      </c>
      <c r="D260" s="455">
        <f t="shared" si="117"/>
        <v>6692639.04</v>
      </c>
      <c r="E260" s="427"/>
      <c r="F260" s="455"/>
      <c r="G260" s="455">
        <v>6692639.04</v>
      </c>
      <c r="H260" s="455"/>
      <c r="I260" s="455"/>
      <c r="J260" s="455"/>
      <c r="K260" s="388"/>
      <c r="L260" s="388"/>
      <c r="M260" s="388"/>
      <c r="N260" s="455"/>
      <c r="O260" s="455"/>
      <c r="P260" s="455"/>
      <c r="Q260" s="455"/>
      <c r="R260" s="455"/>
      <c r="S260" s="455"/>
      <c r="T260" s="455"/>
      <c r="U260" s="455"/>
      <c r="V260" s="455"/>
      <c r="W260" s="455"/>
      <c r="X260" s="388"/>
      <c r="Y260" s="455"/>
      <c r="Z260" s="460"/>
      <c r="AA260" s="13"/>
      <c r="AB260" s="126"/>
      <c r="AC260" s="36"/>
      <c r="AD260" s="85"/>
    </row>
    <row r="261" spans="1:30" s="127" customFormat="1" ht="15" customHeight="1" x14ac:dyDescent="0.2">
      <c r="A261" s="125">
        <f t="shared" si="118"/>
        <v>178</v>
      </c>
      <c r="B261" s="304" t="s">
        <v>447</v>
      </c>
      <c r="C261" s="429">
        <f t="shared" si="116"/>
        <v>279341.05</v>
      </c>
      <c r="D261" s="455">
        <f t="shared" si="117"/>
        <v>0</v>
      </c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455"/>
      <c r="S261" s="190"/>
      <c r="T261" s="190"/>
      <c r="U261" s="190"/>
      <c r="V261" s="190"/>
      <c r="W261" s="190"/>
      <c r="X261" s="190"/>
      <c r="Y261" s="455">
        <v>279341.05</v>
      </c>
      <c r="Z261" s="458"/>
      <c r="AA261" s="16"/>
      <c r="AB261" s="126" t="s">
        <v>978</v>
      </c>
    </row>
    <row r="262" spans="1:30" s="127" customFormat="1" ht="21" customHeight="1" x14ac:dyDescent="0.2">
      <c r="A262" s="125">
        <f t="shared" si="118"/>
        <v>179</v>
      </c>
      <c r="B262" s="304" t="s">
        <v>448</v>
      </c>
      <c r="C262" s="429">
        <f t="shared" si="116"/>
        <v>276096.95</v>
      </c>
      <c r="D262" s="455">
        <f t="shared" si="117"/>
        <v>0</v>
      </c>
      <c r="E262" s="455"/>
      <c r="F262" s="455"/>
      <c r="G262" s="455"/>
      <c r="H262" s="455"/>
      <c r="I262" s="455"/>
      <c r="J262" s="455"/>
      <c r="K262" s="455"/>
      <c r="L262" s="455"/>
      <c r="M262" s="455"/>
      <c r="N262" s="455"/>
      <c r="O262" s="318"/>
      <c r="P262" s="455"/>
      <c r="Q262" s="455"/>
      <c r="R262" s="455"/>
      <c r="S262" s="455"/>
      <c r="T262" s="455"/>
      <c r="U262" s="455"/>
      <c r="V262" s="455"/>
      <c r="W262" s="455"/>
      <c r="X262" s="455"/>
      <c r="Y262" s="455">
        <v>276096.95</v>
      </c>
      <c r="Z262" s="458"/>
      <c r="AA262" s="96"/>
      <c r="AB262" s="126" t="s">
        <v>978</v>
      </c>
    </row>
    <row r="263" spans="1:30" s="127" customFormat="1" ht="15.75" customHeight="1" x14ac:dyDescent="0.2">
      <c r="A263" s="125">
        <f t="shared" si="118"/>
        <v>180</v>
      </c>
      <c r="B263" s="304" t="s">
        <v>449</v>
      </c>
      <c r="C263" s="429">
        <f t="shared" si="116"/>
        <v>179824.15</v>
      </c>
      <c r="D263" s="455">
        <f t="shared" si="117"/>
        <v>0</v>
      </c>
      <c r="E263" s="455"/>
      <c r="F263" s="455"/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55"/>
      <c r="R263" s="455"/>
      <c r="S263" s="455"/>
      <c r="T263" s="455"/>
      <c r="U263" s="455"/>
      <c r="V263" s="455"/>
      <c r="W263" s="455"/>
      <c r="X263" s="455"/>
      <c r="Y263" s="455">
        <v>179824.15</v>
      </c>
      <c r="Z263" s="458"/>
      <c r="AA263" s="458"/>
      <c r="AB263" s="126" t="s">
        <v>1027</v>
      </c>
    </row>
    <row r="264" spans="1:30" s="127" customFormat="1" ht="18.75" customHeight="1" x14ac:dyDescent="0.2">
      <c r="A264" s="125">
        <f t="shared" si="118"/>
        <v>181</v>
      </c>
      <c r="B264" s="304" t="s">
        <v>450</v>
      </c>
      <c r="C264" s="429">
        <f t="shared" si="116"/>
        <v>1445684.1</v>
      </c>
      <c r="D264" s="455">
        <f t="shared" si="117"/>
        <v>0</v>
      </c>
      <c r="E264" s="455"/>
      <c r="F264" s="455"/>
      <c r="G264" s="455"/>
      <c r="H264" s="455"/>
      <c r="I264" s="455"/>
      <c r="J264" s="455"/>
      <c r="K264" s="455"/>
      <c r="L264" s="455"/>
      <c r="M264" s="455"/>
      <c r="N264" s="455"/>
      <c r="O264" s="455"/>
      <c r="P264" s="455"/>
      <c r="Q264" s="455"/>
      <c r="R264" s="455"/>
      <c r="S264" s="455"/>
      <c r="T264" s="455"/>
      <c r="U264" s="455"/>
      <c r="V264" s="455"/>
      <c r="W264" s="455"/>
      <c r="X264" s="455"/>
      <c r="Y264" s="455">
        <v>1445684.1</v>
      </c>
      <c r="Z264" s="458"/>
      <c r="AA264" s="96"/>
      <c r="AB264" s="126" t="s">
        <v>1123</v>
      </c>
    </row>
    <row r="265" spans="1:30" s="127" customFormat="1" ht="24.75" customHeight="1" x14ac:dyDescent="0.2">
      <c r="A265" s="125">
        <f t="shared" si="118"/>
        <v>182</v>
      </c>
      <c r="B265" s="304" t="s">
        <v>451</v>
      </c>
      <c r="C265" s="429">
        <f t="shared" si="116"/>
        <v>295551.86</v>
      </c>
      <c r="D265" s="455">
        <f t="shared" si="117"/>
        <v>0</v>
      </c>
      <c r="E265" s="455"/>
      <c r="F265" s="455"/>
      <c r="G265" s="455"/>
      <c r="H265" s="455"/>
      <c r="I265" s="455"/>
      <c r="J265" s="455"/>
      <c r="K265" s="455"/>
      <c r="L265" s="455"/>
      <c r="M265" s="455"/>
      <c r="N265" s="455"/>
      <c r="O265" s="455"/>
      <c r="P265" s="455"/>
      <c r="Q265" s="455"/>
      <c r="R265" s="455"/>
      <c r="S265" s="455"/>
      <c r="T265" s="455"/>
      <c r="U265" s="455"/>
      <c r="V265" s="455"/>
      <c r="W265" s="455"/>
      <c r="X265" s="455"/>
      <c r="Y265" s="455">
        <v>295551.86</v>
      </c>
      <c r="Z265" s="458"/>
      <c r="AA265" s="96"/>
      <c r="AB265" s="126" t="s">
        <v>979</v>
      </c>
    </row>
    <row r="266" spans="1:30" s="127" customFormat="1" ht="21" customHeight="1" x14ac:dyDescent="0.2">
      <c r="A266" s="125">
        <f t="shared" si="118"/>
        <v>183</v>
      </c>
      <c r="B266" s="304" t="s">
        <v>452</v>
      </c>
      <c r="C266" s="429">
        <f t="shared" si="116"/>
        <v>997737.65</v>
      </c>
      <c r="D266" s="455">
        <f t="shared" si="117"/>
        <v>0</v>
      </c>
      <c r="E266" s="455"/>
      <c r="F266" s="455"/>
      <c r="G266" s="455"/>
      <c r="H266" s="455"/>
      <c r="I266" s="455"/>
      <c r="J266" s="455"/>
      <c r="K266" s="455"/>
      <c r="L266" s="455"/>
      <c r="M266" s="455"/>
      <c r="N266" s="455"/>
      <c r="O266" s="455"/>
      <c r="P266" s="455"/>
      <c r="Q266" s="455"/>
      <c r="R266" s="455"/>
      <c r="S266" s="455"/>
      <c r="T266" s="455"/>
      <c r="U266" s="455"/>
      <c r="V266" s="455"/>
      <c r="W266" s="455"/>
      <c r="X266" s="455"/>
      <c r="Y266" s="455">
        <v>997737.65</v>
      </c>
      <c r="Z266" s="458"/>
      <c r="AA266" s="96"/>
      <c r="AB266" s="126" t="s">
        <v>1026</v>
      </c>
    </row>
    <row r="267" spans="1:30" s="127" customFormat="1" ht="21" customHeight="1" x14ac:dyDescent="0.2">
      <c r="A267" s="125">
        <f t="shared" si="118"/>
        <v>184</v>
      </c>
      <c r="B267" s="304" t="s">
        <v>453</v>
      </c>
      <c r="C267" s="429">
        <f t="shared" si="116"/>
        <v>337022.97</v>
      </c>
      <c r="D267" s="455">
        <f t="shared" si="117"/>
        <v>0</v>
      </c>
      <c r="E267" s="455"/>
      <c r="F267" s="455"/>
      <c r="G267" s="455"/>
      <c r="H267" s="455"/>
      <c r="I267" s="455"/>
      <c r="J267" s="455"/>
      <c r="K267" s="455"/>
      <c r="L267" s="455"/>
      <c r="M267" s="455"/>
      <c r="N267" s="455"/>
      <c r="O267" s="455"/>
      <c r="P267" s="455"/>
      <c r="Q267" s="455"/>
      <c r="R267" s="455"/>
      <c r="S267" s="190"/>
      <c r="T267" s="455"/>
      <c r="U267" s="455"/>
      <c r="V267" s="455"/>
      <c r="W267" s="455"/>
      <c r="X267" s="455"/>
      <c r="Y267" s="455">
        <v>337022.97</v>
      </c>
      <c r="Z267" s="458"/>
      <c r="AA267" s="96"/>
      <c r="AB267" s="126" t="s">
        <v>979</v>
      </c>
    </row>
    <row r="268" spans="1:30" s="127" customFormat="1" ht="16.5" customHeight="1" x14ac:dyDescent="0.2">
      <c r="A268" s="125">
        <f t="shared" si="118"/>
        <v>185</v>
      </c>
      <c r="B268" s="303" t="s">
        <v>454</v>
      </c>
      <c r="C268" s="429">
        <f t="shared" si="116"/>
        <v>978570.45</v>
      </c>
      <c r="D268" s="455">
        <f t="shared" si="117"/>
        <v>0</v>
      </c>
      <c r="E268" s="455"/>
      <c r="F268" s="455"/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55"/>
      <c r="R268" s="455"/>
      <c r="S268" s="455"/>
      <c r="T268" s="455"/>
      <c r="U268" s="455"/>
      <c r="V268" s="455"/>
      <c r="W268" s="455"/>
      <c r="X268" s="455"/>
      <c r="Y268" s="455">
        <v>978570.45</v>
      </c>
      <c r="Z268" s="458"/>
      <c r="AA268" s="96"/>
      <c r="AB268" s="126" t="s">
        <v>984</v>
      </c>
    </row>
    <row r="269" spans="1:30" s="127" customFormat="1" ht="14.25" customHeight="1" x14ac:dyDescent="0.2">
      <c r="A269" s="125">
        <f t="shared" si="118"/>
        <v>186</v>
      </c>
      <c r="B269" s="303" t="s">
        <v>455</v>
      </c>
      <c r="C269" s="429">
        <f t="shared" si="116"/>
        <v>233641.55999999994</v>
      </c>
      <c r="D269" s="455">
        <f t="shared" si="117"/>
        <v>0</v>
      </c>
      <c r="E269" s="318"/>
      <c r="F269" s="318"/>
      <c r="G269" s="318"/>
      <c r="H269" s="318"/>
      <c r="I269" s="318"/>
      <c r="J269" s="318"/>
      <c r="K269" s="455"/>
      <c r="L269" s="455"/>
      <c r="M269" s="455"/>
      <c r="N269" s="455"/>
      <c r="O269" s="318"/>
      <c r="P269" s="455"/>
      <c r="Q269" s="455"/>
      <c r="R269" s="427"/>
      <c r="S269" s="455"/>
      <c r="T269" s="455"/>
      <c r="U269" s="455"/>
      <c r="V269" s="455"/>
      <c r="W269" s="455"/>
      <c r="X269" s="455"/>
      <c r="Y269" s="455">
        <f>920377.57-686736.01</f>
        <v>233641.55999999994</v>
      </c>
      <c r="Z269" s="458"/>
      <c r="AA269" s="96"/>
      <c r="AB269" s="126" t="s">
        <v>1027</v>
      </c>
    </row>
    <row r="270" spans="1:30" s="127" customFormat="1" ht="19.5" customHeight="1" x14ac:dyDescent="0.2">
      <c r="A270" s="125">
        <f t="shared" si="118"/>
        <v>187</v>
      </c>
      <c r="B270" s="304" t="s">
        <v>456</v>
      </c>
      <c r="C270" s="429">
        <f t="shared" si="116"/>
        <v>420843.28</v>
      </c>
      <c r="D270" s="455">
        <f t="shared" si="117"/>
        <v>0</v>
      </c>
      <c r="E270" s="455"/>
      <c r="F270" s="455"/>
      <c r="G270" s="455"/>
      <c r="H270" s="455"/>
      <c r="I270" s="455"/>
      <c r="J270" s="455"/>
      <c r="K270" s="455"/>
      <c r="L270" s="455"/>
      <c r="M270" s="455"/>
      <c r="N270" s="455"/>
      <c r="O270" s="318"/>
      <c r="P270" s="455"/>
      <c r="Q270" s="455"/>
      <c r="R270" s="455"/>
      <c r="S270" s="427"/>
      <c r="T270" s="455"/>
      <c r="U270" s="455"/>
      <c r="V270" s="455"/>
      <c r="W270" s="455"/>
      <c r="X270" s="455"/>
      <c r="Y270" s="455">
        <v>420843.28</v>
      </c>
      <c r="Z270" s="458"/>
      <c r="AA270" s="96"/>
      <c r="AB270" s="126" t="s">
        <v>978</v>
      </c>
    </row>
    <row r="271" spans="1:30" s="127" customFormat="1" ht="17.25" customHeight="1" x14ac:dyDescent="0.2">
      <c r="A271" s="125">
        <f t="shared" si="118"/>
        <v>188</v>
      </c>
      <c r="B271" s="303" t="s">
        <v>457</v>
      </c>
      <c r="C271" s="429">
        <f t="shared" si="116"/>
        <v>424477.81</v>
      </c>
      <c r="D271" s="455">
        <f t="shared" si="117"/>
        <v>0</v>
      </c>
      <c r="E271" s="455"/>
      <c r="F271" s="455"/>
      <c r="G271" s="455"/>
      <c r="H271" s="455"/>
      <c r="I271" s="455"/>
      <c r="J271" s="455"/>
      <c r="K271" s="455"/>
      <c r="L271" s="455"/>
      <c r="M271" s="455"/>
      <c r="N271" s="455"/>
      <c r="O271" s="318"/>
      <c r="P271" s="455"/>
      <c r="Q271" s="455"/>
      <c r="R271" s="455"/>
      <c r="S271" s="427"/>
      <c r="T271" s="455"/>
      <c r="U271" s="455"/>
      <c r="V271" s="455"/>
      <c r="W271" s="455"/>
      <c r="X271" s="455"/>
      <c r="Y271" s="455">
        <v>424477.81</v>
      </c>
      <c r="Z271" s="458"/>
      <c r="AA271" s="96"/>
      <c r="AB271" s="126" t="s">
        <v>978</v>
      </c>
    </row>
    <row r="272" spans="1:30" s="127" customFormat="1" ht="15.75" customHeight="1" x14ac:dyDescent="0.2">
      <c r="A272" s="125">
        <f t="shared" si="118"/>
        <v>189</v>
      </c>
      <c r="B272" s="304" t="s">
        <v>458</v>
      </c>
      <c r="C272" s="429">
        <f t="shared" si="116"/>
        <v>230897.36</v>
      </c>
      <c r="D272" s="455">
        <f t="shared" si="117"/>
        <v>0</v>
      </c>
      <c r="E272" s="455"/>
      <c r="F272" s="455"/>
      <c r="G272" s="455"/>
      <c r="H272" s="455"/>
      <c r="I272" s="455"/>
      <c r="J272" s="455"/>
      <c r="K272" s="455"/>
      <c r="L272" s="455"/>
      <c r="M272" s="455"/>
      <c r="N272" s="455"/>
      <c r="O272" s="318"/>
      <c r="P272" s="455"/>
      <c r="Q272" s="427"/>
      <c r="R272" s="455"/>
      <c r="S272" s="455"/>
      <c r="T272" s="455"/>
      <c r="U272" s="455"/>
      <c r="V272" s="455"/>
      <c r="W272" s="455"/>
      <c r="X272" s="455"/>
      <c r="Y272" s="455">
        <v>230897.36</v>
      </c>
      <c r="Z272" s="458"/>
      <c r="AA272" s="96"/>
      <c r="AB272" s="126" t="s">
        <v>1027</v>
      </c>
    </row>
    <row r="273" spans="1:33" s="127" customFormat="1" ht="17.25" customHeight="1" x14ac:dyDescent="0.2">
      <c r="A273" s="125">
        <f t="shared" si="118"/>
        <v>190</v>
      </c>
      <c r="B273" s="306" t="s">
        <v>459</v>
      </c>
      <c r="C273" s="429">
        <f t="shared" si="116"/>
        <v>316523.26</v>
      </c>
      <c r="D273" s="455">
        <f t="shared" si="117"/>
        <v>0</v>
      </c>
      <c r="E273" s="455"/>
      <c r="F273" s="455"/>
      <c r="G273" s="455"/>
      <c r="H273" s="455"/>
      <c r="I273" s="455"/>
      <c r="J273" s="455"/>
      <c r="K273" s="455"/>
      <c r="L273" s="455"/>
      <c r="M273" s="455"/>
      <c r="N273" s="455"/>
      <c r="O273" s="318"/>
      <c r="P273" s="455"/>
      <c r="Q273" s="455"/>
      <c r="R273" s="455"/>
      <c r="S273" s="427"/>
      <c r="T273" s="455"/>
      <c r="U273" s="455"/>
      <c r="V273" s="455"/>
      <c r="W273" s="455"/>
      <c r="X273" s="455"/>
      <c r="Y273" s="455">
        <v>316523.26</v>
      </c>
      <c r="Z273" s="458"/>
      <c r="AA273" s="96"/>
      <c r="AB273" s="126" t="s">
        <v>978</v>
      </c>
    </row>
    <row r="274" spans="1:33" ht="18" customHeight="1" x14ac:dyDescent="0.25">
      <c r="A274" s="597" t="s">
        <v>17</v>
      </c>
      <c r="B274" s="598"/>
      <c r="C274" s="429">
        <f>SUM(C257:C273)</f>
        <v>54694548.419999994</v>
      </c>
      <c r="D274" s="427">
        <f t="shared" ref="D274:X274" si="119">SUM(D257:D273)</f>
        <v>13161592.559999999</v>
      </c>
      <c r="E274" s="427">
        <f t="shared" si="119"/>
        <v>0</v>
      </c>
      <c r="F274" s="427">
        <f t="shared" si="119"/>
        <v>82194.080000000002</v>
      </c>
      <c r="G274" s="427">
        <f t="shared" si="119"/>
        <v>11504742.76</v>
      </c>
      <c r="H274" s="427">
        <f t="shared" si="119"/>
        <v>477078.72</v>
      </c>
      <c r="I274" s="427">
        <f t="shared" si="119"/>
        <v>762805.1</v>
      </c>
      <c r="J274" s="427">
        <f t="shared" si="119"/>
        <v>334771.90000000002</v>
      </c>
      <c r="K274" s="427">
        <f t="shared" si="119"/>
        <v>0</v>
      </c>
      <c r="L274" s="427">
        <f t="shared" ref="L274" si="120">SUM(L257:L273)</f>
        <v>0</v>
      </c>
      <c r="M274" s="427">
        <f t="shared" si="119"/>
        <v>0</v>
      </c>
      <c r="N274" s="427">
        <f t="shared" si="119"/>
        <v>1691.1</v>
      </c>
      <c r="O274" s="427">
        <f t="shared" si="119"/>
        <v>8605881.4399999995</v>
      </c>
      <c r="P274" s="427">
        <f t="shared" si="119"/>
        <v>0</v>
      </c>
      <c r="Q274" s="427">
        <f t="shared" si="119"/>
        <v>0</v>
      </c>
      <c r="R274" s="427">
        <f t="shared" si="119"/>
        <v>4880</v>
      </c>
      <c r="S274" s="427">
        <f t="shared" si="119"/>
        <v>26450394.049999997</v>
      </c>
      <c r="T274" s="427">
        <f t="shared" si="119"/>
        <v>0</v>
      </c>
      <c r="U274" s="427">
        <f t="shared" si="119"/>
        <v>0</v>
      </c>
      <c r="V274" s="427">
        <f t="shared" si="119"/>
        <v>0</v>
      </c>
      <c r="W274" s="427">
        <f t="shared" si="119"/>
        <v>0</v>
      </c>
      <c r="X274" s="427">
        <f t="shared" si="119"/>
        <v>60467.92</v>
      </c>
      <c r="Y274" s="427">
        <f>SUM(Y257:Y273)</f>
        <v>6416212.4499999993</v>
      </c>
      <c r="Z274" s="429">
        <f>(C274-Y274)*0.0214</f>
        <v>1033156.3897579999</v>
      </c>
      <c r="AA274" s="13"/>
      <c r="AB274" s="126"/>
      <c r="AC274" s="85"/>
      <c r="AD274" s="85"/>
      <c r="AG274" s="86"/>
    </row>
    <row r="275" spans="1:33" ht="18" customHeight="1" x14ac:dyDescent="0.25">
      <c r="A275" s="492" t="s">
        <v>109</v>
      </c>
      <c r="B275" s="493"/>
      <c r="C275" s="494"/>
      <c r="D275" s="480"/>
      <c r="E275" s="480"/>
      <c r="F275" s="480"/>
      <c r="G275" s="480"/>
      <c r="H275" s="480"/>
      <c r="I275" s="480"/>
      <c r="J275" s="480"/>
      <c r="K275" s="480"/>
      <c r="L275" s="480"/>
      <c r="M275" s="480"/>
      <c r="N275" s="480"/>
      <c r="O275" s="480"/>
      <c r="P275" s="480"/>
      <c r="Q275" s="480"/>
      <c r="R275" s="480"/>
      <c r="S275" s="480"/>
      <c r="T275" s="480"/>
      <c r="U275" s="480"/>
      <c r="V275" s="480"/>
      <c r="W275" s="480"/>
      <c r="X275" s="480"/>
      <c r="Y275" s="480"/>
      <c r="Z275" s="482"/>
      <c r="AA275" s="13"/>
      <c r="AB275" s="126"/>
      <c r="AC275" s="36"/>
      <c r="AD275" s="85"/>
    </row>
    <row r="276" spans="1:33" ht="18" customHeight="1" x14ac:dyDescent="0.25">
      <c r="A276" s="125">
        <f>A273+1</f>
        <v>191</v>
      </c>
      <c r="B276" s="304" t="s">
        <v>220</v>
      </c>
      <c r="C276" s="429">
        <f t="shared" ref="C276:C286" si="121">D276+M276+O276+Q276+S276+U276+W276+X276+Y276+L276</f>
        <v>3395579.37</v>
      </c>
      <c r="D276" s="455">
        <f t="shared" ref="D276:D286" si="122">E276+F276+G276+H276+I276+J276</f>
        <v>0</v>
      </c>
      <c r="E276" s="427"/>
      <c r="F276" s="455"/>
      <c r="G276" s="455"/>
      <c r="H276" s="455"/>
      <c r="I276" s="455"/>
      <c r="J276" s="455"/>
      <c r="K276" s="455"/>
      <c r="L276" s="455"/>
      <c r="M276" s="455"/>
      <c r="N276" s="455">
        <v>940.75</v>
      </c>
      <c r="O276" s="455">
        <v>2651454.83</v>
      </c>
      <c r="P276" s="455"/>
      <c r="Q276" s="455"/>
      <c r="R276" s="455"/>
      <c r="S276" s="455"/>
      <c r="T276" s="455"/>
      <c r="U276" s="455"/>
      <c r="V276" s="455"/>
      <c r="W276" s="455"/>
      <c r="X276" s="388"/>
      <c r="Y276" s="455">
        <v>744124.54</v>
      </c>
      <c r="Z276" s="429"/>
      <c r="AA276" s="13"/>
      <c r="AB276" s="126" t="s">
        <v>984</v>
      </c>
      <c r="AC276" s="173"/>
      <c r="AD276" s="85"/>
    </row>
    <row r="277" spans="1:33" s="127" customFormat="1" ht="15.75" customHeight="1" x14ac:dyDescent="0.2">
      <c r="A277" s="428">
        <f t="shared" ref="A277:A286" si="123">A276+1</f>
        <v>192</v>
      </c>
      <c r="B277" s="304" t="s">
        <v>460</v>
      </c>
      <c r="C277" s="429">
        <f t="shared" si="121"/>
        <v>415620.64</v>
      </c>
      <c r="D277" s="455">
        <f t="shared" si="122"/>
        <v>0</v>
      </c>
      <c r="E277" s="455"/>
      <c r="F277" s="455"/>
      <c r="G277" s="455"/>
      <c r="H277" s="455"/>
      <c r="I277" s="455"/>
      <c r="J277" s="455"/>
      <c r="K277" s="455"/>
      <c r="L277" s="455"/>
      <c r="M277" s="455"/>
      <c r="N277" s="455"/>
      <c r="O277" s="455"/>
      <c r="P277" s="455"/>
      <c r="Q277" s="455"/>
      <c r="R277" s="455"/>
      <c r="S277" s="455"/>
      <c r="T277" s="455"/>
      <c r="U277" s="455"/>
      <c r="V277" s="455"/>
      <c r="W277" s="455"/>
      <c r="X277" s="455"/>
      <c r="Y277" s="455">
        <v>415620.64</v>
      </c>
      <c r="Z277" s="460"/>
      <c r="AA277" s="16"/>
      <c r="AB277" s="126" t="s">
        <v>1017</v>
      </c>
    </row>
    <row r="278" spans="1:33" s="127" customFormat="1" ht="15.75" customHeight="1" x14ac:dyDescent="0.2">
      <c r="A278" s="428">
        <f t="shared" si="123"/>
        <v>193</v>
      </c>
      <c r="B278" s="304" t="s">
        <v>461</v>
      </c>
      <c r="C278" s="429">
        <f t="shared" si="121"/>
        <v>339381.42</v>
      </c>
      <c r="D278" s="455">
        <f t="shared" si="122"/>
        <v>0</v>
      </c>
      <c r="E278" s="455"/>
      <c r="F278" s="455"/>
      <c r="G278" s="455"/>
      <c r="H278" s="455"/>
      <c r="I278" s="455"/>
      <c r="J278" s="455"/>
      <c r="K278" s="455"/>
      <c r="L278" s="455"/>
      <c r="M278" s="455"/>
      <c r="N278" s="455"/>
      <c r="O278" s="455"/>
      <c r="P278" s="455"/>
      <c r="Q278" s="455"/>
      <c r="R278" s="455"/>
      <c r="S278" s="455"/>
      <c r="T278" s="455"/>
      <c r="U278" s="455"/>
      <c r="V278" s="455"/>
      <c r="W278" s="455"/>
      <c r="X278" s="455"/>
      <c r="Y278" s="455">
        <v>339381.42</v>
      </c>
      <c r="Z278" s="460"/>
      <c r="AA278" s="16"/>
      <c r="AB278" s="126" t="s">
        <v>978</v>
      </c>
    </row>
    <row r="279" spans="1:33" s="127" customFormat="1" ht="15.75" customHeight="1" x14ac:dyDescent="0.2">
      <c r="A279" s="428">
        <f t="shared" si="123"/>
        <v>194</v>
      </c>
      <c r="B279" s="304" t="s">
        <v>462</v>
      </c>
      <c r="C279" s="429">
        <f t="shared" si="121"/>
        <v>279885.52</v>
      </c>
      <c r="D279" s="455">
        <f t="shared" si="122"/>
        <v>0</v>
      </c>
      <c r="E279" s="455"/>
      <c r="F279" s="455"/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55"/>
      <c r="R279" s="455"/>
      <c r="S279" s="455"/>
      <c r="T279" s="455"/>
      <c r="U279" s="455"/>
      <c r="V279" s="455"/>
      <c r="W279" s="455"/>
      <c r="X279" s="455"/>
      <c r="Y279" s="455">
        <v>279885.52</v>
      </c>
      <c r="Z279" s="460"/>
      <c r="AA279" s="16"/>
      <c r="AB279" s="126" t="s">
        <v>978</v>
      </c>
    </row>
    <row r="280" spans="1:33" s="127" customFormat="1" ht="15.75" customHeight="1" x14ac:dyDescent="0.2">
      <c r="A280" s="428">
        <f t="shared" si="123"/>
        <v>195</v>
      </c>
      <c r="B280" s="304" t="s">
        <v>463</v>
      </c>
      <c r="C280" s="429">
        <f t="shared" si="121"/>
        <v>294895.89</v>
      </c>
      <c r="D280" s="455">
        <f t="shared" si="122"/>
        <v>0</v>
      </c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455">
        <v>294895.89</v>
      </c>
      <c r="Z280" s="460"/>
      <c r="AA280" s="16"/>
      <c r="AB280" s="126" t="s">
        <v>984</v>
      </c>
    </row>
    <row r="281" spans="1:33" s="127" customFormat="1" ht="15.75" customHeight="1" x14ac:dyDescent="0.2">
      <c r="A281" s="428">
        <f t="shared" si="123"/>
        <v>196</v>
      </c>
      <c r="B281" s="304" t="s">
        <v>464</v>
      </c>
      <c r="C281" s="429">
        <f t="shared" si="121"/>
        <v>438341</v>
      </c>
      <c r="D281" s="455">
        <f t="shared" si="122"/>
        <v>0</v>
      </c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455">
        <v>438341</v>
      </c>
      <c r="Z281" s="460"/>
      <c r="AA281" s="16"/>
      <c r="AB281" s="126" t="s">
        <v>1124</v>
      </c>
    </row>
    <row r="282" spans="1:33" s="127" customFormat="1" ht="15.75" customHeight="1" x14ac:dyDescent="0.2">
      <c r="A282" s="428">
        <f t="shared" si="123"/>
        <v>197</v>
      </c>
      <c r="B282" s="304" t="s">
        <v>465</v>
      </c>
      <c r="C282" s="429">
        <f t="shared" si="121"/>
        <v>360462.95</v>
      </c>
      <c r="D282" s="455">
        <f t="shared" si="122"/>
        <v>0</v>
      </c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455">
        <v>360462.95</v>
      </c>
      <c r="Z282" s="460"/>
      <c r="AA282" s="16"/>
      <c r="AB282" s="126" t="s">
        <v>1124</v>
      </c>
    </row>
    <row r="283" spans="1:33" s="127" customFormat="1" ht="15.75" customHeight="1" x14ac:dyDescent="0.2">
      <c r="A283" s="428">
        <f t="shared" si="123"/>
        <v>198</v>
      </c>
      <c r="B283" s="304" t="s">
        <v>466</v>
      </c>
      <c r="C283" s="429">
        <f t="shared" si="121"/>
        <v>279091.5</v>
      </c>
      <c r="D283" s="455">
        <f t="shared" si="122"/>
        <v>0</v>
      </c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455">
        <v>279091.5</v>
      </c>
      <c r="Z283" s="460"/>
      <c r="AA283" s="16"/>
      <c r="AB283" s="126" t="s">
        <v>978</v>
      </c>
    </row>
    <row r="284" spans="1:33" s="127" customFormat="1" ht="15.75" customHeight="1" x14ac:dyDescent="0.2">
      <c r="A284" s="428">
        <f t="shared" si="123"/>
        <v>199</v>
      </c>
      <c r="B284" s="304" t="s">
        <v>467</v>
      </c>
      <c r="C284" s="429">
        <f t="shared" si="121"/>
        <v>414381.57</v>
      </c>
      <c r="D284" s="455">
        <f t="shared" si="122"/>
        <v>0</v>
      </c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455">
        <v>414381.57</v>
      </c>
      <c r="Z284" s="460"/>
      <c r="AA284" s="16"/>
      <c r="AB284" s="126" t="s">
        <v>1010</v>
      </c>
    </row>
    <row r="285" spans="1:33" s="127" customFormat="1" ht="15.75" customHeight="1" x14ac:dyDescent="0.2">
      <c r="A285" s="428">
        <f t="shared" si="123"/>
        <v>200</v>
      </c>
      <c r="B285" s="304" t="s">
        <v>468</v>
      </c>
      <c r="C285" s="429">
        <f t="shared" si="121"/>
        <v>298140.09000000003</v>
      </c>
      <c r="D285" s="455">
        <f t="shared" si="122"/>
        <v>0</v>
      </c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455">
        <v>298140.09000000003</v>
      </c>
      <c r="Z285" s="460"/>
      <c r="AA285" s="16"/>
      <c r="AB285" s="126" t="s">
        <v>978</v>
      </c>
    </row>
    <row r="286" spans="1:33" s="127" customFormat="1" ht="15.75" customHeight="1" x14ac:dyDescent="0.2">
      <c r="A286" s="428">
        <f t="shared" si="123"/>
        <v>201</v>
      </c>
      <c r="B286" s="304" t="s">
        <v>469</v>
      </c>
      <c r="C286" s="429">
        <f t="shared" si="121"/>
        <v>298140.09000000003</v>
      </c>
      <c r="D286" s="455">
        <f t="shared" si="122"/>
        <v>0</v>
      </c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455">
        <v>298140.09000000003</v>
      </c>
      <c r="Z286" s="460"/>
      <c r="AA286" s="16"/>
      <c r="AB286" s="126" t="s">
        <v>978</v>
      </c>
    </row>
    <row r="287" spans="1:33" ht="18" customHeight="1" x14ac:dyDescent="0.25">
      <c r="A287" s="597" t="s">
        <v>17</v>
      </c>
      <c r="B287" s="598"/>
      <c r="C287" s="460">
        <f t="shared" ref="C287:Y287" si="124">SUM(C276:C286)</f>
        <v>6813920.04</v>
      </c>
      <c r="D287" s="455">
        <f t="shared" si="124"/>
        <v>0</v>
      </c>
      <c r="E287" s="455">
        <f t="shared" si="124"/>
        <v>0</v>
      </c>
      <c r="F287" s="455">
        <f t="shared" si="124"/>
        <v>0</v>
      </c>
      <c r="G287" s="455">
        <f t="shared" si="124"/>
        <v>0</v>
      </c>
      <c r="H287" s="455">
        <f t="shared" si="124"/>
        <v>0</v>
      </c>
      <c r="I287" s="455">
        <f t="shared" si="124"/>
        <v>0</v>
      </c>
      <c r="J287" s="455">
        <f t="shared" si="124"/>
        <v>0</v>
      </c>
      <c r="K287" s="455">
        <f t="shared" si="124"/>
        <v>0</v>
      </c>
      <c r="L287" s="455">
        <f t="shared" ref="L287" si="125">SUM(L276:L286)</f>
        <v>0</v>
      </c>
      <c r="M287" s="455">
        <f t="shared" si="124"/>
        <v>0</v>
      </c>
      <c r="N287" s="455">
        <f t="shared" si="124"/>
        <v>940.75</v>
      </c>
      <c r="O287" s="455">
        <f t="shared" si="124"/>
        <v>2651454.83</v>
      </c>
      <c r="P287" s="455">
        <f t="shared" si="124"/>
        <v>0</v>
      </c>
      <c r="Q287" s="455">
        <f t="shared" si="124"/>
        <v>0</v>
      </c>
      <c r="R287" s="455">
        <f t="shared" si="124"/>
        <v>0</v>
      </c>
      <c r="S287" s="455">
        <f t="shared" si="124"/>
        <v>0</v>
      </c>
      <c r="T287" s="455">
        <f t="shared" si="124"/>
        <v>0</v>
      </c>
      <c r="U287" s="455">
        <f t="shared" si="124"/>
        <v>0</v>
      </c>
      <c r="V287" s="455">
        <f t="shared" si="124"/>
        <v>0</v>
      </c>
      <c r="W287" s="455">
        <f t="shared" si="124"/>
        <v>0</v>
      </c>
      <c r="X287" s="455">
        <f t="shared" si="124"/>
        <v>0</v>
      </c>
      <c r="Y287" s="455">
        <f t="shared" si="124"/>
        <v>4162465.21</v>
      </c>
      <c r="Z287" s="429">
        <f>(C287-Y287)*0.0214</f>
        <v>56741.133362</v>
      </c>
      <c r="AA287" s="13"/>
      <c r="AB287" s="126"/>
      <c r="AC287" s="85"/>
      <c r="AD287" s="85"/>
      <c r="AG287" s="86"/>
    </row>
    <row r="288" spans="1:33" ht="18" customHeight="1" x14ac:dyDescent="0.25">
      <c r="A288" s="492" t="s">
        <v>110</v>
      </c>
      <c r="B288" s="494"/>
      <c r="C288" s="482">
        <f t="shared" ref="C288:Y288" si="126">C287+C274+C255+C251+C229+C224</f>
        <v>174687253.47</v>
      </c>
      <c r="D288" s="480">
        <f t="shared" si="126"/>
        <v>42824618.790000007</v>
      </c>
      <c r="E288" s="480">
        <f t="shared" si="126"/>
        <v>0</v>
      </c>
      <c r="F288" s="480">
        <f t="shared" si="126"/>
        <v>3817840.4400000004</v>
      </c>
      <c r="G288" s="480">
        <f t="shared" si="126"/>
        <v>29124693.920000002</v>
      </c>
      <c r="H288" s="480">
        <f t="shared" si="126"/>
        <v>2506251.56</v>
      </c>
      <c r="I288" s="480">
        <f t="shared" si="126"/>
        <v>5070160.01</v>
      </c>
      <c r="J288" s="480">
        <f t="shared" si="126"/>
        <v>2305672.86</v>
      </c>
      <c r="K288" s="480">
        <f t="shared" si="126"/>
        <v>6</v>
      </c>
      <c r="L288" s="480">
        <f t="shared" ref="L288" si="127">L287+L274+L255+L251+L229+L224</f>
        <v>18924462</v>
      </c>
      <c r="M288" s="480">
        <f t="shared" si="126"/>
        <v>600000</v>
      </c>
      <c r="N288" s="480">
        <f t="shared" si="126"/>
        <v>3834.95</v>
      </c>
      <c r="O288" s="480">
        <f t="shared" si="126"/>
        <v>15500084.949999999</v>
      </c>
      <c r="P288" s="480">
        <f t="shared" si="126"/>
        <v>0</v>
      </c>
      <c r="Q288" s="480">
        <f t="shared" si="126"/>
        <v>0</v>
      </c>
      <c r="R288" s="480">
        <f t="shared" si="126"/>
        <v>8425</v>
      </c>
      <c r="S288" s="480">
        <f t="shared" si="126"/>
        <v>51324050.649999999</v>
      </c>
      <c r="T288" s="480">
        <f t="shared" si="126"/>
        <v>0</v>
      </c>
      <c r="U288" s="480">
        <f t="shared" si="126"/>
        <v>0</v>
      </c>
      <c r="V288" s="480">
        <f t="shared" si="126"/>
        <v>0</v>
      </c>
      <c r="W288" s="480">
        <f t="shared" si="126"/>
        <v>0</v>
      </c>
      <c r="X288" s="480">
        <f t="shared" si="126"/>
        <v>60467.92</v>
      </c>
      <c r="Y288" s="480">
        <f t="shared" si="126"/>
        <v>45453569.160000004</v>
      </c>
      <c r="Z288" s="429">
        <f>(C288-Y288)*0.0214</f>
        <v>2765600.844234</v>
      </c>
      <c r="AA288" s="13"/>
      <c r="AB288" s="126">
        <f>C288+(C288-Y288)*0.0214</f>
        <v>177452854.31423399</v>
      </c>
      <c r="AC288" s="85"/>
      <c r="AD288" s="85"/>
    </row>
    <row r="289" spans="1:31" ht="12.75" customHeight="1" x14ac:dyDescent="0.25">
      <c r="A289" s="571" t="s">
        <v>37</v>
      </c>
      <c r="B289" s="571"/>
      <c r="C289" s="571"/>
      <c r="D289" s="571"/>
      <c r="E289" s="571"/>
      <c r="F289" s="571"/>
      <c r="G289" s="571"/>
      <c r="H289" s="571"/>
      <c r="I289" s="571"/>
      <c r="J289" s="571"/>
      <c r="K289" s="571"/>
      <c r="L289" s="571"/>
      <c r="M289" s="571"/>
      <c r="N289" s="571"/>
      <c r="O289" s="571"/>
      <c r="P289" s="571"/>
      <c r="Q289" s="571"/>
      <c r="R289" s="571"/>
      <c r="S289" s="571"/>
      <c r="T289" s="571"/>
      <c r="U289" s="571"/>
      <c r="V289" s="571"/>
      <c r="W289" s="571"/>
      <c r="X289" s="571"/>
      <c r="Y289" s="571"/>
      <c r="Z289" s="463"/>
      <c r="AA289" s="13"/>
      <c r="AB289" s="126"/>
      <c r="AD289" s="85"/>
    </row>
    <row r="290" spans="1:31" ht="12.75" customHeight="1" x14ac:dyDescent="0.25">
      <c r="A290" s="492" t="s">
        <v>470</v>
      </c>
      <c r="B290" s="493"/>
      <c r="C290" s="494"/>
      <c r="D290" s="480"/>
      <c r="E290" s="480"/>
      <c r="F290" s="480"/>
      <c r="G290" s="480"/>
      <c r="H290" s="480"/>
      <c r="I290" s="480"/>
      <c r="J290" s="480"/>
      <c r="K290" s="480"/>
      <c r="L290" s="480"/>
      <c r="M290" s="480"/>
      <c r="N290" s="480"/>
      <c r="O290" s="480"/>
      <c r="P290" s="480"/>
      <c r="Q290" s="480"/>
      <c r="R290" s="480"/>
      <c r="S290" s="480"/>
      <c r="T290" s="480"/>
      <c r="U290" s="480"/>
      <c r="V290" s="480"/>
      <c r="W290" s="480"/>
      <c r="X290" s="480"/>
      <c r="Y290" s="480"/>
      <c r="Z290" s="482"/>
      <c r="AA290" s="13"/>
      <c r="AB290" s="126"/>
      <c r="AE290" s="123"/>
    </row>
    <row r="291" spans="1:31" s="127" customFormat="1" ht="24" customHeight="1" x14ac:dyDescent="0.2">
      <c r="A291" s="125">
        <f>A286+1</f>
        <v>202</v>
      </c>
      <c r="B291" s="10" t="s">
        <v>471</v>
      </c>
      <c r="C291" s="429">
        <f t="shared" ref="C291:C309" si="128">D291+M291+O291+Q291+S291+U291+W291+X291+Y291+L291</f>
        <v>76591715.670000002</v>
      </c>
      <c r="D291" s="455">
        <f>E291+F291+G291+H291+I291+J291</f>
        <v>21590909.120000001</v>
      </c>
      <c r="E291" s="455"/>
      <c r="F291" s="455">
        <v>3848468.8</v>
      </c>
      <c r="G291" s="389">
        <v>12032502.24</v>
      </c>
      <c r="H291" s="389">
        <v>1715628.64</v>
      </c>
      <c r="I291" s="389">
        <v>2136251.92</v>
      </c>
      <c r="J291" s="389">
        <v>1858057.52</v>
      </c>
      <c r="K291" s="455"/>
      <c r="L291" s="455"/>
      <c r="M291" s="455"/>
      <c r="N291" s="455">
        <v>1086</v>
      </c>
      <c r="O291" s="455">
        <v>8666958.9600000009</v>
      </c>
      <c r="P291" s="455"/>
      <c r="Q291" s="455">
        <v>7763172.5599999996</v>
      </c>
      <c r="R291" s="455">
        <v>2265</v>
      </c>
      <c r="S291" s="455">
        <v>35997920.640000001</v>
      </c>
      <c r="T291" s="455"/>
      <c r="U291" s="455"/>
      <c r="V291" s="455"/>
      <c r="W291" s="455"/>
      <c r="X291" s="389"/>
      <c r="Y291" s="455">
        <f>1198739.93+307821.83+560817.01+505375.62</f>
        <v>2572754.39</v>
      </c>
      <c r="Z291" s="460"/>
      <c r="AA291" s="467"/>
      <c r="AB291" s="126" t="s">
        <v>1680</v>
      </c>
      <c r="AC291" s="484">
        <v>2572754.39</v>
      </c>
      <c r="AD291" s="41"/>
    </row>
    <row r="292" spans="1:31" s="127" customFormat="1" ht="24" customHeight="1" x14ac:dyDescent="0.2">
      <c r="A292" s="125">
        <f>A291+1</f>
        <v>203</v>
      </c>
      <c r="B292" s="10" t="s">
        <v>1675</v>
      </c>
      <c r="C292" s="429">
        <f t="shared" si="128"/>
        <v>1737575</v>
      </c>
      <c r="D292" s="455">
        <f t="shared" ref="D292:D309" si="129">E292+F292+G292+H292+I292+J292</f>
        <v>0</v>
      </c>
      <c r="E292" s="455"/>
      <c r="F292" s="455"/>
      <c r="G292" s="389"/>
      <c r="H292" s="389"/>
      <c r="I292" s="389"/>
      <c r="J292" s="389"/>
      <c r="K292" s="455"/>
      <c r="L292" s="455"/>
      <c r="M292" s="455"/>
      <c r="N292" s="455"/>
      <c r="O292" s="455"/>
      <c r="P292" s="455"/>
      <c r="Q292" s="455"/>
      <c r="R292" s="455"/>
      <c r="S292" s="455"/>
      <c r="T292" s="455"/>
      <c r="U292" s="455"/>
      <c r="V292" s="455"/>
      <c r="W292" s="455"/>
      <c r="X292" s="389"/>
      <c r="Y292" s="455">
        <v>1737575</v>
      </c>
      <c r="Z292" s="460"/>
      <c r="AA292" s="467"/>
      <c r="AB292" s="126" t="s">
        <v>1678</v>
      </c>
      <c r="AC292" s="11"/>
      <c r="AD292" s="41"/>
    </row>
    <row r="293" spans="1:31" ht="19.5" customHeight="1" x14ac:dyDescent="0.25">
      <c r="A293" s="125">
        <f t="shared" ref="A293:A309" si="130">A292+1</f>
        <v>204</v>
      </c>
      <c r="B293" s="10" t="s">
        <v>1672</v>
      </c>
      <c r="C293" s="429">
        <f t="shared" si="128"/>
        <v>6859664</v>
      </c>
      <c r="D293" s="455">
        <f t="shared" si="129"/>
        <v>0</v>
      </c>
      <c r="E293" s="480"/>
      <c r="F293" s="480"/>
      <c r="G293" s="480"/>
      <c r="H293" s="480"/>
      <c r="I293" s="480"/>
      <c r="J293" s="480"/>
      <c r="K293" s="480"/>
      <c r="L293" s="480"/>
      <c r="M293" s="480"/>
      <c r="N293" s="455"/>
      <c r="O293" s="455"/>
      <c r="P293" s="455"/>
      <c r="Q293" s="455"/>
      <c r="R293" s="455"/>
      <c r="S293" s="455"/>
      <c r="T293" s="455"/>
      <c r="U293" s="455"/>
      <c r="V293" s="480"/>
      <c r="W293" s="480"/>
      <c r="X293" s="480"/>
      <c r="Y293" s="455">
        <v>6859664</v>
      </c>
      <c r="Z293" s="482"/>
      <c r="AA293" s="13"/>
      <c r="AB293" s="126" t="s">
        <v>1678</v>
      </c>
      <c r="AE293" s="123"/>
    </row>
    <row r="294" spans="1:31" ht="21" customHeight="1" x14ac:dyDescent="0.25">
      <c r="A294" s="125">
        <f t="shared" si="130"/>
        <v>205</v>
      </c>
      <c r="B294" s="10" t="s">
        <v>1673</v>
      </c>
      <c r="C294" s="429">
        <f t="shared" si="128"/>
        <v>4271367</v>
      </c>
      <c r="D294" s="455">
        <f t="shared" si="129"/>
        <v>0</v>
      </c>
      <c r="E294" s="480"/>
      <c r="F294" s="480"/>
      <c r="G294" s="480"/>
      <c r="H294" s="480"/>
      <c r="I294" s="480"/>
      <c r="J294" s="480"/>
      <c r="K294" s="480"/>
      <c r="L294" s="480"/>
      <c r="M294" s="480"/>
      <c r="N294" s="480"/>
      <c r="O294" s="480"/>
      <c r="P294" s="480"/>
      <c r="Q294" s="480"/>
      <c r="R294" s="480"/>
      <c r="S294" s="480"/>
      <c r="T294" s="455"/>
      <c r="U294" s="427"/>
      <c r="V294" s="480"/>
      <c r="W294" s="480"/>
      <c r="X294" s="480"/>
      <c r="Y294" s="455">
        <v>4271367</v>
      </c>
      <c r="Z294" s="482"/>
      <c r="AA294" s="13"/>
      <c r="AB294" s="126" t="s">
        <v>1678</v>
      </c>
      <c r="AE294" s="123"/>
    </row>
    <row r="295" spans="1:31" s="127" customFormat="1" ht="24" customHeight="1" x14ac:dyDescent="0.2">
      <c r="A295" s="125">
        <f t="shared" si="130"/>
        <v>206</v>
      </c>
      <c r="B295" s="329" t="s">
        <v>1674</v>
      </c>
      <c r="C295" s="429">
        <f t="shared" si="128"/>
        <v>4036687</v>
      </c>
      <c r="D295" s="455">
        <f t="shared" si="129"/>
        <v>0</v>
      </c>
      <c r="E295" s="455"/>
      <c r="F295" s="455"/>
      <c r="G295" s="389"/>
      <c r="H295" s="389"/>
      <c r="I295" s="389"/>
      <c r="J295" s="389"/>
      <c r="K295" s="455"/>
      <c r="L295" s="455"/>
      <c r="M295" s="455"/>
      <c r="N295" s="455"/>
      <c r="O295" s="455"/>
      <c r="P295" s="455"/>
      <c r="Q295" s="455"/>
      <c r="R295" s="455"/>
      <c r="S295" s="455"/>
      <c r="T295" s="455"/>
      <c r="U295" s="455"/>
      <c r="V295" s="455"/>
      <c r="W295" s="455"/>
      <c r="X295" s="389"/>
      <c r="Y295" s="455">
        <v>4036687</v>
      </c>
      <c r="Z295" s="460"/>
      <c r="AA295" s="467"/>
      <c r="AB295" s="126" t="s">
        <v>1678</v>
      </c>
      <c r="AC295" s="484"/>
      <c r="AD295" s="41"/>
    </row>
    <row r="296" spans="1:31" ht="18" customHeight="1" x14ac:dyDescent="0.25">
      <c r="A296" s="125">
        <f t="shared" si="130"/>
        <v>207</v>
      </c>
      <c r="B296" s="329" t="s">
        <v>1576</v>
      </c>
      <c r="C296" s="429">
        <f t="shared" si="128"/>
        <v>5540206</v>
      </c>
      <c r="D296" s="455">
        <f t="shared" si="129"/>
        <v>0</v>
      </c>
      <c r="E296" s="455"/>
      <c r="F296" s="455"/>
      <c r="G296" s="455"/>
      <c r="H296" s="455"/>
      <c r="I296" s="455"/>
      <c r="J296" s="455"/>
      <c r="K296" s="455"/>
      <c r="L296" s="455"/>
      <c r="M296" s="455"/>
      <c r="N296" s="455"/>
      <c r="O296" s="455"/>
      <c r="P296" s="455"/>
      <c r="Q296" s="455"/>
      <c r="R296" s="455"/>
      <c r="S296" s="455"/>
      <c r="T296" s="455"/>
      <c r="U296" s="455"/>
      <c r="V296" s="455"/>
      <c r="W296" s="455"/>
      <c r="X296" s="427"/>
      <c r="Y296" s="455">
        <v>5540206</v>
      </c>
      <c r="Z296" s="460"/>
      <c r="AA296" s="13"/>
      <c r="AB296" s="126" t="s">
        <v>1679</v>
      </c>
      <c r="AC296" s="484">
        <v>9588549</v>
      </c>
      <c r="AE296" s="123"/>
    </row>
    <row r="297" spans="1:31" ht="18" customHeight="1" x14ac:dyDescent="0.25">
      <c r="A297" s="125">
        <f t="shared" si="130"/>
        <v>208</v>
      </c>
      <c r="B297" s="329" t="s">
        <v>1710</v>
      </c>
      <c r="C297" s="429">
        <f t="shared" si="128"/>
        <v>12804620.140000001</v>
      </c>
      <c r="D297" s="455">
        <f t="shared" si="129"/>
        <v>12804620.140000001</v>
      </c>
      <c r="E297" s="455"/>
      <c r="F297" s="427">
        <v>2180691.92</v>
      </c>
      <c r="G297" s="427">
        <v>8602018.2799999993</v>
      </c>
      <c r="H297" s="427">
        <v>1125421.46</v>
      </c>
      <c r="I297" s="427"/>
      <c r="J297" s="427">
        <v>896488.48</v>
      </c>
      <c r="K297" s="455"/>
      <c r="L297" s="455"/>
      <c r="M297" s="455"/>
      <c r="N297" s="455"/>
      <c r="O297" s="455"/>
      <c r="P297" s="455"/>
      <c r="Q297" s="455"/>
      <c r="R297" s="455"/>
      <c r="S297" s="455"/>
      <c r="T297" s="455"/>
      <c r="U297" s="427"/>
      <c r="V297" s="455"/>
      <c r="W297" s="455"/>
      <c r="X297" s="427"/>
      <c r="Y297" s="455"/>
      <c r="Z297" s="460"/>
      <c r="AA297" s="13"/>
      <c r="AB297" s="126"/>
      <c r="AC297" s="484"/>
      <c r="AE297" s="123"/>
    </row>
    <row r="298" spans="1:31" ht="18" customHeight="1" x14ac:dyDescent="0.25">
      <c r="A298" s="125">
        <f t="shared" si="130"/>
        <v>209</v>
      </c>
      <c r="B298" s="329" t="s">
        <v>1426</v>
      </c>
      <c r="C298" s="429">
        <f t="shared" si="128"/>
        <v>4608612</v>
      </c>
      <c r="D298" s="455">
        <f t="shared" si="129"/>
        <v>0</v>
      </c>
      <c r="E298" s="455"/>
      <c r="F298" s="455"/>
      <c r="G298" s="455"/>
      <c r="H298" s="455"/>
      <c r="I298" s="455"/>
      <c r="J298" s="455"/>
      <c r="K298" s="455"/>
      <c r="L298" s="455"/>
      <c r="M298" s="455"/>
      <c r="N298" s="455"/>
      <c r="O298" s="455"/>
      <c r="P298" s="455"/>
      <c r="Q298" s="455"/>
      <c r="R298" s="455"/>
      <c r="S298" s="455"/>
      <c r="T298" s="455"/>
      <c r="U298" s="455"/>
      <c r="V298" s="455"/>
      <c r="W298" s="455"/>
      <c r="X298" s="427"/>
      <c r="Y298" s="455">
        <v>4608612</v>
      </c>
      <c r="Z298" s="460"/>
      <c r="AA298" s="13"/>
      <c r="AB298" s="126" t="s">
        <v>1678</v>
      </c>
      <c r="AC298" s="484">
        <f>12867165.7+6718342.5</f>
        <v>19585508.199999999</v>
      </c>
      <c r="AE298" s="123"/>
    </row>
    <row r="299" spans="1:31" ht="18" customHeight="1" x14ac:dyDescent="0.25">
      <c r="A299" s="125">
        <f t="shared" si="130"/>
        <v>210</v>
      </c>
      <c r="B299" s="329" t="s">
        <v>1670</v>
      </c>
      <c r="C299" s="429">
        <f t="shared" si="128"/>
        <v>43478574.076800004</v>
      </c>
      <c r="D299" s="455">
        <f t="shared" si="129"/>
        <v>37511971.076800004</v>
      </c>
      <c r="E299" s="455"/>
      <c r="F299" s="427">
        <v>1956876.6</v>
      </c>
      <c r="G299" s="427">
        <v>28231632.16</v>
      </c>
      <c r="H299" s="427">
        <v>4029193.47</v>
      </c>
      <c r="I299" s="427"/>
      <c r="J299" s="427">
        <v>3294268.8467999995</v>
      </c>
      <c r="K299" s="455"/>
      <c r="L299" s="455"/>
      <c r="M299" s="455"/>
      <c r="N299" s="455"/>
      <c r="O299" s="455"/>
      <c r="P299" s="455"/>
      <c r="Q299" s="455"/>
      <c r="R299" s="455"/>
      <c r="S299" s="455"/>
      <c r="T299" s="455"/>
      <c r="U299" s="455"/>
      <c r="V299" s="455"/>
      <c r="W299" s="455"/>
      <c r="X299" s="427"/>
      <c r="Y299" s="455">
        <v>5966603</v>
      </c>
      <c r="Z299" s="460"/>
      <c r="AA299" s="13"/>
      <c r="AB299" s="126" t="s">
        <v>1677</v>
      </c>
      <c r="AC299" s="484"/>
      <c r="AE299" s="123"/>
    </row>
    <row r="300" spans="1:31" ht="18" customHeight="1" x14ac:dyDescent="0.25">
      <c r="A300" s="125">
        <f t="shared" si="130"/>
        <v>211</v>
      </c>
      <c r="B300" s="329" t="s">
        <v>1427</v>
      </c>
      <c r="C300" s="429">
        <f t="shared" si="128"/>
        <v>6200369</v>
      </c>
      <c r="D300" s="455">
        <f t="shared" si="129"/>
        <v>0</v>
      </c>
      <c r="E300" s="455"/>
      <c r="F300" s="455"/>
      <c r="G300" s="455"/>
      <c r="H300" s="455"/>
      <c r="I300" s="455"/>
      <c r="J300" s="455"/>
      <c r="K300" s="455"/>
      <c r="L300" s="455"/>
      <c r="M300" s="455"/>
      <c r="N300" s="455"/>
      <c r="O300" s="455"/>
      <c r="P300" s="455"/>
      <c r="Q300" s="455"/>
      <c r="R300" s="455"/>
      <c r="S300" s="455"/>
      <c r="T300" s="455"/>
      <c r="U300" s="455"/>
      <c r="V300" s="455"/>
      <c r="W300" s="455"/>
      <c r="X300" s="427"/>
      <c r="Y300" s="455">
        <f>6200369</f>
        <v>6200369</v>
      </c>
      <c r="Z300" s="460"/>
      <c r="AA300" s="13"/>
      <c r="AB300" s="126" t="s">
        <v>1679</v>
      </c>
      <c r="AC300" s="484">
        <v>13700466.5</v>
      </c>
      <c r="AE300" s="123"/>
    </row>
    <row r="301" spans="1:31" s="127" customFormat="1" ht="17.25" customHeight="1" x14ac:dyDescent="0.2">
      <c r="A301" s="125">
        <f t="shared" si="130"/>
        <v>212</v>
      </c>
      <c r="B301" s="10" t="s">
        <v>472</v>
      </c>
      <c r="C301" s="429">
        <f t="shared" si="128"/>
        <v>5597781</v>
      </c>
      <c r="D301" s="455">
        <f t="shared" si="129"/>
        <v>0</v>
      </c>
      <c r="E301" s="455"/>
      <c r="F301" s="455"/>
      <c r="G301" s="389"/>
      <c r="H301" s="389"/>
      <c r="I301" s="389"/>
      <c r="J301" s="389"/>
      <c r="K301" s="455"/>
      <c r="L301" s="455"/>
      <c r="M301" s="455"/>
      <c r="N301" s="455"/>
      <c r="O301" s="455"/>
      <c r="P301" s="455"/>
      <c r="Q301" s="455"/>
      <c r="R301" s="455"/>
      <c r="S301" s="455"/>
      <c r="T301" s="455"/>
      <c r="U301" s="455"/>
      <c r="V301" s="455"/>
      <c r="W301" s="455"/>
      <c r="X301" s="389"/>
      <c r="Y301" s="455">
        <v>5597781</v>
      </c>
      <c r="Z301" s="460"/>
      <c r="AA301" s="317" t="s">
        <v>973</v>
      </c>
      <c r="AB301" s="126" t="s">
        <v>984</v>
      </c>
      <c r="AC301" s="484">
        <v>1305179.42</v>
      </c>
      <c r="AD301" s="41"/>
    </row>
    <row r="302" spans="1:31" s="127" customFormat="1" ht="21.75" customHeight="1" x14ac:dyDescent="0.2">
      <c r="A302" s="125">
        <f t="shared" si="130"/>
        <v>213</v>
      </c>
      <c r="B302" s="10" t="s">
        <v>473</v>
      </c>
      <c r="C302" s="429">
        <f t="shared" si="128"/>
        <v>5528968</v>
      </c>
      <c r="D302" s="455">
        <f t="shared" si="129"/>
        <v>0</v>
      </c>
      <c r="E302" s="455"/>
      <c r="F302" s="455"/>
      <c r="G302" s="389"/>
      <c r="H302" s="389"/>
      <c r="I302" s="389"/>
      <c r="J302" s="389"/>
      <c r="K302" s="455"/>
      <c r="L302" s="455"/>
      <c r="M302" s="455"/>
      <c r="N302" s="455"/>
      <c r="O302" s="455"/>
      <c r="P302" s="455"/>
      <c r="Q302" s="455"/>
      <c r="R302" s="455"/>
      <c r="S302" s="455"/>
      <c r="T302" s="455"/>
      <c r="U302" s="455"/>
      <c r="V302" s="455"/>
      <c r="W302" s="455"/>
      <c r="X302" s="389"/>
      <c r="Y302" s="455">
        <v>5528968</v>
      </c>
      <c r="Z302" s="460"/>
      <c r="AA302" s="317" t="s">
        <v>974</v>
      </c>
      <c r="AB302" s="126" t="s">
        <v>1704</v>
      </c>
      <c r="AC302" s="484">
        <v>2397439.7000000002</v>
      </c>
      <c r="AD302" s="41"/>
    </row>
    <row r="303" spans="1:31" s="127" customFormat="1" ht="21.75" customHeight="1" x14ac:dyDescent="0.2">
      <c r="A303" s="125">
        <f t="shared" si="130"/>
        <v>214</v>
      </c>
      <c r="B303" s="10" t="s">
        <v>1669</v>
      </c>
      <c r="C303" s="429">
        <f t="shared" si="128"/>
        <v>9703729.5600000005</v>
      </c>
      <c r="D303" s="455">
        <f t="shared" si="129"/>
        <v>0</v>
      </c>
      <c r="E303" s="455"/>
      <c r="F303" s="455"/>
      <c r="G303" s="389"/>
      <c r="H303" s="389"/>
      <c r="I303" s="389"/>
      <c r="J303" s="389"/>
      <c r="K303" s="455">
        <v>1</v>
      </c>
      <c r="L303" s="455">
        <v>3814090.49</v>
      </c>
      <c r="M303" s="455">
        <v>94178.07</v>
      </c>
      <c r="N303" s="455"/>
      <c r="O303" s="455"/>
      <c r="P303" s="455"/>
      <c r="Q303" s="455"/>
      <c r="R303" s="455"/>
      <c r="S303" s="455"/>
      <c r="T303" s="455"/>
      <c r="U303" s="455"/>
      <c r="V303" s="455"/>
      <c r="W303" s="455"/>
      <c r="X303" s="389"/>
      <c r="Y303" s="455">
        <f>5795461</f>
        <v>5795461</v>
      </c>
      <c r="Z303" s="460"/>
      <c r="AA303" s="317"/>
      <c r="AB303" s="126" t="s">
        <v>1683</v>
      </c>
      <c r="AC303" s="484"/>
      <c r="AD303" s="41"/>
    </row>
    <row r="304" spans="1:31" s="127" customFormat="1" ht="21.75" customHeight="1" x14ac:dyDescent="0.2">
      <c r="A304" s="125">
        <f t="shared" si="130"/>
        <v>215</v>
      </c>
      <c r="B304" s="299" t="s">
        <v>474</v>
      </c>
      <c r="C304" s="429">
        <f t="shared" si="128"/>
        <v>5145695</v>
      </c>
      <c r="D304" s="455">
        <f t="shared" si="129"/>
        <v>0</v>
      </c>
      <c r="E304" s="455"/>
      <c r="F304" s="455"/>
      <c r="G304" s="389"/>
      <c r="H304" s="389"/>
      <c r="I304" s="389"/>
      <c r="J304" s="389"/>
      <c r="K304" s="455"/>
      <c r="L304" s="455"/>
      <c r="M304" s="455"/>
      <c r="N304" s="455"/>
      <c r="O304" s="455"/>
      <c r="P304" s="455"/>
      <c r="Q304" s="455"/>
      <c r="R304" s="455"/>
      <c r="S304" s="455"/>
      <c r="T304" s="455"/>
      <c r="U304" s="455"/>
      <c r="V304" s="455"/>
      <c r="W304" s="455"/>
      <c r="X304" s="427"/>
      <c r="Y304" s="455">
        <v>5145695</v>
      </c>
      <c r="Z304" s="460"/>
      <c r="AA304" s="317"/>
      <c r="AB304" s="126" t="s">
        <v>1681</v>
      </c>
      <c r="AC304" s="484">
        <v>1188516.29</v>
      </c>
      <c r="AD304" s="41"/>
    </row>
    <row r="305" spans="1:32" s="127" customFormat="1" ht="21.75" customHeight="1" x14ac:dyDescent="0.2">
      <c r="A305" s="125">
        <f t="shared" si="130"/>
        <v>216</v>
      </c>
      <c r="B305" s="10" t="s">
        <v>1671</v>
      </c>
      <c r="C305" s="429">
        <f t="shared" si="128"/>
        <v>2666145</v>
      </c>
      <c r="D305" s="455">
        <f t="shared" si="129"/>
        <v>0</v>
      </c>
      <c r="E305" s="455"/>
      <c r="F305" s="455"/>
      <c r="G305" s="389"/>
      <c r="H305" s="389"/>
      <c r="I305" s="389"/>
      <c r="J305" s="389"/>
      <c r="K305" s="455"/>
      <c r="L305" s="455"/>
      <c r="M305" s="455"/>
      <c r="N305" s="455"/>
      <c r="O305" s="455"/>
      <c r="P305" s="455"/>
      <c r="Q305" s="455"/>
      <c r="R305" s="455"/>
      <c r="S305" s="455"/>
      <c r="T305" s="455"/>
      <c r="U305" s="427"/>
      <c r="V305" s="455"/>
      <c r="W305" s="455"/>
      <c r="X305" s="427"/>
      <c r="Y305" s="455">
        <v>2666145</v>
      </c>
      <c r="Z305" s="460"/>
      <c r="AA305" s="317"/>
      <c r="AB305" s="126" t="s">
        <v>1678</v>
      </c>
      <c r="AC305" s="484"/>
      <c r="AD305" s="41"/>
    </row>
    <row r="306" spans="1:32" s="127" customFormat="1" ht="21.75" customHeight="1" x14ac:dyDescent="0.2">
      <c r="A306" s="125">
        <f t="shared" si="130"/>
        <v>217</v>
      </c>
      <c r="B306" s="10" t="s">
        <v>1676</v>
      </c>
      <c r="C306" s="429">
        <f t="shared" si="128"/>
        <v>2582214</v>
      </c>
      <c r="D306" s="455">
        <f t="shared" si="129"/>
        <v>0</v>
      </c>
      <c r="E306" s="455"/>
      <c r="F306" s="455"/>
      <c r="G306" s="389"/>
      <c r="H306" s="389"/>
      <c r="I306" s="389"/>
      <c r="J306" s="389"/>
      <c r="K306" s="455"/>
      <c r="L306" s="455"/>
      <c r="M306" s="455"/>
      <c r="N306" s="390"/>
      <c r="O306" s="390"/>
      <c r="P306" s="390"/>
      <c r="Q306" s="390"/>
      <c r="R306" s="390"/>
      <c r="S306" s="390"/>
      <c r="T306" s="455"/>
      <c r="U306" s="455"/>
      <c r="V306" s="455"/>
      <c r="W306" s="455"/>
      <c r="X306" s="427"/>
      <c r="Y306" s="455">
        <v>2582214</v>
      </c>
      <c r="Z306" s="460"/>
      <c r="AA306" s="317"/>
      <c r="AB306" s="126" t="s">
        <v>1678</v>
      </c>
      <c r="AC306" s="484"/>
      <c r="AD306" s="41"/>
    </row>
    <row r="307" spans="1:32" s="127" customFormat="1" ht="24" customHeight="1" x14ac:dyDescent="0.2">
      <c r="A307" s="125">
        <f t="shared" si="130"/>
        <v>218</v>
      </c>
      <c r="B307" s="10" t="s">
        <v>475</v>
      </c>
      <c r="C307" s="429">
        <f t="shared" si="128"/>
        <v>39107486.140000001</v>
      </c>
      <c r="D307" s="455">
        <f t="shared" si="129"/>
        <v>33063509.140000001</v>
      </c>
      <c r="E307" s="455"/>
      <c r="F307" s="427">
        <v>4123619.74</v>
      </c>
      <c r="G307" s="427">
        <v>21297440.039999999</v>
      </c>
      <c r="H307" s="427">
        <v>4035955.36</v>
      </c>
      <c r="I307" s="427"/>
      <c r="J307" s="427">
        <v>3606494</v>
      </c>
      <c r="K307" s="455"/>
      <c r="L307" s="455"/>
      <c r="M307" s="455"/>
      <c r="N307" s="455"/>
      <c r="O307" s="455"/>
      <c r="P307" s="455"/>
      <c r="Q307" s="455"/>
      <c r="R307" s="455"/>
      <c r="S307" s="455"/>
      <c r="T307" s="455"/>
      <c r="U307" s="427"/>
      <c r="V307" s="455"/>
      <c r="W307" s="455"/>
      <c r="X307" s="389"/>
      <c r="Y307" s="455">
        <f>6043977</f>
        <v>6043977</v>
      </c>
      <c r="Z307" s="460"/>
      <c r="AA307" s="317"/>
      <c r="AB307" s="126" t="s">
        <v>1719</v>
      </c>
      <c r="AC307" s="484">
        <v>3254673.04</v>
      </c>
      <c r="AD307" s="41"/>
    </row>
    <row r="308" spans="1:32" s="127" customFormat="1" ht="24" customHeight="1" x14ac:dyDescent="0.2">
      <c r="A308" s="125">
        <f t="shared" si="130"/>
        <v>219</v>
      </c>
      <c r="B308" s="10" t="s">
        <v>476</v>
      </c>
      <c r="C308" s="429">
        <f t="shared" si="128"/>
        <v>7843038</v>
      </c>
      <c r="D308" s="455">
        <f t="shared" si="129"/>
        <v>0</v>
      </c>
      <c r="E308" s="455"/>
      <c r="F308" s="455"/>
      <c r="G308" s="389"/>
      <c r="H308" s="389"/>
      <c r="I308" s="389"/>
      <c r="J308" s="389"/>
      <c r="K308" s="455"/>
      <c r="L308" s="455"/>
      <c r="M308" s="455"/>
      <c r="N308" s="455"/>
      <c r="O308" s="455"/>
      <c r="P308" s="455"/>
      <c r="Q308" s="455"/>
      <c r="R308" s="455"/>
      <c r="S308" s="455"/>
      <c r="T308" s="455"/>
      <c r="U308" s="427"/>
      <c r="V308" s="455"/>
      <c r="W308" s="455"/>
      <c r="X308" s="389"/>
      <c r="Y308" s="455">
        <v>7843038</v>
      </c>
      <c r="Z308" s="460"/>
      <c r="AA308" s="317"/>
      <c r="AB308" s="126" t="s">
        <v>1682</v>
      </c>
      <c r="AC308" s="484">
        <v>2105019.48</v>
      </c>
      <c r="AD308" s="41"/>
    </row>
    <row r="309" spans="1:32" ht="21" customHeight="1" x14ac:dyDescent="0.2">
      <c r="A309" s="125">
        <f t="shared" si="130"/>
        <v>220</v>
      </c>
      <c r="B309" s="329" t="s">
        <v>607</v>
      </c>
      <c r="C309" s="429">
        <f t="shared" si="128"/>
        <v>29181600</v>
      </c>
      <c r="D309" s="455">
        <f t="shared" si="129"/>
        <v>0</v>
      </c>
      <c r="E309" s="455"/>
      <c r="F309" s="455"/>
      <c r="G309" s="455"/>
      <c r="H309" s="455"/>
      <c r="I309" s="455"/>
      <c r="J309" s="455"/>
      <c r="K309" s="455"/>
      <c r="L309" s="455"/>
      <c r="M309" s="455"/>
      <c r="N309" s="14"/>
      <c r="O309" s="14"/>
      <c r="P309" s="14"/>
      <c r="Q309" s="14"/>
      <c r="R309" s="14">
        <v>2400</v>
      </c>
      <c r="S309" s="190">
        <v>29181600</v>
      </c>
      <c r="T309" s="455"/>
      <c r="U309" s="455"/>
      <c r="V309" s="455"/>
      <c r="W309" s="197"/>
      <c r="X309" s="427"/>
      <c r="Y309" s="455"/>
      <c r="Z309" s="460"/>
      <c r="AA309" s="13"/>
      <c r="AB309" s="126" t="s">
        <v>1575</v>
      </c>
      <c r="AC309" s="85"/>
      <c r="AD309" s="85"/>
      <c r="AE309" s="123"/>
      <c r="AF309" s="85"/>
    </row>
    <row r="310" spans="1:32" ht="17.25" customHeight="1" x14ac:dyDescent="0.25">
      <c r="A310" s="597" t="s">
        <v>17</v>
      </c>
      <c r="B310" s="598"/>
      <c r="C310" s="429">
        <f t="shared" ref="C310:Y310" si="131">SUM(C291:C309)</f>
        <v>273486046.58679998</v>
      </c>
      <c r="D310" s="427">
        <f t="shared" si="131"/>
        <v>104971009.47680001</v>
      </c>
      <c r="E310" s="427">
        <f t="shared" si="131"/>
        <v>0</v>
      </c>
      <c r="F310" s="427">
        <f t="shared" si="131"/>
        <v>12109657.060000001</v>
      </c>
      <c r="G310" s="427">
        <f t="shared" si="131"/>
        <v>70163592.719999999</v>
      </c>
      <c r="H310" s="427">
        <f t="shared" si="131"/>
        <v>10906198.93</v>
      </c>
      <c r="I310" s="427">
        <f t="shared" si="131"/>
        <v>2136251.92</v>
      </c>
      <c r="J310" s="427">
        <f t="shared" si="131"/>
        <v>9655308.8467999995</v>
      </c>
      <c r="K310" s="427">
        <f t="shared" si="131"/>
        <v>1</v>
      </c>
      <c r="L310" s="427">
        <f t="shared" si="131"/>
        <v>3814090.49</v>
      </c>
      <c r="M310" s="427">
        <f t="shared" si="131"/>
        <v>94178.07</v>
      </c>
      <c r="N310" s="427">
        <f t="shared" si="131"/>
        <v>1086</v>
      </c>
      <c r="O310" s="427">
        <f t="shared" si="131"/>
        <v>8666958.9600000009</v>
      </c>
      <c r="P310" s="427">
        <f t="shared" si="131"/>
        <v>0</v>
      </c>
      <c r="Q310" s="427">
        <f t="shared" si="131"/>
        <v>7763172.5599999996</v>
      </c>
      <c r="R310" s="427">
        <f t="shared" si="131"/>
        <v>4665</v>
      </c>
      <c r="S310" s="427">
        <f t="shared" si="131"/>
        <v>65179520.640000001</v>
      </c>
      <c r="T310" s="427">
        <f t="shared" si="131"/>
        <v>0</v>
      </c>
      <c r="U310" s="427">
        <f t="shared" si="131"/>
        <v>0</v>
      </c>
      <c r="V310" s="427">
        <f t="shared" si="131"/>
        <v>0</v>
      </c>
      <c r="W310" s="427">
        <f t="shared" si="131"/>
        <v>0</v>
      </c>
      <c r="X310" s="427">
        <f t="shared" si="131"/>
        <v>0</v>
      </c>
      <c r="Y310" s="427">
        <f t="shared" si="131"/>
        <v>82997116.390000001</v>
      </c>
      <c r="Z310" s="429">
        <f>(C310-Y310)*0.0214</f>
        <v>4076463.1062115198</v>
      </c>
      <c r="AA310" s="13"/>
      <c r="AB310" s="126"/>
      <c r="AC310" s="471">
        <f>SUM(AC298:AC309)</f>
        <v>43536802.629999995</v>
      </c>
      <c r="AD310" s="85"/>
      <c r="AE310" s="123"/>
    </row>
    <row r="311" spans="1:32" ht="15" customHeight="1" x14ac:dyDescent="0.25">
      <c r="A311" s="492" t="s">
        <v>38</v>
      </c>
      <c r="B311" s="493"/>
      <c r="C311" s="494"/>
      <c r="D311" s="480"/>
      <c r="E311" s="480"/>
      <c r="F311" s="480"/>
      <c r="G311" s="480"/>
      <c r="H311" s="480"/>
      <c r="I311" s="480"/>
      <c r="J311" s="480"/>
      <c r="K311" s="480"/>
      <c r="L311" s="480"/>
      <c r="M311" s="480"/>
      <c r="N311" s="480"/>
      <c r="O311" s="480"/>
      <c r="P311" s="480"/>
      <c r="Q311" s="480"/>
      <c r="R311" s="480"/>
      <c r="S311" s="480"/>
      <c r="T311" s="480"/>
      <c r="U311" s="480"/>
      <c r="V311" s="480"/>
      <c r="W311" s="480"/>
      <c r="X311" s="480"/>
      <c r="Y311" s="480"/>
      <c r="Z311" s="482"/>
      <c r="AA311" s="13"/>
      <c r="AB311" s="126"/>
      <c r="AD311" s="85"/>
    </row>
    <row r="312" spans="1:32" ht="15" customHeight="1" x14ac:dyDescent="0.25">
      <c r="A312" s="125">
        <f>A309+1</f>
        <v>221</v>
      </c>
      <c r="B312" s="329" t="s">
        <v>221</v>
      </c>
      <c r="C312" s="429">
        <f t="shared" ref="C312:C333" si="132">D312+M312+O312+Q312+S312+U312+W312+X312+Y312+L312</f>
        <v>376877.72</v>
      </c>
      <c r="D312" s="455">
        <f t="shared" ref="D312:D333" si="133">E312+F312+G312+H312+I312+J312</f>
        <v>376877.72</v>
      </c>
      <c r="E312" s="427"/>
      <c r="F312" s="455">
        <v>376877.72</v>
      </c>
      <c r="G312" s="455"/>
      <c r="H312" s="455"/>
      <c r="I312" s="455"/>
      <c r="J312" s="455"/>
      <c r="K312" s="455"/>
      <c r="L312" s="455"/>
      <c r="M312" s="455"/>
      <c r="N312" s="427"/>
      <c r="O312" s="427"/>
      <c r="P312" s="427"/>
      <c r="Q312" s="455"/>
      <c r="R312" s="427"/>
      <c r="S312" s="455"/>
      <c r="T312" s="455"/>
      <c r="U312" s="455"/>
      <c r="V312" s="455"/>
      <c r="W312" s="455"/>
      <c r="X312" s="427"/>
      <c r="Y312" s="427"/>
      <c r="Z312" s="429"/>
      <c r="AA312" s="13"/>
      <c r="AB312" s="126"/>
      <c r="AD312" s="85"/>
    </row>
    <row r="313" spans="1:32" ht="15" customHeight="1" x14ac:dyDescent="0.25">
      <c r="A313" s="125">
        <f t="shared" ref="A313:A333" si="134">A312+1</f>
        <v>222</v>
      </c>
      <c r="B313" s="329" t="s">
        <v>222</v>
      </c>
      <c r="C313" s="429">
        <f t="shared" si="132"/>
        <v>9048001.4299999997</v>
      </c>
      <c r="D313" s="455">
        <f t="shared" si="133"/>
        <v>0</v>
      </c>
      <c r="E313" s="427"/>
      <c r="F313" s="455"/>
      <c r="G313" s="455"/>
      <c r="H313" s="455"/>
      <c r="I313" s="455"/>
      <c r="J313" s="455"/>
      <c r="K313" s="455"/>
      <c r="L313" s="455"/>
      <c r="M313" s="455"/>
      <c r="N313" s="427"/>
      <c r="O313" s="455"/>
      <c r="P313" s="427">
        <v>842</v>
      </c>
      <c r="Q313" s="455">
        <v>9048001.4299999997</v>
      </c>
      <c r="R313" s="427"/>
      <c r="S313" s="455"/>
      <c r="T313" s="455"/>
      <c r="U313" s="455"/>
      <c r="V313" s="455"/>
      <c r="W313" s="455"/>
      <c r="X313" s="427"/>
      <c r="Y313" s="455"/>
      <c r="Z313" s="460"/>
      <c r="AA313" s="13"/>
      <c r="AB313" s="126"/>
      <c r="AD313" s="85"/>
    </row>
    <row r="314" spans="1:32" ht="15" customHeight="1" x14ac:dyDescent="0.25">
      <c r="A314" s="125">
        <f t="shared" si="134"/>
        <v>223</v>
      </c>
      <c r="B314" s="329" t="s">
        <v>223</v>
      </c>
      <c r="C314" s="429">
        <f t="shared" si="132"/>
        <v>383779.66</v>
      </c>
      <c r="D314" s="455">
        <f t="shared" si="133"/>
        <v>383779.66</v>
      </c>
      <c r="E314" s="427"/>
      <c r="F314" s="455">
        <v>383779.66</v>
      </c>
      <c r="G314" s="455"/>
      <c r="H314" s="455"/>
      <c r="I314" s="455"/>
      <c r="J314" s="455"/>
      <c r="K314" s="455"/>
      <c r="L314" s="455"/>
      <c r="M314" s="455"/>
      <c r="N314" s="427"/>
      <c r="O314" s="455"/>
      <c r="P314" s="427"/>
      <c r="Q314" s="455"/>
      <c r="R314" s="427"/>
      <c r="S314" s="455"/>
      <c r="T314" s="455"/>
      <c r="U314" s="455"/>
      <c r="V314" s="455"/>
      <c r="W314" s="455"/>
      <c r="X314" s="427"/>
      <c r="Y314" s="455"/>
      <c r="Z314" s="460"/>
      <c r="AA314" s="13"/>
      <c r="AB314" s="126"/>
      <c r="AD314" s="85"/>
    </row>
    <row r="315" spans="1:32" ht="15" customHeight="1" x14ac:dyDescent="0.25">
      <c r="A315" s="125">
        <f t="shared" si="134"/>
        <v>224</v>
      </c>
      <c r="B315" s="329" t="s">
        <v>224</v>
      </c>
      <c r="C315" s="429">
        <f t="shared" si="132"/>
        <v>14811992.699999999</v>
      </c>
      <c r="D315" s="455">
        <f t="shared" si="133"/>
        <v>0</v>
      </c>
      <c r="E315" s="427"/>
      <c r="F315" s="455"/>
      <c r="G315" s="455"/>
      <c r="H315" s="455"/>
      <c r="I315" s="455"/>
      <c r="J315" s="455"/>
      <c r="K315" s="455"/>
      <c r="L315" s="455"/>
      <c r="M315" s="455"/>
      <c r="N315" s="427"/>
      <c r="O315" s="455"/>
      <c r="P315" s="427"/>
      <c r="Q315" s="455"/>
      <c r="R315" s="427">
        <v>1956</v>
      </c>
      <c r="S315" s="455">
        <v>14811992.699999999</v>
      </c>
      <c r="T315" s="455"/>
      <c r="U315" s="455"/>
      <c r="V315" s="455"/>
      <c r="W315" s="455"/>
      <c r="X315" s="427"/>
      <c r="Y315" s="427"/>
      <c r="Z315" s="429"/>
      <c r="AA315" s="13"/>
      <c r="AB315" s="126"/>
      <c r="AD315" s="85"/>
    </row>
    <row r="316" spans="1:32" ht="15" customHeight="1" x14ac:dyDescent="0.25">
      <c r="A316" s="125">
        <f t="shared" si="134"/>
        <v>225</v>
      </c>
      <c r="B316" s="329" t="s">
        <v>225</v>
      </c>
      <c r="C316" s="429">
        <f t="shared" si="132"/>
        <v>6988182.2999999998</v>
      </c>
      <c r="D316" s="455">
        <f t="shared" si="133"/>
        <v>634956.1</v>
      </c>
      <c r="E316" s="427"/>
      <c r="F316" s="455">
        <v>634956.1</v>
      </c>
      <c r="G316" s="455"/>
      <c r="H316" s="455"/>
      <c r="I316" s="455"/>
      <c r="J316" s="455"/>
      <c r="K316" s="455"/>
      <c r="L316" s="455"/>
      <c r="M316" s="455"/>
      <c r="N316" s="427"/>
      <c r="O316" s="455"/>
      <c r="P316" s="427"/>
      <c r="Q316" s="455"/>
      <c r="R316" s="427">
        <v>1977</v>
      </c>
      <c r="S316" s="455">
        <v>6353226.2000000002</v>
      </c>
      <c r="T316" s="455"/>
      <c r="U316" s="427"/>
      <c r="V316" s="455"/>
      <c r="W316" s="455"/>
      <c r="X316" s="427"/>
      <c r="Y316" s="427"/>
      <c r="Z316" s="429"/>
      <c r="AA316" s="13"/>
      <c r="AB316" s="126"/>
      <c r="AD316" s="85"/>
    </row>
    <row r="317" spans="1:32" ht="15" customHeight="1" x14ac:dyDescent="0.25">
      <c r="A317" s="125">
        <f t="shared" si="134"/>
        <v>226</v>
      </c>
      <c r="B317" s="329" t="s">
        <v>229</v>
      </c>
      <c r="C317" s="429">
        <f t="shared" si="132"/>
        <v>30168851.27</v>
      </c>
      <c r="D317" s="455">
        <f t="shared" si="133"/>
        <v>0</v>
      </c>
      <c r="E317" s="427"/>
      <c r="F317" s="455"/>
      <c r="G317" s="455"/>
      <c r="H317" s="455"/>
      <c r="I317" s="455"/>
      <c r="J317" s="455"/>
      <c r="K317" s="455"/>
      <c r="L317" s="455"/>
      <c r="M317" s="455"/>
      <c r="N317" s="427">
        <v>765</v>
      </c>
      <c r="O317" s="455">
        <v>1240548.29</v>
      </c>
      <c r="P317" s="455">
        <v>580</v>
      </c>
      <c r="Q317" s="455">
        <v>10011643.92</v>
      </c>
      <c r="R317" s="455">
        <v>1977</v>
      </c>
      <c r="S317" s="455">
        <v>10160583.52</v>
      </c>
      <c r="T317" s="455"/>
      <c r="U317" s="455"/>
      <c r="V317" s="455"/>
      <c r="W317" s="455">
        <v>8756075.5399999991</v>
      </c>
      <c r="X317" s="427"/>
      <c r="Y317" s="427"/>
      <c r="Z317" s="429"/>
      <c r="AA317" s="13"/>
      <c r="AB317" s="126"/>
      <c r="AD317" s="85"/>
    </row>
    <row r="318" spans="1:32" ht="12.75" customHeight="1" x14ac:dyDescent="0.25">
      <c r="A318" s="125">
        <f t="shared" si="134"/>
        <v>227</v>
      </c>
      <c r="B318" s="329" t="s">
        <v>484</v>
      </c>
      <c r="C318" s="429">
        <f t="shared" si="132"/>
        <v>218055.86</v>
      </c>
      <c r="D318" s="455">
        <f t="shared" si="133"/>
        <v>0</v>
      </c>
      <c r="E318" s="455"/>
      <c r="F318" s="455"/>
      <c r="G318" s="455"/>
      <c r="H318" s="455"/>
      <c r="I318" s="455"/>
      <c r="J318" s="455"/>
      <c r="K318" s="455"/>
      <c r="L318" s="455"/>
      <c r="M318" s="455"/>
      <c r="N318" s="427"/>
      <c r="O318" s="455"/>
      <c r="P318" s="455"/>
      <c r="Q318" s="455"/>
      <c r="R318" s="427"/>
      <c r="S318" s="455"/>
      <c r="T318" s="427"/>
      <c r="U318" s="455"/>
      <c r="V318" s="455"/>
      <c r="W318" s="455"/>
      <c r="X318" s="455"/>
      <c r="Y318" s="455">
        <v>218055.86</v>
      </c>
      <c r="Z318" s="460"/>
      <c r="AA318" s="460" t="s">
        <v>1226</v>
      </c>
      <c r="AB318" s="126" t="s">
        <v>1085</v>
      </c>
      <c r="AC318" s="35"/>
      <c r="AD318" s="85"/>
      <c r="AE318" s="123"/>
    </row>
    <row r="319" spans="1:32" ht="12.75" customHeight="1" x14ac:dyDescent="0.25">
      <c r="A319" s="125">
        <f t="shared" si="134"/>
        <v>228</v>
      </c>
      <c r="B319" s="329" t="s">
        <v>485</v>
      </c>
      <c r="C319" s="429">
        <f t="shared" si="132"/>
        <v>432400.44</v>
      </c>
      <c r="D319" s="455">
        <f t="shared" si="133"/>
        <v>0</v>
      </c>
      <c r="E319" s="455"/>
      <c r="F319" s="455"/>
      <c r="G319" s="455"/>
      <c r="H319" s="455"/>
      <c r="I319" s="455"/>
      <c r="J319" s="455"/>
      <c r="K319" s="455"/>
      <c r="L319" s="455"/>
      <c r="M319" s="455"/>
      <c r="N319" s="427"/>
      <c r="O319" s="455"/>
      <c r="P319" s="455"/>
      <c r="Q319" s="455"/>
      <c r="R319" s="427"/>
      <c r="S319" s="455"/>
      <c r="T319" s="427"/>
      <c r="U319" s="455"/>
      <c r="V319" s="455"/>
      <c r="W319" s="455"/>
      <c r="X319" s="455"/>
      <c r="Y319" s="455">
        <v>432400.44</v>
      </c>
      <c r="Z319" s="460"/>
      <c r="AA319" s="460"/>
      <c r="AB319" s="126" t="s">
        <v>978</v>
      </c>
      <c r="AC319" s="35"/>
      <c r="AD319" s="85"/>
      <c r="AE319" s="123"/>
    </row>
    <row r="320" spans="1:32" ht="12.75" customHeight="1" x14ac:dyDescent="0.25">
      <c r="A320" s="125">
        <f t="shared" si="134"/>
        <v>229</v>
      </c>
      <c r="B320" s="329" t="s">
        <v>483</v>
      </c>
      <c r="C320" s="429">
        <f t="shared" si="132"/>
        <v>108838.79</v>
      </c>
      <c r="D320" s="455">
        <f t="shared" si="133"/>
        <v>0</v>
      </c>
      <c r="E320" s="455"/>
      <c r="F320" s="455"/>
      <c r="G320" s="455"/>
      <c r="H320" s="455"/>
      <c r="I320" s="455"/>
      <c r="J320" s="455"/>
      <c r="K320" s="455"/>
      <c r="L320" s="455"/>
      <c r="M320" s="455"/>
      <c r="N320" s="427"/>
      <c r="O320" s="455"/>
      <c r="P320" s="455"/>
      <c r="Q320" s="455"/>
      <c r="R320" s="427"/>
      <c r="S320" s="455"/>
      <c r="T320" s="427"/>
      <c r="U320" s="455"/>
      <c r="V320" s="455"/>
      <c r="W320" s="427"/>
      <c r="X320" s="455"/>
      <c r="Y320" s="455">
        <v>108838.79</v>
      </c>
      <c r="Z320" s="460"/>
      <c r="AA320" s="460"/>
      <c r="AB320" s="126" t="s">
        <v>1119</v>
      </c>
      <c r="AC320" s="35"/>
      <c r="AD320" s="85"/>
      <c r="AE320" s="123"/>
    </row>
    <row r="321" spans="1:33" ht="12.75" customHeight="1" x14ac:dyDescent="0.25">
      <c r="A321" s="125">
        <f t="shared" si="134"/>
        <v>230</v>
      </c>
      <c r="B321" s="329" t="s">
        <v>486</v>
      </c>
      <c r="C321" s="429">
        <f t="shared" si="132"/>
        <v>67902.36</v>
      </c>
      <c r="D321" s="455">
        <f t="shared" si="133"/>
        <v>0</v>
      </c>
      <c r="E321" s="455"/>
      <c r="F321" s="455"/>
      <c r="G321" s="455"/>
      <c r="H321" s="455"/>
      <c r="I321" s="455"/>
      <c r="J321" s="455"/>
      <c r="K321" s="455"/>
      <c r="L321" s="455"/>
      <c r="M321" s="455"/>
      <c r="N321" s="427"/>
      <c r="O321" s="455"/>
      <c r="P321" s="455"/>
      <c r="Q321" s="455"/>
      <c r="R321" s="455"/>
      <c r="S321" s="455"/>
      <c r="T321" s="455"/>
      <c r="U321" s="455"/>
      <c r="V321" s="455"/>
      <c r="W321" s="455"/>
      <c r="X321" s="455"/>
      <c r="Y321" s="455">
        <v>67902.36</v>
      </c>
      <c r="Z321" s="460"/>
      <c r="AA321" s="460"/>
      <c r="AB321" s="126" t="s">
        <v>1002</v>
      </c>
      <c r="AC321" s="35"/>
      <c r="AD321" s="85"/>
      <c r="AE321" s="123"/>
    </row>
    <row r="322" spans="1:33" ht="12.75" customHeight="1" x14ac:dyDescent="0.25">
      <c r="A322" s="125">
        <f t="shared" si="134"/>
        <v>231</v>
      </c>
      <c r="B322" s="329" t="s">
        <v>477</v>
      </c>
      <c r="C322" s="429">
        <f t="shared" si="132"/>
        <v>44996.41</v>
      </c>
      <c r="D322" s="455">
        <f t="shared" si="133"/>
        <v>0</v>
      </c>
      <c r="E322" s="455"/>
      <c r="F322" s="455"/>
      <c r="G322" s="455"/>
      <c r="H322" s="455"/>
      <c r="I322" s="455"/>
      <c r="J322" s="455"/>
      <c r="K322" s="455"/>
      <c r="L322" s="455"/>
      <c r="M322" s="455"/>
      <c r="N322" s="427"/>
      <c r="O322" s="455"/>
      <c r="P322" s="455"/>
      <c r="Q322" s="455"/>
      <c r="R322" s="427"/>
      <c r="S322" s="455"/>
      <c r="T322" s="427"/>
      <c r="U322" s="455"/>
      <c r="V322" s="455"/>
      <c r="W322" s="455"/>
      <c r="X322" s="455"/>
      <c r="Y322" s="455">
        <v>44996.41</v>
      </c>
      <c r="Z322" s="460"/>
      <c r="AA322" s="460"/>
      <c r="AB322" s="126" t="s">
        <v>1002</v>
      </c>
      <c r="AC322" s="35"/>
      <c r="AD322" s="85"/>
      <c r="AE322" s="123"/>
    </row>
    <row r="323" spans="1:33" ht="12.75" customHeight="1" x14ac:dyDescent="0.25">
      <c r="A323" s="125">
        <f t="shared" si="134"/>
        <v>232</v>
      </c>
      <c r="B323" s="329" t="s">
        <v>487</v>
      </c>
      <c r="C323" s="429">
        <f t="shared" si="132"/>
        <v>110374.17</v>
      </c>
      <c r="D323" s="455">
        <f t="shared" si="133"/>
        <v>0</v>
      </c>
      <c r="E323" s="455"/>
      <c r="F323" s="480"/>
      <c r="G323" s="480"/>
      <c r="H323" s="480"/>
      <c r="I323" s="480"/>
      <c r="J323" s="480"/>
      <c r="K323" s="480"/>
      <c r="L323" s="480"/>
      <c r="M323" s="480"/>
      <c r="N323" s="455"/>
      <c r="O323" s="455"/>
      <c r="P323" s="455"/>
      <c r="Q323" s="455"/>
      <c r="R323" s="480"/>
      <c r="S323" s="480"/>
      <c r="T323" s="480"/>
      <c r="U323" s="480"/>
      <c r="V323" s="480"/>
      <c r="W323" s="480"/>
      <c r="X323" s="480"/>
      <c r="Y323" s="455">
        <v>110374.17</v>
      </c>
      <c r="Z323" s="460"/>
      <c r="AA323" s="460"/>
      <c r="AB323" s="126" t="s">
        <v>1002</v>
      </c>
      <c r="AC323" s="35"/>
      <c r="AD323" s="85"/>
      <c r="AE323" s="123"/>
    </row>
    <row r="324" spans="1:33" ht="12.75" customHeight="1" x14ac:dyDescent="0.25">
      <c r="A324" s="125">
        <f t="shared" si="134"/>
        <v>233</v>
      </c>
      <c r="B324" s="329" t="s">
        <v>488</v>
      </c>
      <c r="C324" s="429">
        <f t="shared" si="132"/>
        <v>276390.59999999998</v>
      </c>
      <c r="D324" s="455">
        <f t="shared" si="133"/>
        <v>0</v>
      </c>
      <c r="E324" s="455"/>
      <c r="F324" s="480"/>
      <c r="G324" s="480"/>
      <c r="H324" s="480"/>
      <c r="I324" s="480"/>
      <c r="J324" s="480"/>
      <c r="K324" s="480"/>
      <c r="L324" s="480"/>
      <c r="M324" s="480"/>
      <c r="N324" s="455"/>
      <c r="O324" s="455"/>
      <c r="P324" s="455"/>
      <c r="Q324" s="455"/>
      <c r="R324" s="480"/>
      <c r="S324" s="480"/>
      <c r="T324" s="480"/>
      <c r="U324" s="480"/>
      <c r="V324" s="480"/>
      <c r="W324" s="480"/>
      <c r="X324" s="480"/>
      <c r="Y324" s="455">
        <v>276390.59999999998</v>
      </c>
      <c r="Z324" s="460"/>
      <c r="AA324" s="460"/>
      <c r="AB324" s="126" t="s">
        <v>978</v>
      </c>
      <c r="AC324" s="35"/>
      <c r="AD324" s="85"/>
      <c r="AE324" s="123"/>
    </row>
    <row r="325" spans="1:33" ht="12.75" customHeight="1" x14ac:dyDescent="0.25">
      <c r="A325" s="125">
        <f t="shared" si="134"/>
        <v>234</v>
      </c>
      <c r="B325" s="329" t="s">
        <v>489</v>
      </c>
      <c r="C325" s="429">
        <f t="shared" si="132"/>
        <v>110979.48</v>
      </c>
      <c r="D325" s="455">
        <f t="shared" si="133"/>
        <v>0</v>
      </c>
      <c r="E325" s="455"/>
      <c r="F325" s="480"/>
      <c r="G325" s="480"/>
      <c r="H325" s="480"/>
      <c r="I325" s="480"/>
      <c r="J325" s="480"/>
      <c r="K325" s="480"/>
      <c r="L325" s="480"/>
      <c r="M325" s="480"/>
      <c r="N325" s="455"/>
      <c r="O325" s="455"/>
      <c r="P325" s="455"/>
      <c r="Q325" s="455"/>
      <c r="R325" s="480"/>
      <c r="S325" s="480"/>
      <c r="T325" s="480"/>
      <c r="U325" s="480"/>
      <c r="V325" s="480"/>
      <c r="W325" s="480"/>
      <c r="X325" s="480"/>
      <c r="Y325" s="455">
        <v>110979.48</v>
      </c>
      <c r="Z325" s="460"/>
      <c r="AA325" s="460"/>
      <c r="AB325" s="126" t="s">
        <v>1002</v>
      </c>
      <c r="AC325" s="35"/>
      <c r="AD325" s="85"/>
      <c r="AE325" s="123"/>
    </row>
    <row r="326" spans="1:33" ht="15" customHeight="1" x14ac:dyDescent="0.25">
      <c r="A326" s="125">
        <f t="shared" si="134"/>
        <v>235</v>
      </c>
      <c r="B326" s="329" t="s">
        <v>226</v>
      </c>
      <c r="C326" s="429">
        <f t="shared" si="132"/>
        <v>4262777.79</v>
      </c>
      <c r="D326" s="455">
        <f t="shared" si="133"/>
        <v>0</v>
      </c>
      <c r="E326" s="427"/>
      <c r="F326" s="455"/>
      <c r="G326" s="455"/>
      <c r="H326" s="455"/>
      <c r="I326" s="455"/>
      <c r="J326" s="455"/>
      <c r="K326" s="455"/>
      <c r="L326" s="455"/>
      <c r="M326" s="455"/>
      <c r="N326" s="427"/>
      <c r="O326" s="455"/>
      <c r="P326" s="427">
        <v>452.4</v>
      </c>
      <c r="Q326" s="455">
        <v>4262777.79</v>
      </c>
      <c r="R326" s="427"/>
      <c r="S326" s="455"/>
      <c r="T326" s="455"/>
      <c r="U326" s="455"/>
      <c r="V326" s="455"/>
      <c r="W326" s="455"/>
      <c r="X326" s="427"/>
      <c r="Y326" s="427"/>
      <c r="Z326" s="429"/>
      <c r="AA326" s="13"/>
      <c r="AB326" s="126"/>
      <c r="AD326" s="85"/>
    </row>
    <row r="327" spans="1:33" ht="15" customHeight="1" x14ac:dyDescent="0.25">
      <c r="A327" s="125">
        <f t="shared" si="134"/>
        <v>236</v>
      </c>
      <c r="B327" s="329" t="s">
        <v>227</v>
      </c>
      <c r="C327" s="429">
        <f t="shared" si="132"/>
        <v>4262749.8600000003</v>
      </c>
      <c r="D327" s="455">
        <f t="shared" si="133"/>
        <v>0</v>
      </c>
      <c r="E327" s="427"/>
      <c r="F327" s="455"/>
      <c r="G327" s="455"/>
      <c r="H327" s="455"/>
      <c r="I327" s="455"/>
      <c r="J327" s="455"/>
      <c r="K327" s="455"/>
      <c r="L327" s="455"/>
      <c r="M327" s="455"/>
      <c r="N327" s="427"/>
      <c r="O327" s="455"/>
      <c r="P327" s="427">
        <v>290</v>
      </c>
      <c r="Q327" s="455">
        <v>4262749.8600000003</v>
      </c>
      <c r="R327" s="427"/>
      <c r="S327" s="427"/>
      <c r="T327" s="455"/>
      <c r="U327" s="455"/>
      <c r="V327" s="455"/>
      <c r="W327" s="455"/>
      <c r="X327" s="427"/>
      <c r="Y327" s="427"/>
      <c r="Z327" s="429"/>
      <c r="AA327" s="13"/>
      <c r="AB327" s="126"/>
      <c r="AC327" s="85"/>
      <c r="AD327" s="85"/>
    </row>
    <row r="328" spans="1:33" ht="12.75" customHeight="1" x14ac:dyDescent="0.25">
      <c r="A328" s="125">
        <f t="shared" si="134"/>
        <v>237</v>
      </c>
      <c r="B328" s="299" t="s">
        <v>478</v>
      </c>
      <c r="C328" s="429">
        <f t="shared" si="132"/>
        <v>475192.75</v>
      </c>
      <c r="D328" s="455">
        <f t="shared" si="133"/>
        <v>0</v>
      </c>
      <c r="E328" s="455"/>
      <c r="F328" s="480"/>
      <c r="G328" s="480"/>
      <c r="H328" s="480"/>
      <c r="I328" s="480"/>
      <c r="J328" s="480"/>
      <c r="K328" s="480"/>
      <c r="L328" s="480"/>
      <c r="M328" s="480"/>
      <c r="N328" s="455"/>
      <c r="O328" s="455"/>
      <c r="P328" s="455"/>
      <c r="Q328" s="455"/>
      <c r="R328" s="480"/>
      <c r="S328" s="480"/>
      <c r="T328" s="455"/>
      <c r="U328" s="455"/>
      <c r="V328" s="480"/>
      <c r="W328" s="480"/>
      <c r="X328" s="480"/>
      <c r="Y328" s="455">
        <v>475192.75</v>
      </c>
      <c r="Z328" s="460"/>
      <c r="AA328" s="460"/>
      <c r="AB328" s="126" t="s">
        <v>1152</v>
      </c>
      <c r="AC328" s="35"/>
      <c r="AD328" s="85"/>
      <c r="AE328" s="123"/>
    </row>
    <row r="329" spans="1:33" ht="12.75" customHeight="1" x14ac:dyDescent="0.25">
      <c r="A329" s="125">
        <f t="shared" si="134"/>
        <v>238</v>
      </c>
      <c r="B329" s="299" t="s">
        <v>479</v>
      </c>
      <c r="C329" s="429">
        <f t="shared" si="132"/>
        <v>414043.3</v>
      </c>
      <c r="D329" s="455">
        <f t="shared" si="133"/>
        <v>0</v>
      </c>
      <c r="E329" s="455"/>
      <c r="F329" s="480"/>
      <c r="G329" s="480"/>
      <c r="H329" s="480"/>
      <c r="I329" s="480"/>
      <c r="J329" s="480"/>
      <c r="K329" s="480"/>
      <c r="L329" s="480"/>
      <c r="M329" s="480"/>
      <c r="N329" s="455"/>
      <c r="O329" s="455"/>
      <c r="P329" s="455"/>
      <c r="Q329" s="455"/>
      <c r="R329" s="480"/>
      <c r="S329" s="480"/>
      <c r="T329" s="455"/>
      <c r="U329" s="455"/>
      <c r="V329" s="480"/>
      <c r="W329" s="480"/>
      <c r="X329" s="480"/>
      <c r="Y329" s="455">
        <v>414043.3</v>
      </c>
      <c r="Z329" s="460"/>
      <c r="AA329" s="460"/>
      <c r="AB329" s="126" t="s">
        <v>978</v>
      </c>
      <c r="AC329" s="35"/>
      <c r="AD329" s="85"/>
      <c r="AE329" s="123"/>
    </row>
    <row r="330" spans="1:33" x14ac:dyDescent="0.25">
      <c r="A330" s="125">
        <f t="shared" si="134"/>
        <v>239</v>
      </c>
      <c r="B330" s="299" t="s">
        <v>480</v>
      </c>
      <c r="C330" s="429">
        <f t="shared" si="132"/>
        <v>479018.48</v>
      </c>
      <c r="D330" s="455">
        <f t="shared" si="133"/>
        <v>0</v>
      </c>
      <c r="E330" s="455"/>
      <c r="F330" s="455"/>
      <c r="G330" s="455"/>
      <c r="H330" s="455"/>
      <c r="I330" s="455"/>
      <c r="J330" s="455"/>
      <c r="K330" s="455"/>
      <c r="L330" s="455"/>
      <c r="M330" s="455"/>
      <c r="N330" s="427"/>
      <c r="O330" s="455"/>
      <c r="P330" s="455"/>
      <c r="Q330" s="455"/>
      <c r="R330" s="455"/>
      <c r="S330" s="455"/>
      <c r="T330" s="455"/>
      <c r="U330" s="427"/>
      <c r="V330" s="455"/>
      <c r="W330" s="455"/>
      <c r="X330" s="455"/>
      <c r="Y330" s="455">
        <v>479018.48</v>
      </c>
      <c r="Z330" s="460"/>
      <c r="AA330" s="460"/>
      <c r="AB330" s="126" t="s">
        <v>1153</v>
      </c>
      <c r="AC330" s="35"/>
      <c r="AD330" s="85"/>
      <c r="AE330" s="85"/>
      <c r="AF330" s="85"/>
    </row>
    <row r="331" spans="1:33" ht="15" customHeight="1" x14ac:dyDescent="0.25">
      <c r="A331" s="125">
        <f t="shared" si="134"/>
        <v>240</v>
      </c>
      <c r="B331" s="329" t="s">
        <v>228</v>
      </c>
      <c r="C331" s="429">
        <f t="shared" si="132"/>
        <v>437954.64</v>
      </c>
      <c r="D331" s="455">
        <f t="shared" si="133"/>
        <v>437954.64</v>
      </c>
      <c r="E331" s="427"/>
      <c r="F331" s="455">
        <v>437954.64</v>
      </c>
      <c r="G331" s="455"/>
      <c r="H331" s="455"/>
      <c r="I331" s="455"/>
      <c r="J331" s="455"/>
      <c r="K331" s="455"/>
      <c r="L331" s="455"/>
      <c r="M331" s="455"/>
      <c r="N331" s="427"/>
      <c r="O331" s="455"/>
      <c r="P331" s="455"/>
      <c r="Q331" s="455"/>
      <c r="R331" s="455"/>
      <c r="S331" s="455"/>
      <c r="T331" s="455"/>
      <c r="U331" s="455"/>
      <c r="V331" s="455"/>
      <c r="W331" s="455"/>
      <c r="X331" s="427"/>
      <c r="Y331" s="427"/>
      <c r="Z331" s="429"/>
      <c r="AA331" s="13"/>
      <c r="AB331" s="126"/>
      <c r="AD331" s="85"/>
    </row>
    <row r="332" spans="1:33" ht="15" customHeight="1" x14ac:dyDescent="0.25">
      <c r="A332" s="125">
        <f t="shared" si="134"/>
        <v>241</v>
      </c>
      <c r="B332" s="299" t="s">
        <v>481</v>
      </c>
      <c r="C332" s="429">
        <f t="shared" si="132"/>
        <v>99976.04</v>
      </c>
      <c r="D332" s="455">
        <f t="shared" si="133"/>
        <v>0</v>
      </c>
      <c r="E332" s="455"/>
      <c r="F332" s="455"/>
      <c r="G332" s="455"/>
      <c r="H332" s="455"/>
      <c r="I332" s="455"/>
      <c r="J332" s="455"/>
      <c r="K332" s="455"/>
      <c r="L332" s="455"/>
      <c r="M332" s="455"/>
      <c r="N332" s="427"/>
      <c r="O332" s="455"/>
      <c r="P332" s="455"/>
      <c r="Q332" s="455"/>
      <c r="R332" s="455"/>
      <c r="S332" s="455"/>
      <c r="T332" s="455"/>
      <c r="U332" s="427"/>
      <c r="V332" s="455"/>
      <c r="W332" s="455"/>
      <c r="X332" s="455"/>
      <c r="Y332" s="455">
        <v>99976.04</v>
      </c>
      <c r="Z332" s="460"/>
      <c r="AA332" s="460" t="s">
        <v>1227</v>
      </c>
      <c r="AB332" s="126" t="s">
        <v>1002</v>
      </c>
      <c r="AC332" s="35"/>
      <c r="AD332" s="85"/>
      <c r="AE332" s="85"/>
      <c r="AF332" s="85"/>
    </row>
    <row r="333" spans="1:33" ht="12.75" customHeight="1" x14ac:dyDescent="0.25">
      <c r="A333" s="125">
        <f t="shared" si="134"/>
        <v>242</v>
      </c>
      <c r="B333" s="329" t="s">
        <v>482</v>
      </c>
      <c r="C333" s="429">
        <f t="shared" si="132"/>
        <v>96603.4</v>
      </c>
      <c r="D333" s="455">
        <f t="shared" si="133"/>
        <v>0</v>
      </c>
      <c r="E333" s="455"/>
      <c r="F333" s="455"/>
      <c r="G333" s="455"/>
      <c r="H333" s="455"/>
      <c r="I333" s="455"/>
      <c r="J333" s="455"/>
      <c r="K333" s="455"/>
      <c r="L333" s="455"/>
      <c r="M333" s="455"/>
      <c r="N333" s="427"/>
      <c r="O333" s="455"/>
      <c r="P333" s="455"/>
      <c r="Q333" s="455"/>
      <c r="R333" s="455"/>
      <c r="S333" s="455"/>
      <c r="T333" s="455"/>
      <c r="U333" s="455"/>
      <c r="V333" s="455"/>
      <c r="W333" s="455"/>
      <c r="X333" s="455"/>
      <c r="Y333" s="455">
        <v>96603.4</v>
      </c>
      <c r="Z333" s="460"/>
      <c r="AA333" s="460"/>
      <c r="AB333" s="126" t="s">
        <v>1002</v>
      </c>
      <c r="AC333" s="35"/>
      <c r="AD333" s="85"/>
      <c r="AE333" s="123"/>
    </row>
    <row r="334" spans="1:33" ht="15" customHeight="1" x14ac:dyDescent="0.25">
      <c r="A334" s="597" t="s">
        <v>17</v>
      </c>
      <c r="B334" s="598"/>
      <c r="C334" s="429">
        <f t="shared" ref="C334:Y334" si="135">SUM(C312:C333)</f>
        <v>73675939.450000003</v>
      </c>
      <c r="D334" s="427">
        <f t="shared" si="135"/>
        <v>1833568.12</v>
      </c>
      <c r="E334" s="427">
        <f t="shared" si="135"/>
        <v>0</v>
      </c>
      <c r="F334" s="427">
        <f t="shared" si="135"/>
        <v>1833568.12</v>
      </c>
      <c r="G334" s="427">
        <f t="shared" si="135"/>
        <v>0</v>
      </c>
      <c r="H334" s="427">
        <f t="shared" si="135"/>
        <v>0</v>
      </c>
      <c r="I334" s="427">
        <f t="shared" si="135"/>
        <v>0</v>
      </c>
      <c r="J334" s="427">
        <f t="shared" si="135"/>
        <v>0</v>
      </c>
      <c r="K334" s="427">
        <f t="shared" si="135"/>
        <v>0</v>
      </c>
      <c r="L334" s="427">
        <f t="shared" si="135"/>
        <v>0</v>
      </c>
      <c r="M334" s="427">
        <f t="shared" si="135"/>
        <v>0</v>
      </c>
      <c r="N334" s="427">
        <f t="shared" si="135"/>
        <v>765</v>
      </c>
      <c r="O334" s="427">
        <f t="shared" si="135"/>
        <v>1240548.29</v>
      </c>
      <c r="P334" s="427">
        <f t="shared" si="135"/>
        <v>2164.4</v>
      </c>
      <c r="Q334" s="427">
        <f t="shared" si="135"/>
        <v>27585173</v>
      </c>
      <c r="R334" s="427">
        <f t="shared" si="135"/>
        <v>5910</v>
      </c>
      <c r="S334" s="427">
        <f t="shared" si="135"/>
        <v>31325802.419999998</v>
      </c>
      <c r="T334" s="427">
        <f t="shared" si="135"/>
        <v>0</v>
      </c>
      <c r="U334" s="427">
        <f t="shared" si="135"/>
        <v>0</v>
      </c>
      <c r="V334" s="427">
        <f t="shared" si="135"/>
        <v>0</v>
      </c>
      <c r="W334" s="427">
        <f t="shared" si="135"/>
        <v>8756075.5399999991</v>
      </c>
      <c r="X334" s="427">
        <f t="shared" si="135"/>
        <v>0</v>
      </c>
      <c r="Y334" s="427">
        <f t="shared" si="135"/>
        <v>2934772.08</v>
      </c>
      <c r="Z334" s="429">
        <f>(C334-Y334)*0.0214</f>
        <v>1513860.981718</v>
      </c>
      <c r="AA334" s="13"/>
      <c r="AB334" s="126"/>
      <c r="AC334" s="85"/>
      <c r="AD334" s="85"/>
      <c r="AG334" s="86"/>
    </row>
    <row r="335" spans="1:33" ht="12.75" customHeight="1" x14ac:dyDescent="0.25">
      <c r="A335" s="636" t="s">
        <v>490</v>
      </c>
      <c r="B335" s="636"/>
      <c r="C335" s="481"/>
      <c r="D335" s="480"/>
      <c r="E335" s="480"/>
      <c r="F335" s="480"/>
      <c r="G335" s="480"/>
      <c r="H335" s="480"/>
      <c r="I335" s="480"/>
      <c r="J335" s="480"/>
      <c r="K335" s="480"/>
      <c r="L335" s="480"/>
      <c r="M335" s="480"/>
      <c r="N335" s="480"/>
      <c r="O335" s="480"/>
      <c r="P335" s="480"/>
      <c r="Q335" s="480"/>
      <c r="R335" s="480"/>
      <c r="S335" s="480"/>
      <c r="T335" s="427"/>
      <c r="U335" s="427"/>
      <c r="V335" s="427">
        <v>20</v>
      </c>
      <c r="W335" s="427">
        <v>21</v>
      </c>
      <c r="X335" s="427">
        <v>22</v>
      </c>
      <c r="Y335" s="455"/>
      <c r="Z335" s="125"/>
      <c r="AA335" s="13"/>
      <c r="AB335" s="126"/>
      <c r="AC335" s="85"/>
      <c r="AD335" s="85"/>
      <c r="AE335" s="123"/>
    </row>
    <row r="336" spans="1:33" ht="12.75" customHeight="1" x14ac:dyDescent="0.25">
      <c r="A336" s="125">
        <f>A333+1</f>
        <v>243</v>
      </c>
      <c r="B336" s="307" t="s">
        <v>491</v>
      </c>
      <c r="C336" s="429">
        <f t="shared" ref="C336:C338" si="136">D336+M336+O336+Q336+S336+U336+W336+X336+Y336+L336</f>
        <v>830807.5</v>
      </c>
      <c r="D336" s="455">
        <f>E336+F336+G336+H336+I336+J336</f>
        <v>0</v>
      </c>
      <c r="E336" s="427"/>
      <c r="F336" s="427"/>
      <c r="G336" s="427"/>
      <c r="H336" s="427"/>
      <c r="I336" s="427"/>
      <c r="J336" s="427"/>
      <c r="K336" s="427"/>
      <c r="L336" s="427"/>
      <c r="M336" s="427"/>
      <c r="N336" s="427"/>
      <c r="O336" s="427"/>
      <c r="P336" s="427"/>
      <c r="Q336" s="427"/>
      <c r="R336" s="427"/>
      <c r="S336" s="427"/>
      <c r="T336" s="427"/>
      <c r="U336" s="427"/>
      <c r="V336" s="427"/>
      <c r="W336" s="427"/>
      <c r="X336" s="427"/>
      <c r="Y336" s="427">
        <v>830807.5</v>
      </c>
      <c r="Z336" s="429"/>
      <c r="AA336" s="460" t="s">
        <v>1292</v>
      </c>
      <c r="AB336" s="126" t="s">
        <v>1010</v>
      </c>
      <c r="AC336" s="85"/>
      <c r="AD336" s="85"/>
      <c r="AE336" s="123"/>
    </row>
    <row r="337" spans="1:33" ht="12.75" customHeight="1" x14ac:dyDescent="0.25">
      <c r="A337" s="125">
        <f>A336+1</f>
        <v>244</v>
      </c>
      <c r="B337" s="307" t="s">
        <v>492</v>
      </c>
      <c r="C337" s="429">
        <f t="shared" si="136"/>
        <v>1094765.8</v>
      </c>
      <c r="D337" s="455">
        <f>E337+F337+G337+H337+I337+J337</f>
        <v>0</v>
      </c>
      <c r="E337" s="427"/>
      <c r="F337" s="427"/>
      <c r="G337" s="427"/>
      <c r="H337" s="427"/>
      <c r="I337" s="427"/>
      <c r="J337" s="427"/>
      <c r="K337" s="427"/>
      <c r="L337" s="427"/>
      <c r="M337" s="427"/>
      <c r="N337" s="427"/>
      <c r="O337" s="427"/>
      <c r="P337" s="427"/>
      <c r="Q337" s="427"/>
      <c r="R337" s="427"/>
      <c r="S337" s="427"/>
      <c r="T337" s="427"/>
      <c r="U337" s="427"/>
      <c r="V337" s="427"/>
      <c r="W337" s="427"/>
      <c r="X337" s="427"/>
      <c r="Y337" s="427">
        <v>1094765.8</v>
      </c>
      <c r="Z337" s="429"/>
      <c r="AA337" s="460"/>
      <c r="AB337" s="126" t="s">
        <v>1124</v>
      </c>
      <c r="AC337" s="85"/>
      <c r="AD337" s="85"/>
      <c r="AE337" s="123"/>
    </row>
    <row r="338" spans="1:33" ht="12.75" customHeight="1" x14ac:dyDescent="0.25">
      <c r="A338" s="125">
        <f>A337+1</f>
        <v>245</v>
      </c>
      <c r="B338" s="307" t="s">
        <v>493</v>
      </c>
      <c r="C338" s="429">
        <f t="shared" si="136"/>
        <v>1014444.54</v>
      </c>
      <c r="D338" s="455">
        <f>E338+F338+G338+H338+I338+J338</f>
        <v>0</v>
      </c>
      <c r="E338" s="427"/>
      <c r="F338" s="427"/>
      <c r="G338" s="427"/>
      <c r="H338" s="427"/>
      <c r="I338" s="427"/>
      <c r="J338" s="427"/>
      <c r="K338" s="427"/>
      <c r="L338" s="427"/>
      <c r="M338" s="427"/>
      <c r="N338" s="427"/>
      <c r="O338" s="427"/>
      <c r="P338" s="427"/>
      <c r="Q338" s="427"/>
      <c r="R338" s="427"/>
      <c r="S338" s="427"/>
      <c r="T338" s="427"/>
      <c r="U338" s="427"/>
      <c r="V338" s="427"/>
      <c r="W338" s="427"/>
      <c r="X338" s="427"/>
      <c r="Y338" s="427">
        <v>1014444.54</v>
      </c>
      <c r="Z338" s="429"/>
      <c r="AA338" s="460"/>
      <c r="AB338" s="126" t="s">
        <v>1154</v>
      </c>
      <c r="AC338" s="85"/>
      <c r="AD338" s="85"/>
      <c r="AE338" s="123"/>
    </row>
    <row r="339" spans="1:33" ht="12.75" customHeight="1" x14ac:dyDescent="0.25">
      <c r="A339" s="597" t="s">
        <v>17</v>
      </c>
      <c r="B339" s="598"/>
      <c r="C339" s="429">
        <f>SUM(C336:C338)</f>
        <v>2940017.84</v>
      </c>
      <c r="D339" s="427">
        <f t="shared" ref="D339:Y339" si="137">SUM(D336:D338)</f>
        <v>0</v>
      </c>
      <c r="E339" s="427">
        <f t="shared" si="137"/>
        <v>0</v>
      </c>
      <c r="F339" s="427">
        <f t="shared" si="137"/>
        <v>0</v>
      </c>
      <c r="G339" s="427">
        <f t="shared" si="137"/>
        <v>0</v>
      </c>
      <c r="H339" s="427">
        <f t="shared" si="137"/>
        <v>0</v>
      </c>
      <c r="I339" s="427">
        <f t="shared" si="137"/>
        <v>0</v>
      </c>
      <c r="J339" s="427">
        <f t="shared" si="137"/>
        <v>0</v>
      </c>
      <c r="K339" s="427">
        <f t="shared" si="137"/>
        <v>0</v>
      </c>
      <c r="L339" s="427">
        <f t="shared" ref="L339" si="138">SUM(L336:L338)</f>
        <v>0</v>
      </c>
      <c r="M339" s="427">
        <f t="shared" si="137"/>
        <v>0</v>
      </c>
      <c r="N339" s="427">
        <f t="shared" si="137"/>
        <v>0</v>
      </c>
      <c r="O339" s="427">
        <f t="shared" si="137"/>
        <v>0</v>
      </c>
      <c r="P339" s="427">
        <f t="shared" si="137"/>
        <v>0</v>
      </c>
      <c r="Q339" s="427">
        <f t="shared" si="137"/>
        <v>0</v>
      </c>
      <c r="R339" s="427">
        <f t="shared" si="137"/>
        <v>0</v>
      </c>
      <c r="S339" s="427">
        <f t="shared" si="137"/>
        <v>0</v>
      </c>
      <c r="T339" s="427">
        <f t="shared" si="137"/>
        <v>0</v>
      </c>
      <c r="U339" s="427">
        <f t="shared" si="137"/>
        <v>0</v>
      </c>
      <c r="V339" s="427">
        <f t="shared" si="137"/>
        <v>0</v>
      </c>
      <c r="W339" s="427">
        <f t="shared" si="137"/>
        <v>0</v>
      </c>
      <c r="X339" s="427">
        <f t="shared" si="137"/>
        <v>0</v>
      </c>
      <c r="Y339" s="427">
        <f t="shared" si="137"/>
        <v>2940017.84</v>
      </c>
      <c r="Z339" s="429">
        <f>(C339-Y339)*0.0214</f>
        <v>0</v>
      </c>
      <c r="AA339" s="13"/>
      <c r="AB339" s="126"/>
      <c r="AC339" s="85"/>
      <c r="AD339" s="85"/>
      <c r="AE339" s="123"/>
    </row>
    <row r="340" spans="1:33" ht="15" customHeight="1" x14ac:dyDescent="0.25">
      <c r="A340" s="492" t="s">
        <v>39</v>
      </c>
      <c r="B340" s="493"/>
      <c r="C340" s="494"/>
      <c r="D340" s="480"/>
      <c r="E340" s="480"/>
      <c r="F340" s="480"/>
      <c r="G340" s="480"/>
      <c r="H340" s="480"/>
      <c r="I340" s="480"/>
      <c r="J340" s="480"/>
      <c r="K340" s="480"/>
      <c r="L340" s="480"/>
      <c r="M340" s="480"/>
      <c r="N340" s="480"/>
      <c r="O340" s="480"/>
      <c r="P340" s="480"/>
      <c r="Q340" s="480"/>
      <c r="R340" s="480"/>
      <c r="S340" s="480"/>
      <c r="T340" s="480"/>
      <c r="U340" s="480"/>
      <c r="V340" s="480"/>
      <c r="W340" s="480"/>
      <c r="X340" s="480"/>
      <c r="Y340" s="480"/>
      <c r="Z340" s="482"/>
      <c r="AA340" s="13"/>
      <c r="AB340" s="126"/>
      <c r="AD340" s="85"/>
    </row>
    <row r="341" spans="1:33" ht="15" customHeight="1" x14ac:dyDescent="0.25">
      <c r="A341" s="125">
        <f>A338+1</f>
        <v>246</v>
      </c>
      <c r="B341" s="329" t="s">
        <v>40</v>
      </c>
      <c r="C341" s="429">
        <f t="shared" ref="C341:C342" si="139">D341+M341+O341+Q341+S341+U341+W341+X341+Y341+L341</f>
        <v>388358.06</v>
      </c>
      <c r="D341" s="455">
        <f>E341+F341+G341+H341+I341+J341</f>
        <v>388358.06</v>
      </c>
      <c r="E341" s="455"/>
      <c r="F341" s="455">
        <f>381196.64+7161.42</f>
        <v>388358.06</v>
      </c>
      <c r="G341" s="455"/>
      <c r="H341" s="455"/>
      <c r="I341" s="455"/>
      <c r="J341" s="455"/>
      <c r="K341" s="455"/>
      <c r="L341" s="455"/>
      <c r="M341" s="455"/>
      <c r="N341" s="427"/>
      <c r="O341" s="455"/>
      <c r="P341" s="455"/>
      <c r="Q341" s="455"/>
      <c r="R341" s="455"/>
      <c r="S341" s="427"/>
      <c r="T341" s="455"/>
      <c r="U341" s="455"/>
      <c r="V341" s="455"/>
      <c r="W341" s="455"/>
      <c r="X341" s="427"/>
      <c r="Y341" s="427"/>
      <c r="Z341" s="429"/>
      <c r="AA341" s="13"/>
      <c r="AB341" s="126"/>
      <c r="AC341" s="85"/>
      <c r="AD341" s="85"/>
    </row>
    <row r="342" spans="1:33" ht="15" customHeight="1" x14ac:dyDescent="0.25">
      <c r="A342" s="125">
        <f>A341+1</f>
        <v>247</v>
      </c>
      <c r="B342" s="329" t="s">
        <v>41</v>
      </c>
      <c r="C342" s="429">
        <f t="shared" si="139"/>
        <v>1245521.8600000001</v>
      </c>
      <c r="D342" s="455">
        <f>E342+F342+G342+H342+I342+J342</f>
        <v>1245521.8600000001</v>
      </c>
      <c r="E342" s="455"/>
      <c r="F342" s="455">
        <v>1245521.8600000001</v>
      </c>
      <c r="G342" s="455"/>
      <c r="H342" s="455"/>
      <c r="I342" s="455"/>
      <c r="J342" s="455"/>
      <c r="K342" s="455"/>
      <c r="L342" s="455"/>
      <c r="M342" s="455"/>
      <c r="N342" s="427"/>
      <c r="O342" s="455"/>
      <c r="P342" s="455"/>
      <c r="Q342" s="455"/>
      <c r="R342" s="455"/>
      <c r="S342" s="427"/>
      <c r="T342" s="455"/>
      <c r="U342" s="455"/>
      <c r="V342" s="455"/>
      <c r="W342" s="455"/>
      <c r="X342" s="427"/>
      <c r="Y342" s="427"/>
      <c r="Z342" s="429"/>
      <c r="AA342" s="13"/>
      <c r="AB342" s="126"/>
      <c r="AC342" s="85"/>
      <c r="AD342" s="85"/>
    </row>
    <row r="343" spans="1:33" ht="15" customHeight="1" x14ac:dyDescent="0.25">
      <c r="A343" s="597" t="s">
        <v>17</v>
      </c>
      <c r="B343" s="598"/>
      <c r="C343" s="429">
        <f>SUM(C341:C342)</f>
        <v>1633879.9200000002</v>
      </c>
      <c r="D343" s="427">
        <f t="shared" ref="D343:Y343" si="140">SUM(D341:D342)</f>
        <v>1633879.9200000002</v>
      </c>
      <c r="E343" s="427">
        <f t="shared" si="140"/>
        <v>0</v>
      </c>
      <c r="F343" s="427">
        <f t="shared" si="140"/>
        <v>1633879.9200000002</v>
      </c>
      <c r="G343" s="427">
        <f t="shared" si="140"/>
        <v>0</v>
      </c>
      <c r="H343" s="427">
        <f t="shared" si="140"/>
        <v>0</v>
      </c>
      <c r="I343" s="427">
        <f t="shared" si="140"/>
        <v>0</v>
      </c>
      <c r="J343" s="427">
        <f t="shared" si="140"/>
        <v>0</v>
      </c>
      <c r="K343" s="427">
        <f t="shared" si="140"/>
        <v>0</v>
      </c>
      <c r="L343" s="427">
        <f t="shared" ref="L343" si="141">SUM(L341:L342)</f>
        <v>0</v>
      </c>
      <c r="M343" s="427">
        <f t="shared" si="140"/>
        <v>0</v>
      </c>
      <c r="N343" s="427">
        <f t="shared" si="140"/>
        <v>0</v>
      </c>
      <c r="O343" s="427">
        <f t="shared" si="140"/>
        <v>0</v>
      </c>
      <c r="P343" s="427">
        <f t="shared" si="140"/>
        <v>0</v>
      </c>
      <c r="Q343" s="427">
        <f t="shared" si="140"/>
        <v>0</v>
      </c>
      <c r="R343" s="427">
        <f t="shared" si="140"/>
        <v>0</v>
      </c>
      <c r="S343" s="427">
        <f t="shared" si="140"/>
        <v>0</v>
      </c>
      <c r="T343" s="427">
        <f t="shared" si="140"/>
        <v>0</v>
      </c>
      <c r="U343" s="427">
        <f t="shared" si="140"/>
        <v>0</v>
      </c>
      <c r="V343" s="427">
        <f t="shared" si="140"/>
        <v>0</v>
      </c>
      <c r="W343" s="427">
        <f t="shared" si="140"/>
        <v>0</v>
      </c>
      <c r="X343" s="427">
        <f t="shared" si="140"/>
        <v>0</v>
      </c>
      <c r="Y343" s="427">
        <f t="shared" si="140"/>
        <v>0</v>
      </c>
      <c r="Z343" s="429">
        <f>(C343-Y343)*0.0214</f>
        <v>34965.030288000002</v>
      </c>
      <c r="AA343" s="13"/>
      <c r="AB343" s="126"/>
      <c r="AC343" s="85"/>
      <c r="AD343" s="85"/>
      <c r="AG343" s="86"/>
    </row>
    <row r="344" spans="1:33" ht="19.5" customHeight="1" x14ac:dyDescent="0.25">
      <c r="A344" s="492" t="s">
        <v>494</v>
      </c>
      <c r="B344" s="493"/>
      <c r="C344" s="494"/>
      <c r="D344" s="480"/>
      <c r="E344" s="480"/>
      <c r="F344" s="480"/>
      <c r="G344" s="480"/>
      <c r="H344" s="480"/>
      <c r="I344" s="480"/>
      <c r="J344" s="480"/>
      <c r="K344" s="480"/>
      <c r="L344" s="480"/>
      <c r="M344" s="480"/>
      <c r="N344" s="480"/>
      <c r="O344" s="480"/>
      <c r="P344" s="480"/>
      <c r="Q344" s="480"/>
      <c r="R344" s="480"/>
      <c r="S344" s="480"/>
      <c r="T344" s="480"/>
      <c r="U344" s="480"/>
      <c r="V344" s="480"/>
      <c r="W344" s="480"/>
      <c r="X344" s="480"/>
      <c r="Y344" s="480"/>
      <c r="Z344" s="482"/>
      <c r="AA344" s="13"/>
      <c r="AB344" s="126"/>
      <c r="AD344" s="85"/>
    </row>
    <row r="345" spans="1:33" ht="17.25" customHeight="1" x14ac:dyDescent="0.25">
      <c r="A345" s="125">
        <f>A342+1</f>
        <v>248</v>
      </c>
      <c r="B345" s="304" t="s">
        <v>495</v>
      </c>
      <c r="C345" s="429">
        <f t="shared" ref="C345:C352" si="142">D345+M345+O345+Q345+S345+U345+W345+X345+Y345+L345</f>
        <v>178158.71</v>
      </c>
      <c r="D345" s="455">
        <f>E345+F345+G345+H345+I345+J345</f>
        <v>0</v>
      </c>
      <c r="E345" s="480"/>
      <c r="F345" s="480"/>
      <c r="G345" s="480"/>
      <c r="H345" s="480"/>
      <c r="I345" s="480"/>
      <c r="J345" s="480"/>
      <c r="K345" s="480"/>
      <c r="L345" s="480"/>
      <c r="M345" s="480"/>
      <c r="N345" s="480"/>
      <c r="O345" s="480"/>
      <c r="P345" s="480"/>
      <c r="Q345" s="480"/>
      <c r="R345" s="480"/>
      <c r="S345" s="480"/>
      <c r="T345" s="480"/>
      <c r="U345" s="480"/>
      <c r="V345" s="480"/>
      <c r="W345" s="480"/>
      <c r="X345" s="480"/>
      <c r="Y345" s="455">
        <v>178158.71</v>
      </c>
      <c r="Z345" s="460"/>
      <c r="AA345" s="13"/>
      <c r="AB345" s="126" t="s">
        <v>979</v>
      </c>
      <c r="AD345" s="85"/>
    </row>
    <row r="346" spans="1:33" ht="17.25" customHeight="1" x14ac:dyDescent="0.25">
      <c r="A346" s="125">
        <f t="shared" ref="A346:A352" si="143">A345+1</f>
        <v>249</v>
      </c>
      <c r="B346" s="304" t="s">
        <v>1602</v>
      </c>
      <c r="C346" s="429">
        <f t="shared" si="142"/>
        <v>518283.5</v>
      </c>
      <c r="D346" s="455"/>
      <c r="E346" s="480"/>
      <c r="F346" s="480"/>
      <c r="G346" s="480"/>
      <c r="H346" s="480"/>
      <c r="I346" s="480"/>
      <c r="J346" s="480"/>
      <c r="K346" s="480"/>
      <c r="L346" s="480"/>
      <c r="M346" s="480"/>
      <c r="N346" s="480"/>
      <c r="O346" s="480"/>
      <c r="P346" s="480"/>
      <c r="Q346" s="480"/>
      <c r="R346" s="480"/>
      <c r="S346" s="480"/>
      <c r="T346" s="480"/>
      <c r="U346" s="480"/>
      <c r="V346" s="480"/>
      <c r="W346" s="480"/>
      <c r="X346" s="480"/>
      <c r="Y346" s="455">
        <v>518283.5</v>
      </c>
      <c r="Z346" s="460"/>
      <c r="AA346" s="482"/>
      <c r="AB346" s="126" t="s">
        <v>1001</v>
      </c>
      <c r="AD346" s="85"/>
    </row>
    <row r="347" spans="1:33" ht="17.25" customHeight="1" x14ac:dyDescent="0.25">
      <c r="A347" s="125">
        <f t="shared" si="143"/>
        <v>250</v>
      </c>
      <c r="B347" s="304" t="s">
        <v>1603</v>
      </c>
      <c r="C347" s="429">
        <f t="shared" si="142"/>
        <v>518283.5</v>
      </c>
      <c r="D347" s="455"/>
      <c r="E347" s="480"/>
      <c r="F347" s="480"/>
      <c r="G347" s="480"/>
      <c r="H347" s="480"/>
      <c r="I347" s="480"/>
      <c r="J347" s="480"/>
      <c r="K347" s="480"/>
      <c r="L347" s="480"/>
      <c r="M347" s="480"/>
      <c r="N347" s="480"/>
      <c r="O347" s="480"/>
      <c r="P347" s="480"/>
      <c r="Q347" s="480"/>
      <c r="R347" s="480"/>
      <c r="S347" s="480"/>
      <c r="T347" s="480"/>
      <c r="U347" s="480"/>
      <c r="V347" s="480"/>
      <c r="W347" s="480"/>
      <c r="X347" s="480"/>
      <c r="Y347" s="455">
        <v>518283.5</v>
      </c>
      <c r="Z347" s="460"/>
      <c r="AA347" s="482"/>
      <c r="AB347" s="126" t="s">
        <v>1001</v>
      </c>
      <c r="AD347" s="85"/>
    </row>
    <row r="348" spans="1:33" ht="17.25" customHeight="1" x14ac:dyDescent="0.25">
      <c r="A348" s="125">
        <f t="shared" si="143"/>
        <v>251</v>
      </c>
      <c r="B348" s="304" t="s">
        <v>1600</v>
      </c>
      <c r="C348" s="429">
        <f t="shared" si="142"/>
        <v>1646937.25</v>
      </c>
      <c r="D348" s="455"/>
      <c r="E348" s="480"/>
      <c r="F348" s="480"/>
      <c r="G348" s="480"/>
      <c r="H348" s="480"/>
      <c r="I348" s="480"/>
      <c r="J348" s="480"/>
      <c r="K348" s="480"/>
      <c r="L348" s="480"/>
      <c r="M348" s="480"/>
      <c r="N348" s="480"/>
      <c r="O348" s="480"/>
      <c r="P348" s="480"/>
      <c r="Q348" s="480"/>
      <c r="R348" s="480"/>
      <c r="S348" s="480"/>
      <c r="T348" s="480"/>
      <c r="U348" s="480"/>
      <c r="V348" s="480"/>
      <c r="W348" s="480"/>
      <c r="X348" s="480"/>
      <c r="Y348" s="455">
        <v>1646937.25</v>
      </c>
      <c r="Z348" s="460"/>
      <c r="AA348" s="482"/>
      <c r="AB348" s="126" t="s">
        <v>1001</v>
      </c>
      <c r="AD348" s="85"/>
    </row>
    <row r="349" spans="1:33" ht="17.25" customHeight="1" x14ac:dyDescent="0.25">
      <c r="A349" s="125">
        <f t="shared" si="143"/>
        <v>252</v>
      </c>
      <c r="B349" s="304" t="s">
        <v>1601</v>
      </c>
      <c r="C349" s="429">
        <f t="shared" si="142"/>
        <v>1614419.06</v>
      </c>
      <c r="D349" s="455"/>
      <c r="E349" s="480"/>
      <c r="F349" s="480"/>
      <c r="G349" s="480"/>
      <c r="H349" s="480"/>
      <c r="I349" s="480"/>
      <c r="J349" s="480"/>
      <c r="K349" s="480"/>
      <c r="L349" s="480"/>
      <c r="M349" s="480"/>
      <c r="N349" s="480"/>
      <c r="O349" s="480"/>
      <c r="P349" s="480"/>
      <c r="Q349" s="480"/>
      <c r="R349" s="480"/>
      <c r="S349" s="480"/>
      <c r="T349" s="480"/>
      <c r="U349" s="480"/>
      <c r="V349" s="480"/>
      <c r="W349" s="480"/>
      <c r="X349" s="480"/>
      <c r="Y349" s="455">
        <v>1614419.06</v>
      </c>
      <c r="Z349" s="460"/>
      <c r="AA349" s="482"/>
      <c r="AB349" s="126" t="s">
        <v>1001</v>
      </c>
      <c r="AD349" s="85"/>
    </row>
    <row r="350" spans="1:33" ht="17.25" customHeight="1" x14ac:dyDescent="0.25">
      <c r="A350" s="125">
        <f t="shared" si="143"/>
        <v>253</v>
      </c>
      <c r="B350" s="304" t="s">
        <v>1604</v>
      </c>
      <c r="C350" s="429">
        <f t="shared" si="142"/>
        <v>529524.55000000005</v>
      </c>
      <c r="D350" s="455"/>
      <c r="E350" s="480"/>
      <c r="F350" s="480"/>
      <c r="G350" s="480"/>
      <c r="H350" s="480"/>
      <c r="I350" s="480"/>
      <c r="J350" s="480"/>
      <c r="K350" s="480"/>
      <c r="L350" s="480"/>
      <c r="M350" s="480"/>
      <c r="N350" s="480"/>
      <c r="O350" s="480"/>
      <c r="P350" s="480"/>
      <c r="Q350" s="480"/>
      <c r="R350" s="480"/>
      <c r="S350" s="480"/>
      <c r="T350" s="480"/>
      <c r="U350" s="480"/>
      <c r="V350" s="480"/>
      <c r="W350" s="480"/>
      <c r="X350" s="480"/>
      <c r="Y350" s="455">
        <v>529524.55000000005</v>
      </c>
      <c r="Z350" s="460"/>
      <c r="AA350" s="482"/>
      <c r="AB350" s="126" t="s">
        <v>1001</v>
      </c>
      <c r="AD350" s="85"/>
    </row>
    <row r="351" spans="1:33" ht="17.25" customHeight="1" x14ac:dyDescent="0.25">
      <c r="A351" s="125">
        <f t="shared" si="143"/>
        <v>254</v>
      </c>
      <c r="B351" s="304" t="s">
        <v>1605</v>
      </c>
      <c r="C351" s="429">
        <f t="shared" si="142"/>
        <v>328412.15000000002</v>
      </c>
      <c r="D351" s="455"/>
      <c r="E351" s="480"/>
      <c r="F351" s="480"/>
      <c r="G351" s="480"/>
      <c r="H351" s="480"/>
      <c r="I351" s="480"/>
      <c r="J351" s="480"/>
      <c r="K351" s="480"/>
      <c r="L351" s="480"/>
      <c r="M351" s="480"/>
      <c r="N351" s="480"/>
      <c r="O351" s="480"/>
      <c r="P351" s="480"/>
      <c r="Q351" s="480"/>
      <c r="R351" s="480"/>
      <c r="S351" s="480"/>
      <c r="T351" s="480"/>
      <c r="U351" s="480"/>
      <c r="V351" s="480"/>
      <c r="W351" s="480"/>
      <c r="X351" s="480"/>
      <c r="Y351" s="455">
        <v>328412.15000000002</v>
      </c>
      <c r="Z351" s="460"/>
      <c r="AA351" s="482"/>
      <c r="AB351" s="126" t="s">
        <v>1161</v>
      </c>
      <c r="AD351" s="85"/>
    </row>
    <row r="352" spans="1:33" ht="17.25" customHeight="1" x14ac:dyDescent="0.25">
      <c r="A352" s="125">
        <f t="shared" si="143"/>
        <v>255</v>
      </c>
      <c r="B352" s="304" t="s">
        <v>1606</v>
      </c>
      <c r="C352" s="429">
        <f t="shared" si="142"/>
        <v>530960.26</v>
      </c>
      <c r="D352" s="455"/>
      <c r="E352" s="480"/>
      <c r="F352" s="480"/>
      <c r="G352" s="480"/>
      <c r="H352" s="480"/>
      <c r="I352" s="480"/>
      <c r="J352" s="480"/>
      <c r="K352" s="480"/>
      <c r="L352" s="480"/>
      <c r="M352" s="480"/>
      <c r="N352" s="480"/>
      <c r="O352" s="480"/>
      <c r="P352" s="480"/>
      <c r="Q352" s="480"/>
      <c r="R352" s="480"/>
      <c r="S352" s="480"/>
      <c r="T352" s="480"/>
      <c r="U352" s="480"/>
      <c r="V352" s="480"/>
      <c r="W352" s="480"/>
      <c r="X352" s="480"/>
      <c r="Y352" s="455">
        <v>530960.26</v>
      </c>
      <c r="Z352" s="460"/>
      <c r="AA352" s="482"/>
      <c r="AB352" s="126" t="s">
        <v>1001</v>
      </c>
      <c r="AD352" s="85"/>
    </row>
    <row r="353" spans="1:33" ht="15" customHeight="1" x14ac:dyDescent="0.25">
      <c r="A353" s="597" t="s">
        <v>17</v>
      </c>
      <c r="B353" s="598"/>
      <c r="C353" s="429">
        <f>SUM(C345:C352)</f>
        <v>5864978.9799999995</v>
      </c>
      <c r="D353" s="427">
        <f t="shared" ref="D353:Y353" si="144">SUM(D345:D352)</f>
        <v>0</v>
      </c>
      <c r="E353" s="427">
        <f t="shared" si="144"/>
        <v>0</v>
      </c>
      <c r="F353" s="427">
        <f t="shared" si="144"/>
        <v>0</v>
      </c>
      <c r="G353" s="427">
        <f t="shared" si="144"/>
        <v>0</v>
      </c>
      <c r="H353" s="427">
        <f t="shared" si="144"/>
        <v>0</v>
      </c>
      <c r="I353" s="427">
        <f t="shared" si="144"/>
        <v>0</v>
      </c>
      <c r="J353" s="427">
        <f t="shared" si="144"/>
        <v>0</v>
      </c>
      <c r="K353" s="427">
        <f t="shared" si="144"/>
        <v>0</v>
      </c>
      <c r="L353" s="427">
        <f t="shared" ref="L353" si="145">SUM(L345:L352)</f>
        <v>0</v>
      </c>
      <c r="M353" s="427">
        <f t="shared" si="144"/>
        <v>0</v>
      </c>
      <c r="N353" s="427">
        <f t="shared" si="144"/>
        <v>0</v>
      </c>
      <c r="O353" s="427">
        <f t="shared" si="144"/>
        <v>0</v>
      </c>
      <c r="P353" s="427">
        <f t="shared" si="144"/>
        <v>0</v>
      </c>
      <c r="Q353" s="427">
        <f t="shared" si="144"/>
        <v>0</v>
      </c>
      <c r="R353" s="427">
        <f t="shared" si="144"/>
        <v>0</v>
      </c>
      <c r="S353" s="427">
        <f t="shared" si="144"/>
        <v>0</v>
      </c>
      <c r="T353" s="427">
        <f t="shared" si="144"/>
        <v>0</v>
      </c>
      <c r="U353" s="427">
        <f t="shared" si="144"/>
        <v>0</v>
      </c>
      <c r="V353" s="427">
        <f t="shared" si="144"/>
        <v>0</v>
      </c>
      <c r="W353" s="427">
        <f t="shared" si="144"/>
        <v>0</v>
      </c>
      <c r="X353" s="427">
        <f t="shared" si="144"/>
        <v>0</v>
      </c>
      <c r="Y353" s="427">
        <f t="shared" si="144"/>
        <v>5864978.9799999995</v>
      </c>
      <c r="Z353" s="429">
        <f>(C353-Y353)*0.0214</f>
        <v>0</v>
      </c>
      <c r="AA353" s="460">
        <f>SUM(AA345:AA345)</f>
        <v>0</v>
      </c>
      <c r="AB353" s="126"/>
      <c r="AC353" s="85"/>
      <c r="AD353" s="85"/>
      <c r="AG353" s="86"/>
    </row>
    <row r="354" spans="1:33" ht="17.25" customHeight="1" x14ac:dyDescent="0.25">
      <c r="A354" s="492" t="s">
        <v>42</v>
      </c>
      <c r="B354" s="493"/>
      <c r="C354" s="494"/>
      <c r="D354" s="480"/>
      <c r="E354" s="480"/>
      <c r="F354" s="480"/>
      <c r="G354" s="480"/>
      <c r="H354" s="480"/>
      <c r="I354" s="480"/>
      <c r="J354" s="480"/>
      <c r="K354" s="480"/>
      <c r="L354" s="480"/>
      <c r="M354" s="480"/>
      <c r="N354" s="480"/>
      <c r="O354" s="480"/>
      <c r="P354" s="480"/>
      <c r="Q354" s="480"/>
      <c r="R354" s="480"/>
      <c r="S354" s="480"/>
      <c r="T354" s="480"/>
      <c r="U354" s="480"/>
      <c r="V354" s="480"/>
      <c r="W354" s="480"/>
      <c r="X354" s="480"/>
      <c r="Y354" s="480"/>
      <c r="Z354" s="482"/>
      <c r="AA354" s="13"/>
      <c r="AB354" s="126"/>
      <c r="AD354" s="85"/>
    </row>
    <row r="355" spans="1:33" ht="17.25" customHeight="1" x14ac:dyDescent="0.25">
      <c r="A355" s="125">
        <f>A352+1</f>
        <v>256</v>
      </c>
      <c r="B355" s="299" t="s">
        <v>1613</v>
      </c>
      <c r="C355" s="429">
        <f t="shared" ref="C355:C365" si="146">D355+M355+O355+Q355+S355+U355+W355+X355+Y355+L355</f>
        <v>721046.49</v>
      </c>
      <c r="D355" s="480"/>
      <c r="E355" s="480"/>
      <c r="F355" s="480"/>
      <c r="G355" s="480"/>
      <c r="H355" s="480"/>
      <c r="I355" s="480"/>
      <c r="J355" s="480"/>
      <c r="K355" s="480"/>
      <c r="L355" s="480"/>
      <c r="M355" s="480"/>
      <c r="N355" s="480"/>
      <c r="O355" s="480"/>
      <c r="P355" s="480"/>
      <c r="Q355" s="480"/>
      <c r="R355" s="480"/>
      <c r="S355" s="480"/>
      <c r="T355" s="480"/>
      <c r="U355" s="480"/>
      <c r="V355" s="480"/>
      <c r="W355" s="480"/>
      <c r="X355" s="480"/>
      <c r="Y355" s="455">
        <v>721046.49</v>
      </c>
      <c r="Z355" s="460"/>
      <c r="AA355" s="482"/>
      <c r="AB355" s="126" t="s">
        <v>1615</v>
      </c>
      <c r="AD355" s="85"/>
    </row>
    <row r="356" spans="1:33" ht="14.25" customHeight="1" x14ac:dyDescent="0.25">
      <c r="A356" s="125">
        <f>A355+1</f>
        <v>257</v>
      </c>
      <c r="B356" s="329" t="s">
        <v>230</v>
      </c>
      <c r="C356" s="429">
        <f t="shared" si="146"/>
        <v>58954110.399999999</v>
      </c>
      <c r="D356" s="455">
        <f>E356+F356+G356+H356+I356+J356</f>
        <v>35524325.210000001</v>
      </c>
      <c r="E356" s="427"/>
      <c r="F356" s="427">
        <v>2988325.39</v>
      </c>
      <c r="G356" s="427">
        <v>22599857</v>
      </c>
      <c r="H356" s="427">
        <v>3952988.2</v>
      </c>
      <c r="I356" s="427">
        <v>3860024</v>
      </c>
      <c r="J356" s="427">
        <v>2123130.62</v>
      </c>
      <c r="K356" s="427"/>
      <c r="L356" s="427"/>
      <c r="M356" s="427"/>
      <c r="N356" s="455"/>
      <c r="O356" s="455"/>
      <c r="P356" s="427">
        <v>2489.12</v>
      </c>
      <c r="Q356" s="427">
        <v>23366945.469999999</v>
      </c>
      <c r="R356" s="427"/>
      <c r="S356" s="427"/>
      <c r="T356" s="427"/>
      <c r="U356" s="427"/>
      <c r="V356" s="427"/>
      <c r="W356" s="427"/>
      <c r="X356" s="427">
        <v>62839.72</v>
      </c>
      <c r="Y356" s="340"/>
      <c r="Z356" s="126"/>
      <c r="AA356" s="126"/>
      <c r="AB356" s="126"/>
      <c r="AD356" s="85"/>
    </row>
    <row r="357" spans="1:33" s="121" customFormat="1" ht="14.25" customHeight="1" x14ac:dyDescent="0.2">
      <c r="A357" s="125">
        <f t="shared" ref="A357:A365" si="147">A356+1</f>
        <v>258</v>
      </c>
      <c r="B357" s="304" t="s">
        <v>496</v>
      </c>
      <c r="C357" s="429">
        <f t="shared" si="146"/>
        <v>179687.41</v>
      </c>
      <c r="D357" s="455">
        <f>E357+F357+G357+H357+I357+J357</f>
        <v>0</v>
      </c>
      <c r="E357" s="455"/>
      <c r="F357" s="275"/>
      <c r="G357" s="275"/>
      <c r="H357" s="275"/>
      <c r="I357" s="275"/>
      <c r="J357" s="275"/>
      <c r="K357" s="455"/>
      <c r="L357" s="455"/>
      <c r="M357" s="455"/>
      <c r="N357" s="197"/>
      <c r="O357" s="455"/>
      <c r="P357" s="455"/>
      <c r="Q357" s="275"/>
      <c r="R357" s="275"/>
      <c r="S357" s="275"/>
      <c r="T357" s="275"/>
      <c r="U357" s="275"/>
      <c r="V357" s="275"/>
      <c r="W357" s="275"/>
      <c r="X357" s="275"/>
      <c r="Y357" s="455">
        <v>179687.41</v>
      </c>
      <c r="Z357" s="460"/>
      <c r="AA357" s="16"/>
      <c r="AB357" s="126" t="s">
        <v>983</v>
      </c>
      <c r="AC357" s="192"/>
    </row>
    <row r="358" spans="1:33" s="41" customFormat="1" ht="14.25" customHeight="1" x14ac:dyDescent="0.2">
      <c r="A358" s="125">
        <f t="shared" si="147"/>
        <v>259</v>
      </c>
      <c r="B358" s="299" t="s">
        <v>1614</v>
      </c>
      <c r="C358" s="429">
        <f t="shared" si="146"/>
        <v>894400.36</v>
      </c>
      <c r="D358" s="455"/>
      <c r="E358" s="455"/>
      <c r="F358" s="275"/>
      <c r="G358" s="275"/>
      <c r="H358" s="275"/>
      <c r="I358" s="275"/>
      <c r="J358" s="275"/>
      <c r="K358" s="455"/>
      <c r="L358" s="455"/>
      <c r="M358" s="455"/>
      <c r="N358" s="197"/>
      <c r="O358" s="455"/>
      <c r="P358" s="455"/>
      <c r="Q358" s="275"/>
      <c r="R358" s="275"/>
      <c r="S358" s="275"/>
      <c r="T358" s="275"/>
      <c r="U358" s="275"/>
      <c r="V358" s="275"/>
      <c r="W358" s="275"/>
      <c r="X358" s="275"/>
      <c r="Y358" s="455">
        <v>894400.36</v>
      </c>
      <c r="Z358" s="460"/>
      <c r="AA358" s="482"/>
      <c r="AB358" s="126" t="s">
        <v>978</v>
      </c>
    </row>
    <row r="359" spans="1:33" ht="15" customHeight="1" x14ac:dyDescent="0.25">
      <c r="A359" s="125">
        <f t="shared" si="147"/>
        <v>260</v>
      </c>
      <c r="B359" s="329" t="s">
        <v>231</v>
      </c>
      <c r="C359" s="429">
        <f t="shared" si="146"/>
        <v>20580564.859999999</v>
      </c>
      <c r="D359" s="455">
        <f>E359+F359+G359+H359+I359+J359</f>
        <v>9315572.540000001</v>
      </c>
      <c r="E359" s="427"/>
      <c r="F359" s="427">
        <v>1192564.6399999999</v>
      </c>
      <c r="G359" s="427">
        <v>5411987.4000000004</v>
      </c>
      <c r="H359" s="427">
        <v>794229.68</v>
      </c>
      <c r="I359" s="427">
        <v>1296488.42</v>
      </c>
      <c r="J359" s="427">
        <v>620302.4</v>
      </c>
      <c r="K359" s="427"/>
      <c r="L359" s="427"/>
      <c r="M359" s="427"/>
      <c r="N359" s="427"/>
      <c r="O359" s="427"/>
      <c r="P359" s="427"/>
      <c r="Q359" s="427"/>
      <c r="R359" s="427">
        <v>1977</v>
      </c>
      <c r="S359" s="427">
        <v>11021378.960000001</v>
      </c>
      <c r="T359" s="427"/>
      <c r="U359" s="427"/>
      <c r="V359" s="427"/>
      <c r="W359" s="427"/>
      <c r="X359" s="427">
        <v>243613.36</v>
      </c>
      <c r="Y359" s="427"/>
      <c r="Z359" s="429"/>
      <c r="AA359" s="13" t="s">
        <v>359</v>
      </c>
      <c r="AB359" s="126"/>
      <c r="AD359" s="85"/>
    </row>
    <row r="360" spans="1:33" ht="15" customHeight="1" x14ac:dyDescent="0.25">
      <c r="A360" s="125">
        <f t="shared" si="147"/>
        <v>261</v>
      </c>
      <c r="B360" s="299" t="s">
        <v>1609</v>
      </c>
      <c r="C360" s="429">
        <f t="shared" si="146"/>
        <v>1227712.53</v>
      </c>
      <c r="D360" s="455"/>
      <c r="E360" s="427"/>
      <c r="F360" s="427"/>
      <c r="G360" s="427"/>
      <c r="H360" s="427"/>
      <c r="I360" s="427"/>
      <c r="J360" s="427"/>
      <c r="K360" s="427"/>
      <c r="L360" s="427"/>
      <c r="M360" s="427"/>
      <c r="N360" s="427"/>
      <c r="O360" s="427"/>
      <c r="P360" s="427"/>
      <c r="Q360" s="427"/>
      <c r="R360" s="427"/>
      <c r="S360" s="427"/>
      <c r="T360" s="427"/>
      <c r="U360" s="427"/>
      <c r="V360" s="427"/>
      <c r="W360" s="427"/>
      <c r="X360" s="427"/>
      <c r="Y360" s="455">
        <v>1227712.53</v>
      </c>
      <c r="Z360" s="460"/>
      <c r="AA360" s="482"/>
      <c r="AB360" s="126" t="s">
        <v>1615</v>
      </c>
      <c r="AD360" s="85"/>
    </row>
    <row r="361" spans="1:33" ht="15" customHeight="1" x14ac:dyDescent="0.25">
      <c r="A361" s="125">
        <f t="shared" si="147"/>
        <v>262</v>
      </c>
      <c r="B361" s="299" t="s">
        <v>1610</v>
      </c>
      <c r="C361" s="429">
        <f t="shared" si="146"/>
        <v>1202028.27</v>
      </c>
      <c r="D361" s="455"/>
      <c r="E361" s="427"/>
      <c r="F361" s="427"/>
      <c r="G361" s="427"/>
      <c r="H361" s="427"/>
      <c r="I361" s="427"/>
      <c r="J361" s="427"/>
      <c r="K361" s="427"/>
      <c r="L361" s="427"/>
      <c r="M361" s="427"/>
      <c r="N361" s="427"/>
      <c r="O361" s="427"/>
      <c r="P361" s="427"/>
      <c r="Q361" s="427"/>
      <c r="R361" s="427"/>
      <c r="S361" s="427"/>
      <c r="T361" s="427"/>
      <c r="U361" s="427"/>
      <c r="V361" s="427"/>
      <c r="W361" s="427"/>
      <c r="X361" s="427"/>
      <c r="Y361" s="455">
        <v>1202028.27</v>
      </c>
      <c r="Z361" s="460"/>
      <c r="AA361" s="482"/>
      <c r="AB361" s="126" t="s">
        <v>1615</v>
      </c>
      <c r="AD361" s="85"/>
    </row>
    <row r="362" spans="1:33" ht="15" customHeight="1" x14ac:dyDescent="0.25">
      <c r="A362" s="125">
        <f t="shared" si="147"/>
        <v>263</v>
      </c>
      <c r="B362" s="299" t="s">
        <v>1611</v>
      </c>
      <c r="C362" s="429">
        <f t="shared" si="146"/>
        <v>632465.74</v>
      </c>
      <c r="D362" s="455"/>
      <c r="E362" s="427"/>
      <c r="F362" s="427"/>
      <c r="G362" s="427"/>
      <c r="H362" s="427"/>
      <c r="I362" s="427"/>
      <c r="J362" s="427"/>
      <c r="K362" s="427"/>
      <c r="L362" s="427"/>
      <c r="M362" s="427"/>
      <c r="N362" s="427"/>
      <c r="O362" s="427"/>
      <c r="P362" s="427"/>
      <c r="Q362" s="427"/>
      <c r="R362" s="427"/>
      <c r="S362" s="427"/>
      <c r="T362" s="427"/>
      <c r="U362" s="427"/>
      <c r="V362" s="427"/>
      <c r="W362" s="427"/>
      <c r="X362" s="427"/>
      <c r="Y362" s="455">
        <v>632465.74</v>
      </c>
      <c r="Z362" s="460"/>
      <c r="AA362" s="482"/>
      <c r="AB362" s="126" t="s">
        <v>1615</v>
      </c>
      <c r="AD362" s="85"/>
    </row>
    <row r="363" spans="1:33" ht="15" customHeight="1" x14ac:dyDescent="0.25">
      <c r="A363" s="125">
        <f t="shared" si="147"/>
        <v>264</v>
      </c>
      <c r="B363" s="299" t="s">
        <v>1612</v>
      </c>
      <c r="C363" s="429">
        <f t="shared" si="146"/>
        <v>1157021.01</v>
      </c>
      <c r="D363" s="455"/>
      <c r="E363" s="427"/>
      <c r="F363" s="427"/>
      <c r="G363" s="427"/>
      <c r="H363" s="427"/>
      <c r="I363" s="427"/>
      <c r="J363" s="427"/>
      <c r="K363" s="427"/>
      <c r="L363" s="427"/>
      <c r="M363" s="427"/>
      <c r="N363" s="427"/>
      <c r="O363" s="427"/>
      <c r="P363" s="427"/>
      <c r="Q363" s="427"/>
      <c r="R363" s="427"/>
      <c r="S363" s="427"/>
      <c r="T363" s="427"/>
      <c r="U363" s="427"/>
      <c r="V363" s="427"/>
      <c r="W363" s="427"/>
      <c r="X363" s="427"/>
      <c r="Y363" s="455">
        <v>1157021.01</v>
      </c>
      <c r="Z363" s="460"/>
      <c r="AA363" s="482"/>
      <c r="AB363" s="126" t="s">
        <v>1615</v>
      </c>
      <c r="AD363" s="85"/>
    </row>
    <row r="364" spans="1:33" ht="15" customHeight="1" x14ac:dyDescent="0.25">
      <c r="A364" s="125">
        <f t="shared" si="147"/>
        <v>265</v>
      </c>
      <c r="B364" s="329" t="s">
        <v>232</v>
      </c>
      <c r="C364" s="429">
        <f t="shared" si="146"/>
        <v>20386384.589999996</v>
      </c>
      <c r="D364" s="455">
        <f>E364+F364+G364+H364+I364+J364</f>
        <v>8872364.6699999999</v>
      </c>
      <c r="E364" s="427"/>
      <c r="F364" s="427">
        <v>1064369.3500000001</v>
      </c>
      <c r="G364" s="427">
        <v>4924770.12</v>
      </c>
      <c r="H364" s="427">
        <v>971084.54</v>
      </c>
      <c r="I364" s="427">
        <v>1264295.8799999999</v>
      </c>
      <c r="J364" s="427">
        <v>647844.78</v>
      </c>
      <c r="K364" s="427"/>
      <c r="L364" s="427"/>
      <c r="M364" s="427"/>
      <c r="N364" s="427"/>
      <c r="O364" s="427"/>
      <c r="P364" s="427"/>
      <c r="Q364" s="427"/>
      <c r="R364" s="427">
        <v>1977</v>
      </c>
      <c r="S364" s="427">
        <v>11314415.84</v>
      </c>
      <c r="T364" s="427"/>
      <c r="U364" s="427"/>
      <c r="V364" s="427"/>
      <c r="W364" s="427"/>
      <c r="X364" s="427">
        <v>199604.08</v>
      </c>
      <c r="Y364" s="427"/>
      <c r="Z364" s="429"/>
      <c r="AA364" s="13" t="s">
        <v>353</v>
      </c>
      <c r="AB364" s="126"/>
      <c r="AD364" s="85"/>
    </row>
    <row r="365" spans="1:33" s="126" customFormat="1" ht="15" customHeight="1" x14ac:dyDescent="0.25">
      <c r="A365" s="125">
        <f t="shared" si="147"/>
        <v>266</v>
      </c>
      <c r="B365" s="329" t="s">
        <v>233</v>
      </c>
      <c r="C365" s="429">
        <f t="shared" si="146"/>
        <v>22016179.860000003</v>
      </c>
      <c r="D365" s="455">
        <f>E365+F365+G365+H365+I365+J365</f>
        <v>10192565.700000001</v>
      </c>
      <c r="E365" s="427"/>
      <c r="F365" s="427">
        <v>1304891.0900000001</v>
      </c>
      <c r="G365" s="427">
        <v>6135009.9800000004</v>
      </c>
      <c r="H365" s="427">
        <v>614457.43000000005</v>
      </c>
      <c r="I365" s="427">
        <v>1517352.56</v>
      </c>
      <c r="J365" s="427">
        <v>620854.64</v>
      </c>
      <c r="K365" s="427"/>
      <c r="L365" s="427"/>
      <c r="M365" s="427"/>
      <c r="N365" s="427"/>
      <c r="O365" s="427"/>
      <c r="P365" s="427"/>
      <c r="Q365" s="427"/>
      <c r="R365" s="427">
        <v>1977</v>
      </c>
      <c r="S365" s="427">
        <v>11572074.74</v>
      </c>
      <c r="T365" s="427"/>
      <c r="U365" s="427"/>
      <c r="V365" s="427"/>
      <c r="W365" s="427"/>
      <c r="X365" s="427">
        <f>188699.7+62839.72</f>
        <v>251539.42</v>
      </c>
      <c r="Y365" s="427"/>
      <c r="Z365" s="429"/>
      <c r="AA365" s="13" t="s">
        <v>362</v>
      </c>
      <c r="AC365" s="175"/>
      <c r="AD365" s="34"/>
      <c r="AE365" s="20"/>
    </row>
    <row r="366" spans="1:33" s="126" customFormat="1" ht="15" customHeight="1" x14ac:dyDescent="0.25">
      <c r="A366" s="597" t="s">
        <v>17</v>
      </c>
      <c r="B366" s="598"/>
      <c r="C366" s="429">
        <f>SUM(C355:C365)</f>
        <v>127951601.52</v>
      </c>
      <c r="D366" s="427">
        <f t="shared" ref="D366:Y366" si="148">SUM(D355:D365)</f>
        <v>63904828.120000005</v>
      </c>
      <c r="E366" s="427">
        <f t="shared" si="148"/>
        <v>0</v>
      </c>
      <c r="F366" s="427">
        <f t="shared" si="148"/>
        <v>6550150.4700000007</v>
      </c>
      <c r="G366" s="427">
        <f t="shared" si="148"/>
        <v>39071624.5</v>
      </c>
      <c r="H366" s="427">
        <f t="shared" si="148"/>
        <v>6332759.8499999996</v>
      </c>
      <c r="I366" s="427">
        <f t="shared" si="148"/>
        <v>7938160.8599999994</v>
      </c>
      <c r="J366" s="427">
        <f t="shared" si="148"/>
        <v>4012132.44</v>
      </c>
      <c r="K366" s="427">
        <f t="shared" si="148"/>
        <v>0</v>
      </c>
      <c r="L366" s="427">
        <f t="shared" ref="L366" si="149">SUM(L355:L365)</f>
        <v>0</v>
      </c>
      <c r="M366" s="427">
        <f t="shared" si="148"/>
        <v>0</v>
      </c>
      <c r="N366" s="427">
        <f t="shared" si="148"/>
        <v>0</v>
      </c>
      <c r="O366" s="427">
        <f t="shared" si="148"/>
        <v>0</v>
      </c>
      <c r="P366" s="427">
        <f t="shared" si="148"/>
        <v>2489.12</v>
      </c>
      <c r="Q366" s="427">
        <f t="shared" si="148"/>
        <v>23366945.469999999</v>
      </c>
      <c r="R366" s="427">
        <f t="shared" si="148"/>
        <v>5931</v>
      </c>
      <c r="S366" s="427">
        <f t="shared" si="148"/>
        <v>33907869.539999999</v>
      </c>
      <c r="T366" s="427">
        <f t="shared" si="148"/>
        <v>0</v>
      </c>
      <c r="U366" s="427">
        <f t="shared" si="148"/>
        <v>0</v>
      </c>
      <c r="V366" s="427">
        <f t="shared" si="148"/>
        <v>0</v>
      </c>
      <c r="W366" s="427">
        <f t="shared" si="148"/>
        <v>0</v>
      </c>
      <c r="X366" s="427">
        <f t="shared" si="148"/>
        <v>757596.58</v>
      </c>
      <c r="Y366" s="427">
        <f t="shared" si="148"/>
        <v>6014361.8100000005</v>
      </c>
      <c r="Z366" s="429">
        <f t="shared" ref="Z366:AB366" si="150">SUM(Z355:Z365)</f>
        <v>0</v>
      </c>
      <c r="AA366" s="429">
        <f t="shared" si="150"/>
        <v>0</v>
      </c>
      <c r="AB366" s="429">
        <f t="shared" si="150"/>
        <v>0</v>
      </c>
      <c r="AC366" s="19"/>
      <c r="AD366" s="34"/>
      <c r="AE366" s="20"/>
      <c r="AG366" s="20"/>
    </row>
    <row r="367" spans="1:33" ht="15" customHeight="1" x14ac:dyDescent="0.25">
      <c r="A367" s="492" t="s">
        <v>43</v>
      </c>
      <c r="B367" s="493"/>
      <c r="C367" s="494"/>
      <c r="D367" s="480"/>
      <c r="E367" s="480"/>
      <c r="F367" s="480"/>
      <c r="G367" s="480"/>
      <c r="H367" s="480"/>
      <c r="I367" s="480"/>
      <c r="J367" s="480"/>
      <c r="K367" s="480"/>
      <c r="L367" s="480"/>
      <c r="M367" s="480"/>
      <c r="N367" s="480"/>
      <c r="O367" s="480"/>
      <c r="P367" s="480"/>
      <c r="Q367" s="480"/>
      <c r="R367" s="480"/>
      <c r="S367" s="480"/>
      <c r="T367" s="480"/>
      <c r="U367" s="480"/>
      <c r="V367" s="480"/>
      <c r="W367" s="480"/>
      <c r="X367" s="480"/>
      <c r="Y367" s="480"/>
      <c r="Z367" s="482"/>
      <c r="AA367" s="13"/>
      <c r="AB367" s="126"/>
      <c r="AC367" s="36"/>
      <c r="AD367" s="85"/>
      <c r="AE367" s="4"/>
    </row>
    <row r="368" spans="1:33" ht="15" customHeight="1" x14ac:dyDescent="0.25">
      <c r="A368" s="428">
        <f>A365+1</f>
        <v>267</v>
      </c>
      <c r="B368" s="307" t="s">
        <v>341</v>
      </c>
      <c r="C368" s="429">
        <f t="shared" ref="C368:C372" si="151">D368+M368+O368+Q368+S368+U368+W368+X368+Y368+L368</f>
        <v>1581597.66</v>
      </c>
      <c r="D368" s="455">
        <f>E368+F368+G368+H368+I368+J368</f>
        <v>0</v>
      </c>
      <c r="E368" s="455"/>
      <c r="F368" s="480"/>
      <c r="G368" s="480"/>
      <c r="H368" s="480"/>
      <c r="I368" s="480"/>
      <c r="J368" s="480"/>
      <c r="K368" s="480"/>
      <c r="L368" s="480"/>
      <c r="M368" s="480"/>
      <c r="N368" s="480"/>
      <c r="O368" s="480"/>
      <c r="P368" s="480"/>
      <c r="Q368" s="480"/>
      <c r="R368" s="455">
        <v>276</v>
      </c>
      <c r="S368" s="455">
        <v>1581597.66</v>
      </c>
      <c r="T368" s="480"/>
      <c r="U368" s="480"/>
      <c r="V368" s="480"/>
      <c r="W368" s="480"/>
      <c r="X368" s="480"/>
      <c r="Y368" s="480"/>
      <c r="Z368" s="482"/>
      <c r="AA368" s="13"/>
      <c r="AB368" s="126"/>
      <c r="AC368" s="36"/>
      <c r="AD368" s="85"/>
      <c r="AE368" s="4"/>
    </row>
    <row r="369" spans="1:31" ht="15" customHeight="1" x14ac:dyDescent="0.25">
      <c r="A369" s="125">
        <f>A368+1</f>
        <v>268</v>
      </c>
      <c r="B369" s="308" t="s">
        <v>234</v>
      </c>
      <c r="C369" s="429">
        <f t="shared" si="151"/>
        <v>8826240.6999999993</v>
      </c>
      <c r="D369" s="455">
        <f>E369+F369+G369+H369+I369+J369</f>
        <v>0</v>
      </c>
      <c r="E369" s="455"/>
      <c r="F369" s="455"/>
      <c r="G369" s="455"/>
      <c r="H369" s="455"/>
      <c r="I369" s="455"/>
      <c r="J369" s="455"/>
      <c r="K369" s="455"/>
      <c r="L369" s="455"/>
      <c r="M369" s="455"/>
      <c r="N369" s="455">
        <v>516.9</v>
      </c>
      <c r="O369" s="455">
        <v>4508767.0199999996</v>
      </c>
      <c r="P369" s="455"/>
      <c r="Q369" s="455"/>
      <c r="R369" s="455">
        <v>361</v>
      </c>
      <c r="S369" s="455">
        <v>4317473.68</v>
      </c>
      <c r="T369" s="455"/>
      <c r="U369" s="455"/>
      <c r="V369" s="455"/>
      <c r="W369" s="427"/>
      <c r="X369" s="427"/>
      <c r="Y369" s="427"/>
      <c r="Z369" s="429"/>
      <c r="AA369" s="13"/>
      <c r="AB369" s="126"/>
      <c r="AC369" s="36"/>
      <c r="AD369" s="85"/>
      <c r="AE369" s="4"/>
    </row>
    <row r="370" spans="1:31" ht="15" customHeight="1" x14ac:dyDescent="0.25">
      <c r="A370" s="125">
        <f>A369+1</f>
        <v>269</v>
      </c>
      <c r="B370" s="308" t="s">
        <v>235</v>
      </c>
      <c r="C370" s="429">
        <f t="shared" si="151"/>
        <v>6898219.8200000003</v>
      </c>
      <c r="D370" s="455">
        <f>E370+F370+G370+H370+I370+J370</f>
        <v>0</v>
      </c>
      <c r="E370" s="455"/>
      <c r="F370" s="455"/>
      <c r="G370" s="455"/>
      <c r="H370" s="455"/>
      <c r="I370" s="455"/>
      <c r="J370" s="455"/>
      <c r="K370" s="455"/>
      <c r="L370" s="455"/>
      <c r="M370" s="455"/>
      <c r="N370" s="455">
        <v>408.5</v>
      </c>
      <c r="O370" s="455">
        <v>3851109.36</v>
      </c>
      <c r="P370" s="455"/>
      <c r="Q370" s="455"/>
      <c r="R370" s="455">
        <v>363</v>
      </c>
      <c r="S370" s="455">
        <v>3047110.46</v>
      </c>
      <c r="T370" s="455"/>
      <c r="U370" s="455"/>
      <c r="V370" s="455"/>
      <c r="W370" s="427"/>
      <c r="X370" s="427"/>
      <c r="Y370" s="427"/>
      <c r="Z370" s="429"/>
      <c r="AA370" s="13"/>
      <c r="AB370" s="126"/>
      <c r="AC370" s="36"/>
      <c r="AD370" s="85"/>
      <c r="AE370" s="4"/>
    </row>
    <row r="371" spans="1:31" ht="15" customHeight="1" x14ac:dyDescent="0.25">
      <c r="A371" s="125">
        <f>A370+1</f>
        <v>270</v>
      </c>
      <c r="B371" s="308" t="s">
        <v>236</v>
      </c>
      <c r="C371" s="429">
        <f t="shared" si="151"/>
        <v>26793448.509999998</v>
      </c>
      <c r="D371" s="455">
        <f>E371+F371+G371+H371+I371+J371</f>
        <v>0</v>
      </c>
      <c r="E371" s="455"/>
      <c r="F371" s="455"/>
      <c r="G371" s="455"/>
      <c r="H371" s="455"/>
      <c r="I371" s="455"/>
      <c r="J371" s="455"/>
      <c r="K371" s="455"/>
      <c r="L371" s="455"/>
      <c r="M371" s="455"/>
      <c r="N371" s="455"/>
      <c r="O371" s="455"/>
      <c r="P371" s="455">
        <v>654.34</v>
      </c>
      <c r="Q371" s="455">
        <v>7610145.4199999999</v>
      </c>
      <c r="R371" s="455">
        <v>2137.6999999999998</v>
      </c>
      <c r="S371" s="455">
        <v>19183303.09</v>
      </c>
      <c r="T371" s="455"/>
      <c r="U371" s="455"/>
      <c r="V371" s="455"/>
      <c r="W371" s="427"/>
      <c r="X371" s="427"/>
      <c r="Y371" s="427"/>
      <c r="Z371" s="429"/>
      <c r="AA371" s="13"/>
      <c r="AB371" s="126"/>
      <c r="AC371" s="36"/>
      <c r="AD371" s="85"/>
      <c r="AE371" s="4"/>
    </row>
    <row r="372" spans="1:31" ht="15" customHeight="1" x14ac:dyDescent="0.25">
      <c r="A372" s="125">
        <f>A371+1</f>
        <v>271</v>
      </c>
      <c r="B372" s="308" t="s">
        <v>237</v>
      </c>
      <c r="C372" s="429">
        <f t="shared" si="151"/>
        <v>26793448.809999999</v>
      </c>
      <c r="D372" s="455">
        <f>E372+F372+G372+H372+I372+J372</f>
        <v>0</v>
      </c>
      <c r="E372" s="455"/>
      <c r="F372" s="455"/>
      <c r="G372" s="455"/>
      <c r="H372" s="455"/>
      <c r="I372" s="455"/>
      <c r="J372" s="455"/>
      <c r="K372" s="455"/>
      <c r="L372" s="455"/>
      <c r="M372" s="455"/>
      <c r="N372" s="455"/>
      <c r="O372" s="455"/>
      <c r="P372" s="455">
        <v>654.34</v>
      </c>
      <c r="Q372" s="455">
        <v>7610145.7199999997</v>
      </c>
      <c r="R372" s="455">
        <v>1638</v>
      </c>
      <c r="S372" s="455">
        <v>19183303.09</v>
      </c>
      <c r="T372" s="455"/>
      <c r="U372" s="455"/>
      <c r="V372" s="455"/>
      <c r="W372" s="427"/>
      <c r="X372" s="427"/>
      <c r="Y372" s="427"/>
      <c r="Z372" s="429"/>
      <c r="AA372" s="13"/>
      <c r="AB372" s="126"/>
      <c r="AC372" s="36"/>
      <c r="AD372" s="85"/>
      <c r="AE372" s="4"/>
    </row>
    <row r="373" spans="1:31" ht="15" customHeight="1" x14ac:dyDescent="0.25">
      <c r="A373" s="597" t="s">
        <v>17</v>
      </c>
      <c r="B373" s="598"/>
      <c r="C373" s="460">
        <f t="shared" ref="C373:Y373" si="152">SUM(C368:C372)</f>
        <v>70892955.5</v>
      </c>
      <c r="D373" s="455">
        <f t="shared" si="152"/>
        <v>0</v>
      </c>
      <c r="E373" s="455">
        <f t="shared" si="152"/>
        <v>0</v>
      </c>
      <c r="F373" s="455">
        <f t="shared" si="152"/>
        <v>0</v>
      </c>
      <c r="G373" s="455">
        <f t="shared" si="152"/>
        <v>0</v>
      </c>
      <c r="H373" s="455">
        <f t="shared" si="152"/>
        <v>0</v>
      </c>
      <c r="I373" s="455">
        <f t="shared" si="152"/>
        <v>0</v>
      </c>
      <c r="J373" s="455">
        <f t="shared" si="152"/>
        <v>0</v>
      </c>
      <c r="K373" s="455">
        <f t="shared" si="152"/>
        <v>0</v>
      </c>
      <c r="L373" s="455">
        <f t="shared" ref="L373" si="153">SUM(L368:L372)</f>
        <v>0</v>
      </c>
      <c r="M373" s="455">
        <f t="shared" si="152"/>
        <v>0</v>
      </c>
      <c r="N373" s="455">
        <f t="shared" si="152"/>
        <v>925.4</v>
      </c>
      <c r="O373" s="455">
        <f t="shared" si="152"/>
        <v>8359876.379999999</v>
      </c>
      <c r="P373" s="455">
        <f t="shared" si="152"/>
        <v>1308.68</v>
      </c>
      <c r="Q373" s="455">
        <f t="shared" si="152"/>
        <v>15220291.140000001</v>
      </c>
      <c r="R373" s="455">
        <f t="shared" si="152"/>
        <v>4775.7</v>
      </c>
      <c r="S373" s="455">
        <f t="shared" si="152"/>
        <v>47312787.980000004</v>
      </c>
      <c r="T373" s="455">
        <f t="shared" si="152"/>
        <v>0</v>
      </c>
      <c r="U373" s="455">
        <f t="shared" si="152"/>
        <v>0</v>
      </c>
      <c r="V373" s="455">
        <f t="shared" si="152"/>
        <v>0</v>
      </c>
      <c r="W373" s="455">
        <f t="shared" si="152"/>
        <v>0</v>
      </c>
      <c r="X373" s="455">
        <f t="shared" si="152"/>
        <v>0</v>
      </c>
      <c r="Y373" s="455">
        <f t="shared" si="152"/>
        <v>0</v>
      </c>
      <c r="Z373" s="429">
        <f>(C373-Y373)*0.0214</f>
        <v>1517109.2476999999</v>
      </c>
      <c r="AA373" s="13"/>
      <c r="AB373" s="126"/>
      <c r="AC373" s="35"/>
      <c r="AD373" s="85"/>
      <c r="AE373" s="4"/>
    </row>
    <row r="374" spans="1:31" ht="15" customHeight="1" x14ac:dyDescent="0.25">
      <c r="A374" s="492" t="s">
        <v>44</v>
      </c>
      <c r="B374" s="494"/>
      <c r="C374" s="482">
        <f t="shared" ref="C374:Y374" si="154">C373+C366+C353+C343+C339+C334+C310</f>
        <v>556445419.7967999</v>
      </c>
      <c r="D374" s="480">
        <f t="shared" si="154"/>
        <v>172343285.63680002</v>
      </c>
      <c r="E374" s="480">
        <f t="shared" si="154"/>
        <v>0</v>
      </c>
      <c r="F374" s="480">
        <f t="shared" si="154"/>
        <v>22127255.57</v>
      </c>
      <c r="G374" s="480">
        <f t="shared" si="154"/>
        <v>109235217.22</v>
      </c>
      <c r="H374" s="480">
        <f t="shared" si="154"/>
        <v>17238958.780000001</v>
      </c>
      <c r="I374" s="480">
        <f t="shared" si="154"/>
        <v>10074412.779999999</v>
      </c>
      <c r="J374" s="480">
        <f t="shared" si="154"/>
        <v>13667441.286799999</v>
      </c>
      <c r="K374" s="480">
        <f t="shared" si="154"/>
        <v>1</v>
      </c>
      <c r="L374" s="480">
        <f t="shared" si="154"/>
        <v>3814090.49</v>
      </c>
      <c r="M374" s="480">
        <f t="shared" si="154"/>
        <v>94178.07</v>
      </c>
      <c r="N374" s="392">
        <f t="shared" si="154"/>
        <v>2776.4</v>
      </c>
      <c r="O374" s="480">
        <f t="shared" si="154"/>
        <v>18267383.629999999</v>
      </c>
      <c r="P374" s="480">
        <f t="shared" si="154"/>
        <v>5962.2000000000007</v>
      </c>
      <c r="Q374" s="480">
        <f t="shared" si="154"/>
        <v>73935582.170000002</v>
      </c>
      <c r="R374" s="480">
        <f t="shared" si="154"/>
        <v>21281.7</v>
      </c>
      <c r="S374" s="480">
        <f t="shared" si="154"/>
        <v>177725980.58000001</v>
      </c>
      <c r="T374" s="392">
        <f t="shared" si="154"/>
        <v>0</v>
      </c>
      <c r="U374" s="480">
        <f t="shared" si="154"/>
        <v>0</v>
      </c>
      <c r="V374" s="392">
        <f t="shared" si="154"/>
        <v>0</v>
      </c>
      <c r="W374" s="480">
        <f t="shared" si="154"/>
        <v>8756075.5399999991</v>
      </c>
      <c r="X374" s="480">
        <f t="shared" si="154"/>
        <v>757596.58</v>
      </c>
      <c r="Y374" s="480">
        <f t="shared" si="154"/>
        <v>100751247.09999999</v>
      </c>
      <c r="Z374" s="429">
        <f>(C374-Y374)*0.0214</f>
        <v>9751855.2957115173</v>
      </c>
      <c r="AA374" s="13"/>
      <c r="AB374" s="126"/>
      <c r="AC374" s="9"/>
      <c r="AD374" s="85"/>
      <c r="AE374" s="4"/>
    </row>
    <row r="375" spans="1:31" ht="15" customHeight="1" x14ac:dyDescent="0.25">
      <c r="A375" s="571" t="s">
        <v>111</v>
      </c>
      <c r="B375" s="571"/>
      <c r="C375" s="571"/>
      <c r="D375" s="571"/>
      <c r="E375" s="571"/>
      <c r="F375" s="571"/>
      <c r="G375" s="571"/>
      <c r="H375" s="571"/>
      <c r="I375" s="571"/>
      <c r="J375" s="571"/>
      <c r="K375" s="571"/>
      <c r="L375" s="571"/>
      <c r="M375" s="571"/>
      <c r="N375" s="571"/>
      <c r="O375" s="571"/>
      <c r="P375" s="571"/>
      <c r="Q375" s="571"/>
      <c r="R375" s="571"/>
      <c r="S375" s="571"/>
      <c r="T375" s="571"/>
      <c r="U375" s="571"/>
      <c r="V375" s="571"/>
      <c r="W375" s="571"/>
      <c r="X375" s="571"/>
      <c r="Y375" s="571"/>
      <c r="Z375" s="571"/>
      <c r="AA375" s="571"/>
      <c r="AB375" s="571"/>
      <c r="AC375" s="36"/>
      <c r="AD375" s="85"/>
      <c r="AE375" s="4"/>
    </row>
    <row r="376" spans="1:31" ht="12.75" customHeight="1" x14ac:dyDescent="0.25">
      <c r="A376" s="492" t="s">
        <v>497</v>
      </c>
      <c r="B376" s="493"/>
      <c r="C376" s="494"/>
      <c r="D376" s="480"/>
      <c r="E376" s="480"/>
      <c r="F376" s="480"/>
      <c r="G376" s="480"/>
      <c r="H376" s="480"/>
      <c r="I376" s="480"/>
      <c r="J376" s="480"/>
      <c r="K376" s="480"/>
      <c r="L376" s="480"/>
      <c r="M376" s="480"/>
      <c r="N376" s="480"/>
      <c r="O376" s="480"/>
      <c r="P376" s="480"/>
      <c r="Q376" s="480"/>
      <c r="R376" s="480"/>
      <c r="S376" s="480"/>
      <c r="T376" s="480"/>
      <c r="U376" s="480"/>
      <c r="V376" s="480"/>
      <c r="W376" s="480"/>
      <c r="X376" s="480"/>
      <c r="Y376" s="480"/>
      <c r="Z376" s="482"/>
      <c r="AA376" s="13"/>
      <c r="AB376" s="126"/>
      <c r="AC376" s="36"/>
      <c r="AD376" s="36"/>
      <c r="AE376" s="36"/>
    </row>
    <row r="377" spans="1:31" ht="19.5" customHeight="1" x14ac:dyDescent="0.25">
      <c r="A377" s="428">
        <f>A372+1</f>
        <v>272</v>
      </c>
      <c r="B377" s="304" t="s">
        <v>498</v>
      </c>
      <c r="C377" s="429">
        <f t="shared" ref="C377" si="155">D377+M377+O377+Q377+S377+U377+W377+X377+Y377+L377</f>
        <v>717704.83000000007</v>
      </c>
      <c r="D377" s="455">
        <f>E377+F377+G377+H377+I377+J377</f>
        <v>0</v>
      </c>
      <c r="E377" s="455"/>
      <c r="F377" s="480">
        <v>0</v>
      </c>
      <c r="G377" s="480">
        <v>0</v>
      </c>
      <c r="H377" s="480">
        <v>0</v>
      </c>
      <c r="I377" s="480">
        <v>0</v>
      </c>
      <c r="J377" s="480"/>
      <c r="K377" s="480"/>
      <c r="L377" s="480"/>
      <c r="M377" s="480"/>
      <c r="N377" s="480"/>
      <c r="O377" s="480"/>
      <c r="P377" s="480"/>
      <c r="Q377" s="480"/>
      <c r="R377" s="480"/>
      <c r="S377" s="455"/>
      <c r="T377" s="480"/>
      <c r="U377" s="480"/>
      <c r="V377" s="480"/>
      <c r="W377" s="480"/>
      <c r="X377" s="480">
        <v>0</v>
      </c>
      <c r="Y377" s="427">
        <v>717704.83000000007</v>
      </c>
      <c r="Z377" s="429"/>
      <c r="AA377" s="13"/>
      <c r="AB377" s="126" t="s">
        <v>1126</v>
      </c>
      <c r="AC377" s="36"/>
      <c r="AD377" s="36"/>
      <c r="AE377" s="36"/>
    </row>
    <row r="378" spans="1:31" ht="12.75" customHeight="1" x14ac:dyDescent="0.25">
      <c r="A378" s="597" t="s">
        <v>17</v>
      </c>
      <c r="B378" s="598"/>
      <c r="C378" s="460">
        <f t="shared" ref="C378:Y378" si="156">SUM(C377:C377)</f>
        <v>717704.83000000007</v>
      </c>
      <c r="D378" s="455">
        <f t="shared" si="156"/>
        <v>0</v>
      </c>
      <c r="E378" s="455">
        <f t="shared" si="156"/>
        <v>0</v>
      </c>
      <c r="F378" s="455">
        <f t="shared" si="156"/>
        <v>0</v>
      </c>
      <c r="G378" s="455">
        <f t="shared" si="156"/>
        <v>0</v>
      </c>
      <c r="H378" s="455">
        <f t="shared" si="156"/>
        <v>0</v>
      </c>
      <c r="I378" s="455">
        <f t="shared" si="156"/>
        <v>0</v>
      </c>
      <c r="J378" s="455">
        <f t="shared" si="156"/>
        <v>0</v>
      </c>
      <c r="K378" s="455">
        <f t="shared" si="156"/>
        <v>0</v>
      </c>
      <c r="L378" s="455">
        <f t="shared" ref="L378" si="157">SUM(L377:L377)</f>
        <v>0</v>
      </c>
      <c r="M378" s="455">
        <f t="shared" si="156"/>
        <v>0</v>
      </c>
      <c r="N378" s="455">
        <f t="shared" si="156"/>
        <v>0</v>
      </c>
      <c r="O378" s="455">
        <f t="shared" si="156"/>
        <v>0</v>
      </c>
      <c r="P378" s="455">
        <f t="shared" si="156"/>
        <v>0</v>
      </c>
      <c r="Q378" s="455">
        <f t="shared" si="156"/>
        <v>0</v>
      </c>
      <c r="R378" s="455">
        <f t="shared" si="156"/>
        <v>0</v>
      </c>
      <c r="S378" s="455">
        <f t="shared" si="156"/>
        <v>0</v>
      </c>
      <c r="T378" s="455">
        <f t="shared" si="156"/>
        <v>0</v>
      </c>
      <c r="U378" s="455">
        <f t="shared" si="156"/>
        <v>0</v>
      </c>
      <c r="V378" s="455">
        <f t="shared" si="156"/>
        <v>0</v>
      </c>
      <c r="W378" s="455">
        <f t="shared" si="156"/>
        <v>0</v>
      </c>
      <c r="X378" s="455">
        <f t="shared" si="156"/>
        <v>0</v>
      </c>
      <c r="Y378" s="455">
        <f t="shared" si="156"/>
        <v>717704.83000000007</v>
      </c>
      <c r="Z378" s="429">
        <f>(C378-Y378)*0.0214</f>
        <v>0</v>
      </c>
      <c r="AA378" s="13"/>
      <c r="AB378" s="126"/>
      <c r="AC378" s="35"/>
      <c r="AD378" s="35"/>
      <c r="AE378" s="36"/>
    </row>
    <row r="379" spans="1:31" ht="17.25" customHeight="1" x14ac:dyDescent="0.2">
      <c r="A379" s="610" t="s">
        <v>1019</v>
      </c>
      <c r="B379" s="611"/>
      <c r="C379" s="612"/>
      <c r="D379" s="383"/>
      <c r="E379" s="383"/>
      <c r="F379" s="383"/>
      <c r="G379" s="383"/>
      <c r="H379" s="427"/>
      <c r="I379" s="427"/>
      <c r="J379" s="427"/>
      <c r="K379" s="427"/>
      <c r="L379" s="427"/>
      <c r="M379" s="427"/>
      <c r="N379" s="427"/>
      <c r="O379" s="427"/>
      <c r="P379" s="427"/>
      <c r="Q379" s="427"/>
      <c r="R379" s="427"/>
      <c r="S379" s="105"/>
      <c r="T379" s="427"/>
      <c r="U379" s="105"/>
      <c r="V379" s="455"/>
      <c r="W379" s="455"/>
      <c r="X379" s="455"/>
      <c r="Y379" s="455"/>
      <c r="Z379" s="460"/>
      <c r="AA379" s="13"/>
      <c r="AB379" s="126"/>
      <c r="AC379" s="36"/>
      <c r="AD379" s="85"/>
      <c r="AE379" s="4"/>
    </row>
    <row r="380" spans="1:31" ht="17.25" customHeight="1" x14ac:dyDescent="0.25">
      <c r="A380" s="428">
        <f>A377+1</f>
        <v>273</v>
      </c>
      <c r="B380" s="309" t="s">
        <v>1020</v>
      </c>
      <c r="C380" s="429">
        <f t="shared" ref="C380" si="158">D380+M380+O380+Q380+S380+U380+W380+X380+Y380+L380</f>
        <v>944711.49</v>
      </c>
      <c r="D380" s="455">
        <f>E380+F380+G380+H380+I380+J380</f>
        <v>0</v>
      </c>
      <c r="E380" s="105"/>
      <c r="F380" s="105"/>
      <c r="G380" s="105"/>
      <c r="H380" s="105"/>
      <c r="I380" s="105"/>
      <c r="J380" s="105"/>
      <c r="K380" s="427">
        <v>0</v>
      </c>
      <c r="L380" s="427">
        <v>0</v>
      </c>
      <c r="M380" s="427">
        <v>0</v>
      </c>
      <c r="N380" s="427"/>
      <c r="O380" s="105"/>
      <c r="P380" s="427"/>
      <c r="Q380" s="340"/>
      <c r="R380" s="427"/>
      <c r="S380" s="105"/>
      <c r="T380" s="427"/>
      <c r="U380" s="105"/>
      <c r="V380" s="455"/>
      <c r="W380" s="480"/>
      <c r="X380" s="427"/>
      <c r="Y380" s="455">
        <v>944711.49</v>
      </c>
      <c r="Z380" s="460"/>
      <c r="AA380" s="13" t="s">
        <v>1233</v>
      </c>
      <c r="AB380" s="126" t="s">
        <v>1479</v>
      </c>
      <c r="AC380" s="36"/>
      <c r="AD380" s="85"/>
      <c r="AE380" s="4"/>
    </row>
    <row r="381" spans="1:31" ht="17.25" customHeight="1" x14ac:dyDescent="0.25">
      <c r="A381" s="597" t="s">
        <v>17</v>
      </c>
      <c r="B381" s="598"/>
      <c r="C381" s="429">
        <f t="shared" ref="C381:Y381" si="159">SUM(C380)</f>
        <v>944711.49</v>
      </c>
      <c r="D381" s="427">
        <f t="shared" si="159"/>
        <v>0</v>
      </c>
      <c r="E381" s="427">
        <f t="shared" si="159"/>
        <v>0</v>
      </c>
      <c r="F381" s="427">
        <f t="shared" si="159"/>
        <v>0</v>
      </c>
      <c r="G381" s="427">
        <f t="shared" si="159"/>
        <v>0</v>
      </c>
      <c r="H381" s="427">
        <f t="shared" si="159"/>
        <v>0</v>
      </c>
      <c r="I381" s="427">
        <f t="shared" si="159"/>
        <v>0</v>
      </c>
      <c r="J381" s="427">
        <f t="shared" si="159"/>
        <v>0</v>
      </c>
      <c r="K381" s="427">
        <f t="shared" si="159"/>
        <v>0</v>
      </c>
      <c r="L381" s="427">
        <f t="shared" ref="L381" si="160">SUM(L380)</f>
        <v>0</v>
      </c>
      <c r="M381" s="427">
        <f t="shared" si="159"/>
        <v>0</v>
      </c>
      <c r="N381" s="427">
        <f t="shared" si="159"/>
        <v>0</v>
      </c>
      <c r="O381" s="427">
        <f t="shared" si="159"/>
        <v>0</v>
      </c>
      <c r="P381" s="427">
        <f t="shared" si="159"/>
        <v>0</v>
      </c>
      <c r="Q381" s="427">
        <f t="shared" si="159"/>
        <v>0</v>
      </c>
      <c r="R381" s="427">
        <f t="shared" si="159"/>
        <v>0</v>
      </c>
      <c r="S381" s="427">
        <f t="shared" si="159"/>
        <v>0</v>
      </c>
      <c r="T381" s="427">
        <f t="shared" si="159"/>
        <v>0</v>
      </c>
      <c r="U381" s="427">
        <f t="shared" si="159"/>
        <v>0</v>
      </c>
      <c r="V381" s="427">
        <f t="shared" si="159"/>
        <v>0</v>
      </c>
      <c r="W381" s="427">
        <f t="shared" si="159"/>
        <v>0</v>
      </c>
      <c r="X381" s="427">
        <f t="shared" si="159"/>
        <v>0</v>
      </c>
      <c r="Y381" s="427">
        <f t="shared" si="159"/>
        <v>944711.49</v>
      </c>
      <c r="Z381" s="429">
        <f>(C381-Y381)*0.0214</f>
        <v>0</v>
      </c>
      <c r="AA381" s="13"/>
      <c r="AB381" s="126"/>
      <c r="AC381" s="36"/>
      <c r="AD381" s="85"/>
      <c r="AE381" s="4"/>
    </row>
    <row r="382" spans="1:31" ht="17.25" customHeight="1" x14ac:dyDescent="0.2">
      <c r="A382" s="610" t="s">
        <v>1022</v>
      </c>
      <c r="B382" s="611"/>
      <c r="C382" s="612"/>
      <c r="D382" s="383"/>
      <c r="E382" s="383"/>
      <c r="F382" s="383"/>
      <c r="G382" s="427"/>
      <c r="H382" s="427"/>
      <c r="I382" s="427"/>
      <c r="J382" s="427"/>
      <c r="K382" s="427"/>
      <c r="L382" s="427"/>
      <c r="M382" s="427"/>
      <c r="N382" s="427"/>
      <c r="O382" s="427"/>
      <c r="P382" s="427"/>
      <c r="Q382" s="427"/>
      <c r="R382" s="427"/>
      <c r="S382" s="427"/>
      <c r="T382" s="427"/>
      <c r="U382" s="427"/>
      <c r="V382" s="455"/>
      <c r="W382" s="455"/>
      <c r="X382" s="455"/>
      <c r="Y382" s="455"/>
      <c r="Z382" s="460"/>
      <c r="AA382" s="13"/>
      <c r="AB382" s="126"/>
      <c r="AC382" s="36"/>
      <c r="AD382" s="85"/>
      <c r="AE382" s="4"/>
    </row>
    <row r="383" spans="1:31" ht="17.25" customHeight="1" x14ac:dyDescent="0.25">
      <c r="A383" s="428">
        <f>A380+1</f>
        <v>274</v>
      </c>
      <c r="B383" s="309" t="s">
        <v>1023</v>
      </c>
      <c r="C383" s="429">
        <f t="shared" ref="C383" si="161">D383+M383+O383+Q383+S383+U383+W383+X383+Y383+L383</f>
        <v>636515.30999999994</v>
      </c>
      <c r="D383" s="455">
        <f>E383+F383+G383+H383+I383+J383</f>
        <v>0</v>
      </c>
      <c r="E383" s="427">
        <v>0</v>
      </c>
      <c r="F383" s="105"/>
      <c r="G383" s="427"/>
      <c r="H383" s="427"/>
      <c r="I383" s="427"/>
      <c r="J383" s="427"/>
      <c r="K383" s="427"/>
      <c r="L383" s="427"/>
      <c r="M383" s="427"/>
      <c r="N383" s="105"/>
      <c r="O383" s="105"/>
      <c r="P383" s="427"/>
      <c r="Q383" s="427"/>
      <c r="R383" s="105"/>
      <c r="S383" s="105"/>
      <c r="T383" s="105"/>
      <c r="U383" s="105"/>
      <c r="V383" s="455"/>
      <c r="W383" s="455">
        <v>0</v>
      </c>
      <c r="X383" s="427">
        <v>0</v>
      </c>
      <c r="Y383" s="455">
        <v>636515.30999999994</v>
      </c>
      <c r="Z383" s="460"/>
      <c r="AA383" s="13"/>
      <c r="AB383" s="126" t="s">
        <v>1127</v>
      </c>
      <c r="AC383" s="36"/>
      <c r="AD383" s="85"/>
      <c r="AE383" s="4"/>
    </row>
    <row r="384" spans="1:31" ht="17.25" customHeight="1" x14ac:dyDescent="0.25">
      <c r="A384" s="597" t="s">
        <v>17</v>
      </c>
      <c r="B384" s="598"/>
      <c r="C384" s="429">
        <f t="shared" ref="C384:Y384" si="162">SUM(C383:C383)</f>
        <v>636515.30999999994</v>
      </c>
      <c r="D384" s="427">
        <f t="shared" si="162"/>
        <v>0</v>
      </c>
      <c r="E384" s="427">
        <f t="shared" si="162"/>
        <v>0</v>
      </c>
      <c r="F384" s="427">
        <f t="shared" si="162"/>
        <v>0</v>
      </c>
      <c r="G384" s="427">
        <f t="shared" si="162"/>
        <v>0</v>
      </c>
      <c r="H384" s="427">
        <f t="shared" si="162"/>
        <v>0</v>
      </c>
      <c r="I384" s="427">
        <f t="shared" si="162"/>
        <v>0</v>
      </c>
      <c r="J384" s="427">
        <f t="shared" si="162"/>
        <v>0</v>
      </c>
      <c r="K384" s="427">
        <f t="shared" si="162"/>
        <v>0</v>
      </c>
      <c r="L384" s="427">
        <f t="shared" ref="L384" si="163">SUM(L383:L383)</f>
        <v>0</v>
      </c>
      <c r="M384" s="427">
        <f t="shared" si="162"/>
        <v>0</v>
      </c>
      <c r="N384" s="427">
        <f t="shared" si="162"/>
        <v>0</v>
      </c>
      <c r="O384" s="427">
        <f t="shared" si="162"/>
        <v>0</v>
      </c>
      <c r="P384" s="427">
        <f t="shared" si="162"/>
        <v>0</v>
      </c>
      <c r="Q384" s="427">
        <f t="shared" si="162"/>
        <v>0</v>
      </c>
      <c r="R384" s="427">
        <f t="shared" si="162"/>
        <v>0</v>
      </c>
      <c r="S384" s="427">
        <f t="shared" si="162"/>
        <v>0</v>
      </c>
      <c r="T384" s="427">
        <f t="shared" si="162"/>
        <v>0</v>
      </c>
      <c r="U384" s="427">
        <f t="shared" si="162"/>
        <v>0</v>
      </c>
      <c r="V384" s="427">
        <f t="shared" si="162"/>
        <v>0</v>
      </c>
      <c r="W384" s="427">
        <f t="shared" si="162"/>
        <v>0</v>
      </c>
      <c r="X384" s="427">
        <f t="shared" si="162"/>
        <v>0</v>
      </c>
      <c r="Y384" s="427">
        <f t="shared" si="162"/>
        <v>636515.30999999994</v>
      </c>
      <c r="Z384" s="429">
        <f>(C384-Y384)*0.0214</f>
        <v>0</v>
      </c>
      <c r="AA384" s="13"/>
      <c r="AB384" s="126"/>
      <c r="AC384" s="36"/>
      <c r="AD384" s="85"/>
      <c r="AE384" s="4"/>
    </row>
    <row r="385" spans="1:31" ht="17.25" customHeight="1" x14ac:dyDescent="0.25">
      <c r="A385" s="492" t="s">
        <v>112</v>
      </c>
      <c r="B385" s="493"/>
      <c r="C385" s="494"/>
      <c r="D385" s="393"/>
      <c r="E385" s="393"/>
      <c r="F385" s="393"/>
      <c r="G385" s="393"/>
      <c r="H385" s="393"/>
      <c r="I385" s="393"/>
      <c r="J385" s="393"/>
      <c r="K385" s="427"/>
      <c r="L385" s="427"/>
      <c r="M385" s="427"/>
      <c r="N385" s="105"/>
      <c r="O385" s="105"/>
      <c r="P385" s="427"/>
      <c r="Q385" s="427"/>
      <c r="R385" s="105"/>
      <c r="S385" s="105"/>
      <c r="T385" s="105"/>
      <c r="U385" s="105"/>
      <c r="V385" s="455"/>
      <c r="W385" s="455"/>
      <c r="X385" s="427"/>
      <c r="Y385" s="455"/>
      <c r="Z385" s="460"/>
      <c r="AA385" s="13"/>
      <c r="AB385" s="126"/>
      <c r="AC385" s="36"/>
      <c r="AD385" s="85"/>
      <c r="AE385" s="4"/>
    </row>
    <row r="386" spans="1:31" s="127" customFormat="1" ht="16.5" customHeight="1" x14ac:dyDescent="0.25">
      <c r="A386" s="428">
        <f>A383+1</f>
        <v>275</v>
      </c>
      <c r="B386" s="309" t="s">
        <v>499</v>
      </c>
      <c r="C386" s="429">
        <f>D386+M386+O386+Q386+S386+U386+W386+X386+Y386+L386</f>
        <v>546640.31000000006</v>
      </c>
      <c r="D386" s="455">
        <f t="shared" ref="D386:D418" si="164">E386+F386+G386+H386+I386+J386</f>
        <v>0</v>
      </c>
      <c r="E386" s="394"/>
      <c r="F386" s="394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455">
        <v>546640.31000000006</v>
      </c>
      <c r="Z386" s="460"/>
      <c r="AA386" s="16"/>
      <c r="AB386" s="126" t="s">
        <v>1128</v>
      </c>
      <c r="AC386" s="41"/>
      <c r="AD386" s="41"/>
    </row>
    <row r="387" spans="1:31" s="127" customFormat="1" ht="16.5" customHeight="1" x14ac:dyDescent="0.25">
      <c r="A387" s="125">
        <f t="shared" ref="A387:A419" si="165">A386+1</f>
        <v>276</v>
      </c>
      <c r="B387" s="309" t="s">
        <v>500</v>
      </c>
      <c r="C387" s="429">
        <f t="shared" ref="C387:C447" si="166">D387+M387+O387+Q387+S387+U387+W387+X387+Y387+L387</f>
        <v>449345.20999999996</v>
      </c>
      <c r="D387" s="455">
        <f t="shared" si="164"/>
        <v>0</v>
      </c>
      <c r="E387" s="394"/>
      <c r="F387" s="394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455">
        <v>449345.20999999996</v>
      </c>
      <c r="Z387" s="460"/>
      <c r="AA387" s="16"/>
      <c r="AB387" s="126" t="s">
        <v>1128</v>
      </c>
      <c r="AC387" s="41"/>
      <c r="AD387" s="41"/>
    </row>
    <row r="388" spans="1:31" s="127" customFormat="1" ht="16.5" customHeight="1" x14ac:dyDescent="0.25">
      <c r="A388" s="125">
        <f t="shared" si="165"/>
        <v>277</v>
      </c>
      <c r="B388" s="309" t="s">
        <v>501</v>
      </c>
      <c r="C388" s="429">
        <f t="shared" si="166"/>
        <v>579076.77</v>
      </c>
      <c r="D388" s="455">
        <f t="shared" si="164"/>
        <v>0</v>
      </c>
      <c r="E388" s="394"/>
      <c r="F388" s="394"/>
      <c r="G388" s="190"/>
      <c r="H388" s="190"/>
      <c r="I388" s="190"/>
      <c r="J388" s="190"/>
      <c r="K388" s="190"/>
      <c r="L388" s="190"/>
      <c r="M388" s="190"/>
      <c r="N388" s="190"/>
      <c r="O388" s="7"/>
      <c r="P388" s="190"/>
      <c r="Q388" s="190"/>
      <c r="R388" s="190"/>
      <c r="S388" s="190"/>
      <c r="T388" s="190"/>
      <c r="U388" s="190"/>
      <c r="V388" s="190"/>
      <c r="W388" s="190"/>
      <c r="X388" s="190"/>
      <c r="Y388" s="455">
        <v>579076.77</v>
      </c>
      <c r="Z388" s="460"/>
      <c r="AA388" s="16"/>
      <c r="AB388" s="126" t="s">
        <v>1129</v>
      </c>
      <c r="AC388" s="41"/>
      <c r="AD388" s="41"/>
    </row>
    <row r="389" spans="1:31" s="127" customFormat="1" ht="16.5" customHeight="1" x14ac:dyDescent="0.25">
      <c r="A389" s="125">
        <f t="shared" si="165"/>
        <v>278</v>
      </c>
      <c r="B389" s="309" t="s">
        <v>502</v>
      </c>
      <c r="C389" s="429">
        <f t="shared" si="166"/>
        <v>427351.64</v>
      </c>
      <c r="D389" s="455">
        <f t="shared" si="164"/>
        <v>0</v>
      </c>
      <c r="E389" s="394"/>
      <c r="F389" s="394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455">
        <v>427351.64</v>
      </c>
      <c r="Z389" s="460"/>
      <c r="AA389" s="16"/>
      <c r="AB389" s="126" t="s">
        <v>1130</v>
      </c>
      <c r="AC389" s="41"/>
      <c r="AD389" s="41"/>
    </row>
    <row r="390" spans="1:31" s="127" customFormat="1" ht="16.5" customHeight="1" x14ac:dyDescent="0.25">
      <c r="A390" s="125">
        <f t="shared" si="165"/>
        <v>279</v>
      </c>
      <c r="B390" s="309" t="s">
        <v>503</v>
      </c>
      <c r="C390" s="429">
        <f t="shared" si="166"/>
        <v>694783.21</v>
      </c>
      <c r="D390" s="455">
        <f t="shared" si="164"/>
        <v>0</v>
      </c>
      <c r="E390" s="394"/>
      <c r="F390" s="394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455">
        <v>694783.21</v>
      </c>
      <c r="Z390" s="460"/>
      <c r="AA390" s="16"/>
      <c r="AB390" s="126" t="s">
        <v>1131</v>
      </c>
      <c r="AC390" s="41"/>
      <c r="AD390" s="41"/>
    </row>
    <row r="391" spans="1:31" s="127" customFormat="1" ht="16.5" customHeight="1" x14ac:dyDescent="0.25">
      <c r="A391" s="125">
        <f t="shared" si="165"/>
        <v>280</v>
      </c>
      <c r="B391" s="301" t="s">
        <v>510</v>
      </c>
      <c r="C391" s="429">
        <f t="shared" si="166"/>
        <v>939812.51</v>
      </c>
      <c r="D391" s="455">
        <f t="shared" si="164"/>
        <v>0</v>
      </c>
      <c r="E391" s="427"/>
      <c r="F391" s="455"/>
      <c r="G391" s="455"/>
      <c r="H391" s="455"/>
      <c r="I391" s="455"/>
      <c r="J391" s="455"/>
      <c r="K391" s="455"/>
      <c r="L391" s="455"/>
      <c r="M391" s="455"/>
      <c r="N391" s="455"/>
      <c r="O391" s="455"/>
      <c r="P391" s="455"/>
      <c r="Q391" s="455"/>
      <c r="R391" s="455"/>
      <c r="S391" s="455"/>
      <c r="T391" s="455"/>
      <c r="U391" s="455"/>
      <c r="V391" s="480"/>
      <c r="W391" s="480"/>
      <c r="X391" s="480"/>
      <c r="Y391" s="455">
        <v>939812.51</v>
      </c>
      <c r="Z391" s="460"/>
      <c r="AA391" s="16"/>
      <c r="AB391" s="126" t="s">
        <v>1089</v>
      </c>
      <c r="AC391" s="41"/>
      <c r="AD391" s="41"/>
    </row>
    <row r="392" spans="1:31" s="127" customFormat="1" ht="16.5" customHeight="1" x14ac:dyDescent="0.25">
      <c r="A392" s="125">
        <f t="shared" si="165"/>
        <v>281</v>
      </c>
      <c r="B392" s="301" t="s">
        <v>512</v>
      </c>
      <c r="C392" s="429">
        <f t="shared" si="166"/>
        <v>130422.18</v>
      </c>
      <c r="D392" s="455">
        <f t="shared" si="164"/>
        <v>0</v>
      </c>
      <c r="E392" s="427"/>
      <c r="F392" s="455"/>
      <c r="G392" s="455"/>
      <c r="H392" s="455"/>
      <c r="I392" s="455"/>
      <c r="J392" s="455"/>
      <c r="K392" s="455"/>
      <c r="L392" s="455"/>
      <c r="M392" s="455"/>
      <c r="N392" s="455"/>
      <c r="O392" s="455"/>
      <c r="P392" s="455"/>
      <c r="Q392" s="455"/>
      <c r="R392" s="455"/>
      <c r="S392" s="455"/>
      <c r="T392" s="455"/>
      <c r="U392" s="455"/>
      <c r="V392" s="455"/>
      <c r="W392" s="455"/>
      <c r="X392" s="480"/>
      <c r="Y392" s="455">
        <v>130422.18</v>
      </c>
      <c r="Z392" s="460"/>
      <c r="AA392" s="16"/>
      <c r="AB392" s="126" t="s">
        <v>1002</v>
      </c>
      <c r="AC392" s="41"/>
      <c r="AD392" s="41"/>
    </row>
    <row r="393" spans="1:31" s="127" customFormat="1" ht="16.5" customHeight="1" x14ac:dyDescent="0.25">
      <c r="A393" s="125">
        <f t="shared" si="165"/>
        <v>282</v>
      </c>
      <c r="B393" s="301" t="s">
        <v>513</v>
      </c>
      <c r="C393" s="429">
        <f t="shared" si="166"/>
        <v>562668.80000000005</v>
      </c>
      <c r="D393" s="455">
        <f t="shared" si="164"/>
        <v>0</v>
      </c>
      <c r="E393" s="427"/>
      <c r="F393" s="455"/>
      <c r="G393" s="455"/>
      <c r="H393" s="455"/>
      <c r="I393" s="455"/>
      <c r="J393" s="455"/>
      <c r="K393" s="455"/>
      <c r="L393" s="455"/>
      <c r="M393" s="455"/>
      <c r="N393" s="455"/>
      <c r="O393" s="455"/>
      <c r="P393" s="455"/>
      <c r="Q393" s="455"/>
      <c r="R393" s="455"/>
      <c r="S393" s="455"/>
      <c r="T393" s="455"/>
      <c r="U393" s="455"/>
      <c r="V393" s="455"/>
      <c r="W393" s="455"/>
      <c r="X393" s="480"/>
      <c r="Y393" s="455">
        <v>562668.80000000005</v>
      </c>
      <c r="Z393" s="460"/>
      <c r="AA393" s="16"/>
      <c r="AB393" s="126" t="s">
        <v>1132</v>
      </c>
      <c r="AC393" s="41"/>
      <c r="AD393" s="41"/>
    </row>
    <row r="394" spans="1:31" ht="17.25" customHeight="1" x14ac:dyDescent="0.2">
      <c r="A394" s="125">
        <f t="shared" si="165"/>
        <v>283</v>
      </c>
      <c r="B394" s="329" t="s">
        <v>194</v>
      </c>
      <c r="C394" s="429">
        <f t="shared" si="166"/>
        <v>4996138.42</v>
      </c>
      <c r="D394" s="455">
        <f t="shared" si="164"/>
        <v>0</v>
      </c>
      <c r="E394" s="455"/>
      <c r="F394" s="455"/>
      <c r="G394" s="455"/>
      <c r="H394" s="455"/>
      <c r="I394" s="455"/>
      <c r="J394" s="455"/>
      <c r="K394" s="455"/>
      <c r="L394" s="455"/>
      <c r="M394" s="455"/>
      <c r="N394" s="427"/>
      <c r="O394" s="427"/>
      <c r="P394" s="427">
        <v>835.2</v>
      </c>
      <c r="Q394" s="455">
        <v>151591.82</v>
      </c>
      <c r="R394" s="427">
        <v>2711.2</v>
      </c>
      <c r="S394" s="427">
        <v>4844546.5999999996</v>
      </c>
      <c r="T394" s="455"/>
      <c r="U394" s="455"/>
      <c r="V394" s="455"/>
      <c r="W394" s="455"/>
      <c r="X394" s="480"/>
      <c r="Y394" s="455"/>
      <c r="Z394" s="460"/>
      <c r="AA394" s="16"/>
      <c r="AB394" s="126"/>
      <c r="AC394" s="35"/>
      <c r="AD394" s="85"/>
      <c r="AE394" s="4"/>
    </row>
    <row r="395" spans="1:31" ht="17.25" customHeight="1" x14ac:dyDescent="0.25">
      <c r="A395" s="125">
        <f t="shared" si="165"/>
        <v>284</v>
      </c>
      <c r="B395" s="329" t="s">
        <v>195</v>
      </c>
      <c r="C395" s="429">
        <f t="shared" si="166"/>
        <v>5225893.6499999994</v>
      </c>
      <c r="D395" s="455">
        <f t="shared" si="164"/>
        <v>0</v>
      </c>
      <c r="E395" s="455"/>
      <c r="F395" s="455"/>
      <c r="G395" s="455"/>
      <c r="H395" s="455"/>
      <c r="I395" s="455"/>
      <c r="J395" s="455"/>
      <c r="K395" s="455"/>
      <c r="L395" s="455"/>
      <c r="M395" s="455"/>
      <c r="N395" s="427"/>
      <c r="O395" s="427"/>
      <c r="P395" s="427">
        <v>879.05</v>
      </c>
      <c r="Q395" s="455">
        <v>489581.68</v>
      </c>
      <c r="R395" s="427">
        <v>1873.72</v>
      </c>
      <c r="S395" s="427">
        <v>4736311.97</v>
      </c>
      <c r="T395" s="455"/>
      <c r="U395" s="455"/>
      <c r="V395" s="455"/>
      <c r="W395" s="455"/>
      <c r="X395" s="480"/>
      <c r="Y395" s="427"/>
      <c r="Z395" s="429"/>
      <c r="AA395" s="13"/>
      <c r="AB395" s="126"/>
      <c r="AC395" s="35"/>
      <c r="AD395" s="85"/>
      <c r="AE395" s="4"/>
    </row>
    <row r="396" spans="1:31" ht="17.25" customHeight="1" x14ac:dyDescent="0.25">
      <c r="A396" s="125">
        <f t="shared" si="165"/>
        <v>285</v>
      </c>
      <c r="B396" s="329" t="s">
        <v>196</v>
      </c>
      <c r="C396" s="429">
        <f t="shared" si="166"/>
        <v>5864091.5</v>
      </c>
      <c r="D396" s="455">
        <f t="shared" si="164"/>
        <v>0</v>
      </c>
      <c r="E396" s="455"/>
      <c r="F396" s="455"/>
      <c r="G396" s="455"/>
      <c r="H396" s="455"/>
      <c r="I396" s="455"/>
      <c r="J396" s="455"/>
      <c r="K396" s="455"/>
      <c r="L396" s="455"/>
      <c r="M396" s="455"/>
      <c r="N396" s="427"/>
      <c r="O396" s="427"/>
      <c r="P396" s="427">
        <v>881</v>
      </c>
      <c r="Q396" s="455">
        <v>1242570.76</v>
      </c>
      <c r="R396" s="427">
        <v>2251.5</v>
      </c>
      <c r="S396" s="427">
        <v>4621520.74</v>
      </c>
      <c r="T396" s="455"/>
      <c r="U396" s="455"/>
      <c r="V396" s="455"/>
      <c r="W396" s="455"/>
      <c r="X396" s="480"/>
      <c r="Y396" s="427"/>
      <c r="Z396" s="429"/>
      <c r="AA396" s="13"/>
      <c r="AB396" s="126"/>
      <c r="AC396" s="85"/>
      <c r="AD396" s="85"/>
    </row>
    <row r="397" spans="1:31" s="289" customFormat="1" ht="19.5" customHeight="1" x14ac:dyDescent="0.25">
      <c r="A397" s="125">
        <f t="shared" si="165"/>
        <v>286</v>
      </c>
      <c r="B397" s="301" t="s">
        <v>514</v>
      </c>
      <c r="C397" s="429">
        <f t="shared" si="166"/>
        <v>1178620</v>
      </c>
      <c r="D397" s="427"/>
      <c r="E397" s="455"/>
      <c r="F397" s="455"/>
      <c r="G397" s="455"/>
      <c r="H397" s="455"/>
      <c r="I397" s="455"/>
      <c r="J397" s="455"/>
      <c r="K397" s="455"/>
      <c r="L397" s="197"/>
      <c r="M397" s="197"/>
      <c r="N397" s="455">
        <v>1174.4000000000001</v>
      </c>
      <c r="O397" s="455">
        <v>1178620</v>
      </c>
      <c r="P397" s="455"/>
      <c r="Q397" s="455"/>
      <c r="R397" s="455"/>
      <c r="S397" s="455"/>
      <c r="T397" s="455"/>
      <c r="U397" s="455"/>
      <c r="V397" s="455"/>
      <c r="W397" s="480"/>
      <c r="X397" s="465"/>
      <c r="Y397" s="341"/>
      <c r="Z397" s="319"/>
      <c r="AA397" s="319"/>
      <c r="AB397" s="319"/>
      <c r="AC397" s="288"/>
    </row>
    <row r="398" spans="1:31" s="289" customFormat="1" ht="19.5" customHeight="1" x14ac:dyDescent="0.25">
      <c r="A398" s="125">
        <f t="shared" si="165"/>
        <v>287</v>
      </c>
      <c r="B398" s="301" t="s">
        <v>515</v>
      </c>
      <c r="C398" s="429">
        <f t="shared" si="166"/>
        <v>716867</v>
      </c>
      <c r="D398" s="427"/>
      <c r="E398" s="455"/>
      <c r="F398" s="455"/>
      <c r="G398" s="455"/>
      <c r="H398" s="455"/>
      <c r="I398" s="455"/>
      <c r="J398" s="455"/>
      <c r="K398" s="455"/>
      <c r="L398" s="455"/>
      <c r="M398" s="455"/>
      <c r="N398" s="455"/>
      <c r="O398" s="455"/>
      <c r="P398" s="455"/>
      <c r="Q398" s="455"/>
      <c r="R398" s="455"/>
      <c r="S398" s="455"/>
      <c r="T398" s="455"/>
      <c r="U398" s="395"/>
      <c r="V398" s="455">
        <v>2046.65</v>
      </c>
      <c r="W398" s="455">
        <v>716867</v>
      </c>
      <c r="X398" s="465"/>
      <c r="Y398" s="341"/>
      <c r="Z398" s="319"/>
      <c r="AA398" s="319"/>
      <c r="AB398" s="319"/>
      <c r="AC398" s="288"/>
    </row>
    <row r="399" spans="1:31" s="127" customFormat="1" ht="16.5" customHeight="1" x14ac:dyDescent="0.25">
      <c r="A399" s="125">
        <f t="shared" si="165"/>
        <v>288</v>
      </c>
      <c r="B399" s="305" t="s">
        <v>516</v>
      </c>
      <c r="C399" s="429">
        <f t="shared" si="166"/>
        <v>266828.44</v>
      </c>
      <c r="D399" s="455">
        <f t="shared" si="164"/>
        <v>0</v>
      </c>
      <c r="E399" s="427"/>
      <c r="F399" s="455"/>
      <c r="G399" s="455"/>
      <c r="H399" s="455"/>
      <c r="I399" s="455"/>
      <c r="J399" s="455"/>
      <c r="K399" s="455"/>
      <c r="L399" s="455"/>
      <c r="M399" s="455"/>
      <c r="N399" s="455"/>
      <c r="O399" s="455"/>
      <c r="P399" s="455"/>
      <c r="Q399" s="455"/>
      <c r="R399" s="455"/>
      <c r="S399" s="455"/>
      <c r="T399" s="455"/>
      <c r="U399" s="455"/>
      <c r="V399" s="455"/>
      <c r="W399" s="455"/>
      <c r="X399" s="480"/>
      <c r="Y399" s="455">
        <v>266828.44</v>
      </c>
      <c r="Z399" s="460"/>
      <c r="AA399" s="16"/>
      <c r="AB399" s="126" t="s">
        <v>1157</v>
      </c>
      <c r="AC399" s="41"/>
      <c r="AD399" s="41"/>
    </row>
    <row r="400" spans="1:31" s="127" customFormat="1" ht="16.5" customHeight="1" x14ac:dyDescent="0.25">
      <c r="A400" s="125">
        <f t="shared" si="165"/>
        <v>289</v>
      </c>
      <c r="B400" s="305" t="s">
        <v>517</v>
      </c>
      <c r="C400" s="429">
        <f t="shared" si="166"/>
        <v>266828.44</v>
      </c>
      <c r="D400" s="455">
        <f t="shared" si="164"/>
        <v>0</v>
      </c>
      <c r="E400" s="427"/>
      <c r="F400" s="455"/>
      <c r="G400" s="455"/>
      <c r="H400" s="455"/>
      <c r="I400" s="455"/>
      <c r="J400" s="455"/>
      <c r="K400" s="455"/>
      <c r="L400" s="455"/>
      <c r="M400" s="455"/>
      <c r="N400" s="455"/>
      <c r="O400" s="455"/>
      <c r="P400" s="455"/>
      <c r="Q400" s="455"/>
      <c r="R400" s="455"/>
      <c r="S400" s="455"/>
      <c r="T400" s="455"/>
      <c r="U400" s="455"/>
      <c r="V400" s="455"/>
      <c r="W400" s="455"/>
      <c r="X400" s="480"/>
      <c r="Y400" s="455">
        <v>266828.44</v>
      </c>
      <c r="Z400" s="460"/>
      <c r="AA400" s="16"/>
      <c r="AB400" s="126" t="s">
        <v>1157</v>
      </c>
      <c r="AC400" s="41"/>
      <c r="AD400" s="41"/>
    </row>
    <row r="401" spans="1:30" s="127" customFormat="1" ht="16.5" customHeight="1" x14ac:dyDescent="0.25">
      <c r="A401" s="125">
        <f t="shared" si="165"/>
        <v>290</v>
      </c>
      <c r="B401" s="301" t="s">
        <v>518</v>
      </c>
      <c r="C401" s="429">
        <f t="shared" si="166"/>
        <v>417373.35</v>
      </c>
      <c r="D401" s="455">
        <f t="shared" si="164"/>
        <v>0</v>
      </c>
      <c r="E401" s="427"/>
      <c r="F401" s="455"/>
      <c r="G401" s="455"/>
      <c r="H401" s="455"/>
      <c r="I401" s="455"/>
      <c r="J401" s="455"/>
      <c r="K401" s="455"/>
      <c r="L401" s="455"/>
      <c r="M401" s="455"/>
      <c r="N401" s="455"/>
      <c r="O401" s="455"/>
      <c r="P401" s="455"/>
      <c r="Q401" s="455"/>
      <c r="R401" s="455"/>
      <c r="S401" s="455"/>
      <c r="T401" s="455"/>
      <c r="U401" s="455"/>
      <c r="V401" s="455"/>
      <c r="W401" s="455"/>
      <c r="X401" s="480"/>
      <c r="Y401" s="455">
        <v>417373.35</v>
      </c>
      <c r="Z401" s="460"/>
      <c r="AA401" s="16"/>
      <c r="AB401" s="126" t="s">
        <v>1093</v>
      </c>
      <c r="AC401" s="41"/>
      <c r="AD401" s="41"/>
    </row>
    <row r="402" spans="1:30" ht="17.25" customHeight="1" x14ac:dyDescent="0.25">
      <c r="A402" s="125">
        <f t="shared" si="165"/>
        <v>291</v>
      </c>
      <c r="B402" s="329" t="s">
        <v>197</v>
      </c>
      <c r="C402" s="429">
        <f t="shared" si="166"/>
        <v>4756170.2399999993</v>
      </c>
      <c r="D402" s="455">
        <f t="shared" si="164"/>
        <v>0</v>
      </c>
      <c r="E402" s="455"/>
      <c r="F402" s="455"/>
      <c r="G402" s="455"/>
      <c r="H402" s="455"/>
      <c r="I402" s="455"/>
      <c r="J402" s="455"/>
      <c r="K402" s="455"/>
      <c r="L402" s="455"/>
      <c r="M402" s="455"/>
      <c r="N402" s="427"/>
      <c r="O402" s="427"/>
      <c r="P402" s="427">
        <v>881</v>
      </c>
      <c r="Q402" s="455">
        <v>318507.39</v>
      </c>
      <c r="R402" s="427">
        <v>2251.5</v>
      </c>
      <c r="S402" s="427">
        <v>4437662.8499999996</v>
      </c>
      <c r="T402" s="455"/>
      <c r="U402" s="455"/>
      <c r="V402" s="455"/>
      <c r="W402" s="455"/>
      <c r="X402" s="480"/>
      <c r="Y402" s="427"/>
      <c r="Z402" s="429"/>
      <c r="AA402" s="13"/>
      <c r="AB402" s="126"/>
      <c r="AC402" s="85"/>
      <c r="AD402" s="85"/>
    </row>
    <row r="403" spans="1:30" ht="17.25" customHeight="1" x14ac:dyDescent="0.25">
      <c r="A403" s="125">
        <f t="shared" si="165"/>
        <v>292</v>
      </c>
      <c r="B403" s="329" t="s">
        <v>198</v>
      </c>
      <c r="C403" s="429">
        <f t="shared" si="166"/>
        <v>5537901.2000000002</v>
      </c>
      <c r="D403" s="455">
        <f t="shared" si="164"/>
        <v>0</v>
      </c>
      <c r="E403" s="455"/>
      <c r="F403" s="455"/>
      <c r="G403" s="455"/>
      <c r="H403" s="455"/>
      <c r="I403" s="455"/>
      <c r="J403" s="455"/>
      <c r="K403" s="455"/>
      <c r="L403" s="455"/>
      <c r="M403" s="455"/>
      <c r="N403" s="455"/>
      <c r="O403" s="427"/>
      <c r="P403" s="455">
        <v>592.20000000000005</v>
      </c>
      <c r="Q403" s="455">
        <v>379607.92</v>
      </c>
      <c r="R403" s="455">
        <v>1924.13</v>
      </c>
      <c r="S403" s="455">
        <v>5158293.28</v>
      </c>
      <c r="T403" s="455"/>
      <c r="U403" s="455"/>
      <c r="V403" s="480"/>
      <c r="W403" s="480"/>
      <c r="X403" s="427"/>
      <c r="Y403" s="427"/>
      <c r="Z403" s="429"/>
      <c r="AA403" s="13"/>
      <c r="AB403" s="126"/>
      <c r="AC403" s="36"/>
      <c r="AD403" s="85"/>
    </row>
    <row r="404" spans="1:30" s="127" customFormat="1" ht="16.5" customHeight="1" x14ac:dyDescent="0.25">
      <c r="A404" s="125">
        <f t="shared" si="165"/>
        <v>293</v>
      </c>
      <c r="B404" s="301" t="s">
        <v>519</v>
      </c>
      <c r="C404" s="429">
        <f t="shared" si="166"/>
        <v>631236.73</v>
      </c>
      <c r="D404" s="455">
        <f t="shared" si="164"/>
        <v>0</v>
      </c>
      <c r="E404" s="427"/>
      <c r="F404" s="455"/>
      <c r="G404" s="455"/>
      <c r="H404" s="455"/>
      <c r="I404" s="455"/>
      <c r="J404" s="455"/>
      <c r="K404" s="455"/>
      <c r="L404" s="455"/>
      <c r="M404" s="455"/>
      <c r="N404" s="455"/>
      <c r="O404" s="455"/>
      <c r="P404" s="455"/>
      <c r="Q404" s="455"/>
      <c r="R404" s="455"/>
      <c r="S404" s="455"/>
      <c r="T404" s="455"/>
      <c r="U404" s="455"/>
      <c r="V404" s="455"/>
      <c r="W404" s="455"/>
      <c r="X404" s="480"/>
      <c r="Y404" s="455">
        <v>631236.73</v>
      </c>
      <c r="Z404" s="460"/>
      <c r="AA404" s="16"/>
      <c r="AB404" s="126" t="s">
        <v>1090</v>
      </c>
      <c r="AC404" s="41"/>
      <c r="AD404" s="41"/>
    </row>
    <row r="405" spans="1:30" s="127" customFormat="1" ht="16.5" customHeight="1" x14ac:dyDescent="0.25">
      <c r="A405" s="125">
        <f t="shared" si="165"/>
        <v>294</v>
      </c>
      <c r="B405" s="301" t="s">
        <v>520</v>
      </c>
      <c r="C405" s="429">
        <f t="shared" si="166"/>
        <v>1121675.03</v>
      </c>
      <c r="D405" s="455">
        <f t="shared" si="164"/>
        <v>0</v>
      </c>
      <c r="E405" s="427"/>
      <c r="F405" s="455"/>
      <c r="G405" s="455"/>
      <c r="H405" s="455"/>
      <c r="I405" s="455"/>
      <c r="J405" s="455"/>
      <c r="K405" s="455"/>
      <c r="L405" s="455"/>
      <c r="M405" s="455"/>
      <c r="N405" s="455"/>
      <c r="O405" s="455"/>
      <c r="P405" s="455"/>
      <c r="Q405" s="455"/>
      <c r="R405" s="455"/>
      <c r="S405" s="455"/>
      <c r="T405" s="455"/>
      <c r="U405" s="455"/>
      <c r="V405" s="455"/>
      <c r="W405" s="455"/>
      <c r="X405" s="480"/>
      <c r="Y405" s="455">
        <v>1121675.03</v>
      </c>
      <c r="Z405" s="460"/>
      <c r="AA405" s="16"/>
      <c r="AB405" s="126" t="s">
        <v>1091</v>
      </c>
      <c r="AC405" s="41"/>
      <c r="AD405" s="41"/>
    </row>
    <row r="406" spans="1:30" s="127" customFormat="1" ht="16.5" customHeight="1" x14ac:dyDescent="0.25">
      <c r="A406" s="125">
        <f t="shared" si="165"/>
        <v>295</v>
      </c>
      <c r="B406" s="301" t="s">
        <v>521</v>
      </c>
      <c r="C406" s="429">
        <f t="shared" si="166"/>
        <v>1090768.6099999999</v>
      </c>
      <c r="D406" s="455">
        <f t="shared" si="164"/>
        <v>0</v>
      </c>
      <c r="E406" s="427"/>
      <c r="F406" s="455"/>
      <c r="G406" s="455"/>
      <c r="H406" s="455"/>
      <c r="I406" s="455"/>
      <c r="J406" s="455"/>
      <c r="K406" s="455"/>
      <c r="L406" s="455"/>
      <c r="M406" s="455"/>
      <c r="N406" s="455"/>
      <c r="O406" s="455"/>
      <c r="P406" s="455"/>
      <c r="Q406" s="455"/>
      <c r="R406" s="455"/>
      <c r="S406" s="455"/>
      <c r="T406" s="455"/>
      <c r="U406" s="455"/>
      <c r="V406" s="455"/>
      <c r="W406" s="455"/>
      <c r="X406" s="480"/>
      <c r="Y406" s="455">
        <v>1090768.6099999999</v>
      </c>
      <c r="Z406" s="460"/>
      <c r="AA406" s="16"/>
      <c r="AB406" s="126" t="s">
        <v>1091</v>
      </c>
      <c r="AC406" s="41"/>
      <c r="AD406" s="41"/>
    </row>
    <row r="407" spans="1:30" s="127" customFormat="1" ht="16.5" customHeight="1" x14ac:dyDescent="0.25">
      <c r="A407" s="125">
        <f t="shared" si="165"/>
        <v>296</v>
      </c>
      <c r="B407" s="305" t="s">
        <v>522</v>
      </c>
      <c r="C407" s="429">
        <f t="shared" si="166"/>
        <v>1323828.75</v>
      </c>
      <c r="D407" s="455">
        <f t="shared" si="164"/>
        <v>0</v>
      </c>
      <c r="E407" s="427"/>
      <c r="F407" s="455"/>
      <c r="G407" s="455"/>
      <c r="H407" s="455"/>
      <c r="I407" s="455"/>
      <c r="J407" s="455"/>
      <c r="K407" s="455"/>
      <c r="L407" s="455"/>
      <c r="M407" s="455"/>
      <c r="N407" s="455"/>
      <c r="O407" s="455"/>
      <c r="P407" s="455"/>
      <c r="Q407" s="455"/>
      <c r="R407" s="455"/>
      <c r="S407" s="455"/>
      <c r="T407" s="455"/>
      <c r="U407" s="455"/>
      <c r="V407" s="455"/>
      <c r="W407" s="455"/>
      <c r="X407" s="480"/>
      <c r="Y407" s="455">
        <v>1323828.75</v>
      </c>
      <c r="Z407" s="460"/>
      <c r="AA407" s="16"/>
      <c r="AB407" s="126" t="s">
        <v>1092</v>
      </c>
      <c r="AC407" s="41"/>
      <c r="AD407" s="41"/>
    </row>
    <row r="408" spans="1:30" s="127" customFormat="1" ht="16.5" customHeight="1" x14ac:dyDescent="0.25">
      <c r="A408" s="125">
        <f t="shared" si="165"/>
        <v>297</v>
      </c>
      <c r="B408" s="305" t="s">
        <v>523</v>
      </c>
      <c r="C408" s="429">
        <f t="shared" si="166"/>
        <v>329018.05000000005</v>
      </c>
      <c r="D408" s="455">
        <f t="shared" si="164"/>
        <v>0</v>
      </c>
      <c r="E408" s="427"/>
      <c r="F408" s="455"/>
      <c r="G408" s="455"/>
      <c r="H408" s="455"/>
      <c r="I408" s="455"/>
      <c r="J408" s="455"/>
      <c r="K408" s="455"/>
      <c r="L408" s="455"/>
      <c r="M408" s="455"/>
      <c r="N408" s="455"/>
      <c r="O408" s="455"/>
      <c r="P408" s="455"/>
      <c r="Q408" s="455"/>
      <c r="R408" s="455"/>
      <c r="S408" s="455"/>
      <c r="T408" s="455"/>
      <c r="U408" s="455"/>
      <c r="V408" s="455"/>
      <c r="W408" s="455"/>
      <c r="X408" s="480"/>
      <c r="Y408" s="455">
        <v>329018.05000000005</v>
      </c>
      <c r="Z408" s="460"/>
      <c r="AA408" s="16"/>
      <c r="AB408" s="126" t="s">
        <v>1093</v>
      </c>
      <c r="AC408" s="41"/>
      <c r="AD408" s="41"/>
    </row>
    <row r="409" spans="1:30" s="127" customFormat="1" ht="16.5" customHeight="1" x14ac:dyDescent="0.25">
      <c r="A409" s="125">
        <f t="shared" si="165"/>
        <v>298</v>
      </c>
      <c r="B409" s="305" t="s">
        <v>524</v>
      </c>
      <c r="C409" s="429">
        <f t="shared" si="166"/>
        <v>603240.68999999994</v>
      </c>
      <c r="D409" s="455">
        <f t="shared" si="164"/>
        <v>0</v>
      </c>
      <c r="E409" s="427"/>
      <c r="F409" s="455"/>
      <c r="G409" s="455"/>
      <c r="H409" s="455"/>
      <c r="I409" s="455"/>
      <c r="J409" s="455"/>
      <c r="K409" s="455"/>
      <c r="L409" s="455"/>
      <c r="M409" s="455"/>
      <c r="N409" s="455"/>
      <c r="O409" s="455"/>
      <c r="P409" s="455"/>
      <c r="Q409" s="455"/>
      <c r="R409" s="455"/>
      <c r="S409" s="455"/>
      <c r="T409" s="455"/>
      <c r="U409" s="455"/>
      <c r="V409" s="455"/>
      <c r="W409" s="455"/>
      <c r="X409" s="480"/>
      <c r="Y409" s="455">
        <v>603240.68999999994</v>
      </c>
      <c r="Z409" s="460"/>
      <c r="AA409" s="16"/>
      <c r="AB409" s="126" t="s">
        <v>1094</v>
      </c>
      <c r="AC409" s="41"/>
      <c r="AD409" s="41"/>
    </row>
    <row r="410" spans="1:30" ht="17.25" customHeight="1" x14ac:dyDescent="0.25">
      <c r="A410" s="125">
        <f t="shared" si="165"/>
        <v>299</v>
      </c>
      <c r="B410" s="329" t="s">
        <v>113</v>
      </c>
      <c r="C410" s="429">
        <f t="shared" si="166"/>
        <v>4911060.28</v>
      </c>
      <c r="D410" s="455">
        <f t="shared" si="164"/>
        <v>1271050.43</v>
      </c>
      <c r="E410" s="455"/>
      <c r="F410" s="455">
        <v>1271050.43</v>
      </c>
      <c r="G410" s="455"/>
      <c r="H410" s="455"/>
      <c r="I410" s="455"/>
      <c r="J410" s="455"/>
      <c r="K410" s="455"/>
      <c r="L410" s="455"/>
      <c r="M410" s="455"/>
      <c r="N410" s="455"/>
      <c r="O410" s="427"/>
      <c r="P410" s="455">
        <v>683.1</v>
      </c>
      <c r="Q410" s="455">
        <v>330740.65000000002</v>
      </c>
      <c r="R410" s="455">
        <v>1733</v>
      </c>
      <c r="S410" s="427">
        <v>3309269.2</v>
      </c>
      <c r="T410" s="455"/>
      <c r="U410" s="455"/>
      <c r="V410" s="455"/>
      <c r="W410" s="455"/>
      <c r="X410" s="455"/>
      <c r="Y410" s="455"/>
      <c r="Z410" s="460"/>
      <c r="AA410" s="13"/>
      <c r="AB410" s="126"/>
      <c r="AC410" s="36"/>
      <c r="AD410" s="85"/>
    </row>
    <row r="411" spans="1:30" ht="17.25" customHeight="1" x14ac:dyDescent="0.25">
      <c r="A411" s="125">
        <f t="shared" si="165"/>
        <v>300</v>
      </c>
      <c r="B411" s="329" t="s">
        <v>114</v>
      </c>
      <c r="C411" s="429">
        <f t="shared" si="166"/>
        <v>2422625.0700000003</v>
      </c>
      <c r="D411" s="455">
        <f t="shared" si="164"/>
        <v>1140898.45</v>
      </c>
      <c r="E411" s="455"/>
      <c r="F411" s="455">
        <v>1140898.45</v>
      </c>
      <c r="G411" s="455"/>
      <c r="H411" s="455"/>
      <c r="I411" s="455"/>
      <c r="J411" s="455"/>
      <c r="K411" s="455"/>
      <c r="L411" s="455"/>
      <c r="M411" s="455"/>
      <c r="N411" s="455"/>
      <c r="O411" s="455"/>
      <c r="P411" s="455"/>
      <c r="Q411" s="455"/>
      <c r="R411" s="455">
        <v>903</v>
      </c>
      <c r="S411" s="455">
        <v>1281726.6200000001</v>
      </c>
      <c r="T411" s="455"/>
      <c r="U411" s="455"/>
      <c r="V411" s="455"/>
      <c r="W411" s="455"/>
      <c r="X411" s="480"/>
      <c r="Y411" s="455"/>
      <c r="Z411" s="460"/>
      <c r="AA411" s="13"/>
      <c r="AB411" s="126"/>
      <c r="AC411" s="36"/>
      <c r="AD411" s="85"/>
    </row>
    <row r="412" spans="1:30" ht="17.25" customHeight="1" x14ac:dyDescent="0.25">
      <c r="A412" s="125">
        <f t="shared" si="165"/>
        <v>301</v>
      </c>
      <c r="B412" s="329" t="s">
        <v>115</v>
      </c>
      <c r="C412" s="429">
        <f t="shared" si="166"/>
        <v>3405578.64</v>
      </c>
      <c r="D412" s="455">
        <f t="shared" si="164"/>
        <v>0</v>
      </c>
      <c r="E412" s="455"/>
      <c r="F412" s="455"/>
      <c r="G412" s="455"/>
      <c r="H412" s="455"/>
      <c r="I412" s="455"/>
      <c r="J412" s="455"/>
      <c r="K412" s="455"/>
      <c r="L412" s="455"/>
      <c r="M412" s="455"/>
      <c r="N412" s="455"/>
      <c r="O412" s="427"/>
      <c r="P412" s="455">
        <v>926</v>
      </c>
      <c r="Q412" s="455">
        <v>377356.92</v>
      </c>
      <c r="R412" s="455">
        <v>2011.37</v>
      </c>
      <c r="S412" s="455">
        <v>3028221.72</v>
      </c>
      <c r="T412" s="455"/>
      <c r="U412" s="455"/>
      <c r="V412" s="455"/>
      <c r="W412" s="427"/>
      <c r="X412" s="480"/>
      <c r="Y412" s="427"/>
      <c r="Z412" s="429"/>
      <c r="AA412" s="13"/>
      <c r="AB412" s="34"/>
      <c r="AC412" s="36"/>
      <c r="AD412" s="85"/>
    </row>
    <row r="413" spans="1:30" ht="17.25" customHeight="1" x14ac:dyDescent="0.25">
      <c r="A413" s="125">
        <f t="shared" si="165"/>
        <v>302</v>
      </c>
      <c r="B413" s="329" t="s">
        <v>116</v>
      </c>
      <c r="C413" s="429">
        <f t="shared" si="166"/>
        <v>14076772.27</v>
      </c>
      <c r="D413" s="455">
        <f t="shared" si="164"/>
        <v>1849022.62</v>
      </c>
      <c r="E413" s="455"/>
      <c r="F413" s="455">
        <v>1849022.62</v>
      </c>
      <c r="G413" s="455"/>
      <c r="H413" s="455"/>
      <c r="I413" s="455"/>
      <c r="J413" s="455"/>
      <c r="K413" s="455"/>
      <c r="L413" s="455"/>
      <c r="M413" s="455"/>
      <c r="N413" s="455"/>
      <c r="O413" s="427"/>
      <c r="P413" s="455">
        <v>1137.3</v>
      </c>
      <c r="Q413" s="455">
        <v>3582936.78</v>
      </c>
      <c r="R413" s="455">
        <v>2696.58</v>
      </c>
      <c r="S413" s="455">
        <v>8644812.8699999992</v>
      </c>
      <c r="T413" s="455"/>
      <c r="U413" s="455"/>
      <c r="V413" s="455"/>
      <c r="W413" s="455"/>
      <c r="X413" s="480"/>
      <c r="Y413" s="455"/>
      <c r="Z413" s="460"/>
      <c r="AA413" s="13"/>
      <c r="AB413" s="34"/>
      <c r="AC413" s="36"/>
      <c r="AD413" s="85"/>
    </row>
    <row r="414" spans="1:30" ht="17.25" customHeight="1" x14ac:dyDescent="0.25">
      <c r="A414" s="125">
        <f t="shared" si="165"/>
        <v>303</v>
      </c>
      <c r="B414" s="329" t="s">
        <v>147</v>
      </c>
      <c r="C414" s="429">
        <f t="shared" si="166"/>
        <v>5599363.7699999996</v>
      </c>
      <c r="D414" s="455">
        <f t="shared" si="164"/>
        <v>535419.49</v>
      </c>
      <c r="E414" s="455"/>
      <c r="F414" s="455">
        <v>535419.49</v>
      </c>
      <c r="G414" s="455"/>
      <c r="H414" s="455"/>
      <c r="I414" s="455"/>
      <c r="J414" s="455"/>
      <c r="K414" s="455"/>
      <c r="L414" s="455"/>
      <c r="M414" s="455"/>
      <c r="N414" s="455">
        <v>636.6</v>
      </c>
      <c r="O414" s="427">
        <v>3163216.8</v>
      </c>
      <c r="P414" s="455"/>
      <c r="Q414" s="455"/>
      <c r="R414" s="455">
        <v>901</v>
      </c>
      <c r="S414" s="455">
        <v>1900727.48</v>
      </c>
      <c r="T414" s="455"/>
      <c r="U414" s="455"/>
      <c r="V414" s="455"/>
      <c r="W414" s="455"/>
      <c r="X414" s="480"/>
      <c r="Y414" s="455"/>
      <c r="Z414" s="460"/>
      <c r="AA414" s="13"/>
      <c r="AB414" s="34"/>
      <c r="AC414" s="36"/>
      <c r="AD414" s="85"/>
    </row>
    <row r="415" spans="1:30" s="127" customFormat="1" ht="16.5" customHeight="1" x14ac:dyDescent="0.25">
      <c r="A415" s="125">
        <f t="shared" si="165"/>
        <v>304</v>
      </c>
      <c r="B415" s="305" t="s">
        <v>525</v>
      </c>
      <c r="C415" s="429">
        <f t="shared" si="166"/>
        <v>630508.04</v>
      </c>
      <c r="D415" s="455">
        <f t="shared" si="164"/>
        <v>0</v>
      </c>
      <c r="E415" s="427"/>
      <c r="F415" s="455"/>
      <c r="G415" s="455"/>
      <c r="H415" s="455"/>
      <c r="I415" s="455"/>
      <c r="J415" s="455"/>
      <c r="K415" s="455"/>
      <c r="L415" s="455"/>
      <c r="M415" s="455"/>
      <c r="N415" s="455"/>
      <c r="O415" s="455"/>
      <c r="P415" s="455"/>
      <c r="Q415" s="455"/>
      <c r="R415" s="455"/>
      <c r="S415" s="455"/>
      <c r="T415" s="455"/>
      <c r="U415" s="455"/>
      <c r="V415" s="455"/>
      <c r="W415" s="455"/>
      <c r="X415" s="480"/>
      <c r="Y415" s="455">
        <v>630508.04</v>
      </c>
      <c r="Z415" s="460"/>
      <c r="AA415" s="16"/>
      <c r="AB415" s="126" t="s">
        <v>1095</v>
      </c>
      <c r="AC415" s="41"/>
      <c r="AD415" s="41"/>
    </row>
    <row r="416" spans="1:30" s="127" customFormat="1" ht="16.5" customHeight="1" x14ac:dyDescent="0.25">
      <c r="A416" s="125">
        <f t="shared" si="165"/>
        <v>305</v>
      </c>
      <c r="B416" s="305" t="s">
        <v>526</v>
      </c>
      <c r="C416" s="429">
        <f t="shared" si="166"/>
        <v>741343.27</v>
      </c>
      <c r="D416" s="455">
        <f t="shared" si="164"/>
        <v>0</v>
      </c>
      <c r="E416" s="427"/>
      <c r="F416" s="455"/>
      <c r="G416" s="455"/>
      <c r="H416" s="455"/>
      <c r="I416" s="455"/>
      <c r="J416" s="455"/>
      <c r="K416" s="455"/>
      <c r="L416" s="455"/>
      <c r="M416" s="455"/>
      <c r="N416" s="455"/>
      <c r="O416" s="455"/>
      <c r="P416" s="455"/>
      <c r="Q416" s="455"/>
      <c r="R416" s="455"/>
      <c r="S416" s="455"/>
      <c r="T416" s="455"/>
      <c r="U416" s="455"/>
      <c r="V416" s="455"/>
      <c r="W416" s="455"/>
      <c r="X416" s="480"/>
      <c r="Y416" s="455">
        <v>741343.27</v>
      </c>
      <c r="Z416" s="460"/>
      <c r="AA416" s="16"/>
      <c r="AB416" s="126" t="s">
        <v>1096</v>
      </c>
      <c r="AC416" s="41"/>
      <c r="AD416" s="41"/>
    </row>
    <row r="417" spans="1:30" s="127" customFormat="1" ht="16.5" customHeight="1" x14ac:dyDescent="0.25">
      <c r="A417" s="125">
        <f t="shared" si="165"/>
        <v>306</v>
      </c>
      <c r="B417" s="305" t="s">
        <v>527</v>
      </c>
      <c r="C417" s="429">
        <f t="shared" si="166"/>
        <v>746142.87000000011</v>
      </c>
      <c r="D417" s="455">
        <f t="shared" si="164"/>
        <v>0</v>
      </c>
      <c r="E417" s="427"/>
      <c r="F417" s="455"/>
      <c r="G417" s="455"/>
      <c r="H417" s="455"/>
      <c r="I417" s="455"/>
      <c r="J417" s="455"/>
      <c r="K417" s="455"/>
      <c r="L417" s="455"/>
      <c r="M417" s="455"/>
      <c r="N417" s="455"/>
      <c r="O417" s="455"/>
      <c r="P417" s="455"/>
      <c r="Q417" s="455"/>
      <c r="R417" s="455"/>
      <c r="S417" s="455"/>
      <c r="T417" s="455"/>
      <c r="U417" s="455"/>
      <c r="V417" s="455"/>
      <c r="W417" s="455"/>
      <c r="X417" s="480"/>
      <c r="Y417" s="455">
        <v>746142.87000000011</v>
      </c>
      <c r="Z417" s="460"/>
      <c r="AA417" s="16"/>
      <c r="AB417" s="126" t="s">
        <v>1097</v>
      </c>
      <c r="AC417" s="41"/>
      <c r="AD417" s="41"/>
    </row>
    <row r="418" spans="1:30" s="127" customFormat="1" ht="16.5" customHeight="1" x14ac:dyDescent="0.25">
      <c r="A418" s="125">
        <f t="shared" si="165"/>
        <v>307</v>
      </c>
      <c r="B418" s="301" t="s">
        <v>528</v>
      </c>
      <c r="C418" s="429">
        <f t="shared" si="166"/>
        <v>1189361.6199999999</v>
      </c>
      <c r="D418" s="455">
        <f t="shared" si="164"/>
        <v>0</v>
      </c>
      <c r="E418" s="427"/>
      <c r="F418" s="455"/>
      <c r="G418" s="455"/>
      <c r="H418" s="455"/>
      <c r="I418" s="455"/>
      <c r="J418" s="455"/>
      <c r="K418" s="455"/>
      <c r="L418" s="455"/>
      <c r="M418" s="455"/>
      <c r="N418" s="455"/>
      <c r="O418" s="455"/>
      <c r="P418" s="455"/>
      <c r="Q418" s="455"/>
      <c r="R418" s="455"/>
      <c r="S418" s="455"/>
      <c r="T418" s="455"/>
      <c r="U418" s="455"/>
      <c r="V418" s="455"/>
      <c r="W418" s="455"/>
      <c r="X418" s="480"/>
      <c r="Y418" s="455">
        <v>1189361.6199999999</v>
      </c>
      <c r="Z418" s="460"/>
      <c r="AA418" s="16"/>
      <c r="AB418" s="126" t="s">
        <v>1098</v>
      </c>
      <c r="AC418" s="41"/>
      <c r="AD418" s="41"/>
    </row>
    <row r="419" spans="1:30" s="127" customFormat="1" ht="16.5" customHeight="1" x14ac:dyDescent="0.25">
      <c r="A419" s="125">
        <f t="shared" si="165"/>
        <v>308</v>
      </c>
      <c r="B419" s="305" t="s">
        <v>529</v>
      </c>
      <c r="C419" s="429">
        <f t="shared" si="166"/>
        <v>1179804.21</v>
      </c>
      <c r="D419" s="455">
        <f t="shared" ref="D419:D448" si="167">E419+F419+G419+H419+I419+J419</f>
        <v>0</v>
      </c>
      <c r="E419" s="427"/>
      <c r="F419" s="455"/>
      <c r="G419" s="455"/>
      <c r="H419" s="455"/>
      <c r="I419" s="455"/>
      <c r="J419" s="455"/>
      <c r="K419" s="455"/>
      <c r="L419" s="455"/>
      <c r="M419" s="455"/>
      <c r="N419" s="455"/>
      <c r="O419" s="455"/>
      <c r="P419" s="455"/>
      <c r="Q419" s="455"/>
      <c r="R419" s="455"/>
      <c r="S419" s="455"/>
      <c r="T419" s="455"/>
      <c r="U419" s="455"/>
      <c r="V419" s="455"/>
      <c r="W419" s="455"/>
      <c r="X419" s="480"/>
      <c r="Y419" s="455">
        <v>1179804.21</v>
      </c>
      <c r="Z419" s="460"/>
      <c r="AA419" s="16"/>
      <c r="AB419" s="126" t="s">
        <v>1099</v>
      </c>
      <c r="AC419" s="41"/>
      <c r="AD419" s="41"/>
    </row>
    <row r="420" spans="1:30" s="127" customFormat="1" ht="16.5" customHeight="1" x14ac:dyDescent="0.25">
      <c r="A420" s="125">
        <f t="shared" ref="A420:A449" si="168">A419+1</f>
        <v>309</v>
      </c>
      <c r="B420" s="309" t="s">
        <v>530</v>
      </c>
      <c r="C420" s="429">
        <f t="shared" si="166"/>
        <v>238890.45</v>
      </c>
      <c r="D420" s="455">
        <f t="shared" si="167"/>
        <v>0</v>
      </c>
      <c r="E420" s="190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455">
        <v>238890.45</v>
      </c>
      <c r="Z420" s="460"/>
      <c r="AA420" s="16"/>
      <c r="AB420" s="126" t="s">
        <v>1093</v>
      </c>
      <c r="AC420" s="41"/>
      <c r="AD420" s="41"/>
    </row>
    <row r="421" spans="1:30" s="127" customFormat="1" ht="16.5" customHeight="1" x14ac:dyDescent="0.25">
      <c r="A421" s="125">
        <f t="shared" si="168"/>
        <v>310</v>
      </c>
      <c r="B421" s="301" t="s">
        <v>531</v>
      </c>
      <c r="C421" s="429">
        <f t="shared" si="166"/>
        <v>717201.07</v>
      </c>
      <c r="D421" s="455">
        <f t="shared" si="167"/>
        <v>0</v>
      </c>
      <c r="E421" s="427"/>
      <c r="F421" s="455"/>
      <c r="G421" s="455"/>
      <c r="H421" s="455"/>
      <c r="I421" s="455"/>
      <c r="J421" s="455"/>
      <c r="K421" s="455"/>
      <c r="L421" s="455"/>
      <c r="M421" s="455"/>
      <c r="N421" s="455"/>
      <c r="O421" s="455"/>
      <c r="P421" s="455"/>
      <c r="Q421" s="455"/>
      <c r="R421" s="455"/>
      <c r="S421" s="455"/>
      <c r="T421" s="455"/>
      <c r="U421" s="455"/>
      <c r="V421" s="455"/>
      <c r="W421" s="455"/>
      <c r="X421" s="480"/>
      <c r="Y421" s="455">
        <v>717201.07</v>
      </c>
      <c r="Z421" s="460"/>
      <c r="AA421" s="16"/>
      <c r="AB421" s="126" t="s">
        <v>1100</v>
      </c>
      <c r="AC421" s="41"/>
      <c r="AD421" s="41"/>
    </row>
    <row r="422" spans="1:30" s="127" customFormat="1" ht="16.5" customHeight="1" x14ac:dyDescent="0.25">
      <c r="A422" s="125">
        <f t="shared" si="168"/>
        <v>311</v>
      </c>
      <c r="B422" s="309" t="s">
        <v>532</v>
      </c>
      <c r="C422" s="429">
        <f t="shared" si="166"/>
        <v>314702.2</v>
      </c>
      <c r="D422" s="455">
        <f t="shared" si="167"/>
        <v>0</v>
      </c>
      <c r="E422" s="190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455">
        <v>314702.2</v>
      </c>
      <c r="Z422" s="460"/>
      <c r="AA422" s="16"/>
      <c r="AB422" s="126" t="s">
        <v>1093</v>
      </c>
      <c r="AC422" s="41"/>
      <c r="AD422" s="41"/>
    </row>
    <row r="423" spans="1:30" s="127" customFormat="1" ht="16.5" customHeight="1" x14ac:dyDescent="0.25">
      <c r="A423" s="125">
        <f t="shared" si="168"/>
        <v>312</v>
      </c>
      <c r="B423" s="301" t="s">
        <v>533</v>
      </c>
      <c r="C423" s="429">
        <f t="shared" si="166"/>
        <v>884897.02</v>
      </c>
      <c r="D423" s="455">
        <f t="shared" si="167"/>
        <v>0</v>
      </c>
      <c r="E423" s="427"/>
      <c r="F423" s="455"/>
      <c r="G423" s="455"/>
      <c r="H423" s="455"/>
      <c r="I423" s="455"/>
      <c r="J423" s="455"/>
      <c r="K423" s="455"/>
      <c r="L423" s="455"/>
      <c r="M423" s="455"/>
      <c r="N423" s="455"/>
      <c r="O423" s="455"/>
      <c r="P423" s="455"/>
      <c r="Q423" s="455"/>
      <c r="R423" s="455"/>
      <c r="S423" s="455"/>
      <c r="T423" s="455"/>
      <c r="U423" s="455"/>
      <c r="V423" s="455"/>
      <c r="W423" s="455"/>
      <c r="X423" s="480"/>
      <c r="Y423" s="455">
        <v>884897.02</v>
      </c>
      <c r="Z423" s="460"/>
      <c r="AA423" s="16"/>
      <c r="AB423" s="126" t="s">
        <v>1100</v>
      </c>
      <c r="AC423" s="41"/>
      <c r="AD423" s="41"/>
    </row>
    <row r="424" spans="1:30" s="127" customFormat="1" ht="16.5" customHeight="1" x14ac:dyDescent="0.25">
      <c r="A424" s="125">
        <f t="shared" si="168"/>
        <v>313</v>
      </c>
      <c r="B424" s="301" t="s">
        <v>534</v>
      </c>
      <c r="C424" s="429">
        <f t="shared" si="166"/>
        <v>962668.42</v>
      </c>
      <c r="D424" s="455">
        <f t="shared" si="167"/>
        <v>0</v>
      </c>
      <c r="E424" s="427"/>
      <c r="F424" s="455"/>
      <c r="G424" s="455"/>
      <c r="H424" s="455"/>
      <c r="I424" s="455"/>
      <c r="J424" s="455"/>
      <c r="K424" s="455"/>
      <c r="L424" s="455"/>
      <c r="M424" s="455"/>
      <c r="N424" s="455"/>
      <c r="O424" s="455"/>
      <c r="P424" s="455"/>
      <c r="Q424" s="455"/>
      <c r="R424" s="455"/>
      <c r="S424" s="455"/>
      <c r="T424" s="455"/>
      <c r="U424" s="455"/>
      <c r="V424" s="455"/>
      <c r="W424" s="455"/>
      <c r="X424" s="480"/>
      <c r="Y424" s="455">
        <v>962668.42</v>
      </c>
      <c r="Z424" s="460"/>
      <c r="AA424" s="16"/>
      <c r="AB424" s="126" t="s">
        <v>1101</v>
      </c>
      <c r="AC424" s="41"/>
      <c r="AD424" s="41"/>
    </row>
    <row r="425" spans="1:30" s="127" customFormat="1" ht="16.5" customHeight="1" x14ac:dyDescent="0.25">
      <c r="A425" s="125">
        <f t="shared" si="168"/>
        <v>314</v>
      </c>
      <c r="B425" s="301" t="s">
        <v>535</v>
      </c>
      <c r="C425" s="429">
        <f t="shared" si="166"/>
        <v>239770</v>
      </c>
      <c r="D425" s="455">
        <f t="shared" si="167"/>
        <v>0</v>
      </c>
      <c r="E425" s="427"/>
      <c r="F425" s="455"/>
      <c r="G425" s="455"/>
      <c r="H425" s="455"/>
      <c r="I425" s="455"/>
      <c r="J425" s="455"/>
      <c r="K425" s="455"/>
      <c r="L425" s="455"/>
      <c r="M425" s="455"/>
      <c r="N425" s="455"/>
      <c r="O425" s="455"/>
      <c r="P425" s="455"/>
      <c r="Q425" s="455"/>
      <c r="R425" s="455"/>
      <c r="S425" s="455"/>
      <c r="T425" s="455"/>
      <c r="U425" s="455"/>
      <c r="V425" s="455"/>
      <c r="W425" s="455"/>
      <c r="X425" s="480"/>
      <c r="Y425" s="455">
        <v>239770</v>
      </c>
      <c r="Z425" s="460"/>
      <c r="AA425" s="16"/>
      <c r="AB425" s="126" t="s">
        <v>1102</v>
      </c>
      <c r="AC425" s="41"/>
      <c r="AD425" s="41"/>
    </row>
    <row r="426" spans="1:30" s="127" customFormat="1" ht="16.5" customHeight="1" x14ac:dyDescent="0.25">
      <c r="A426" s="125">
        <f t="shared" si="168"/>
        <v>315</v>
      </c>
      <c r="B426" s="305" t="s">
        <v>536</v>
      </c>
      <c r="C426" s="429">
        <f t="shared" si="166"/>
        <v>656502.17000000004</v>
      </c>
      <c r="D426" s="455">
        <f t="shared" si="167"/>
        <v>0</v>
      </c>
      <c r="E426" s="394"/>
      <c r="F426" s="394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7"/>
      <c r="S426" s="190"/>
      <c r="T426" s="190"/>
      <c r="U426" s="190"/>
      <c r="V426" s="190"/>
      <c r="W426" s="190"/>
      <c r="X426" s="190"/>
      <c r="Y426" s="455">
        <v>656502.17000000004</v>
      </c>
      <c r="Z426" s="460"/>
      <c r="AA426" s="16"/>
      <c r="AB426" s="126" t="s">
        <v>1104</v>
      </c>
      <c r="AC426" s="41"/>
      <c r="AD426" s="41"/>
    </row>
    <row r="427" spans="1:30" s="127" customFormat="1" ht="16.5" customHeight="1" x14ac:dyDescent="0.25">
      <c r="A427" s="125">
        <f t="shared" si="168"/>
        <v>316</v>
      </c>
      <c r="B427" s="305" t="s">
        <v>537</v>
      </c>
      <c r="C427" s="429">
        <f t="shared" si="166"/>
        <v>1563145.49</v>
      </c>
      <c r="D427" s="455">
        <f t="shared" si="167"/>
        <v>0</v>
      </c>
      <c r="E427" s="394"/>
      <c r="F427" s="394"/>
      <c r="G427" s="190"/>
      <c r="H427" s="190"/>
      <c r="I427" s="190"/>
      <c r="J427" s="190"/>
      <c r="K427" s="190"/>
      <c r="L427" s="190"/>
      <c r="M427" s="190"/>
      <c r="N427" s="190"/>
      <c r="O427" s="7"/>
      <c r="P427" s="190"/>
      <c r="Q427" s="190"/>
      <c r="R427" s="7"/>
      <c r="S427" s="190"/>
      <c r="T427" s="190"/>
      <c r="U427" s="190"/>
      <c r="V427" s="190"/>
      <c r="W427" s="190"/>
      <c r="X427" s="190"/>
      <c r="Y427" s="455">
        <v>1563145.49</v>
      </c>
      <c r="Z427" s="460"/>
      <c r="AA427" s="16"/>
      <c r="AB427" s="126" t="s">
        <v>1105</v>
      </c>
      <c r="AC427" s="41"/>
      <c r="AD427" s="41"/>
    </row>
    <row r="428" spans="1:30" s="127" customFormat="1" ht="16.5" customHeight="1" x14ac:dyDescent="0.25">
      <c r="A428" s="125">
        <f t="shared" si="168"/>
        <v>317</v>
      </c>
      <c r="B428" s="301" t="s">
        <v>538</v>
      </c>
      <c r="C428" s="429">
        <f t="shared" si="166"/>
        <v>468309.15</v>
      </c>
      <c r="D428" s="455">
        <f t="shared" si="167"/>
        <v>0</v>
      </c>
      <c r="E428" s="394"/>
      <c r="F428" s="394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7"/>
      <c r="S428" s="190"/>
      <c r="T428" s="190"/>
      <c r="U428" s="190"/>
      <c r="V428" s="190"/>
      <c r="W428" s="190"/>
      <c r="X428" s="190"/>
      <c r="Y428" s="455">
        <v>468309.15</v>
      </c>
      <c r="Z428" s="460"/>
      <c r="AA428" s="16"/>
      <c r="AB428" s="126" t="s">
        <v>1010</v>
      </c>
      <c r="AC428" s="41"/>
      <c r="AD428" s="41"/>
    </row>
    <row r="429" spans="1:30" s="127" customFormat="1" ht="16.5" customHeight="1" x14ac:dyDescent="0.25">
      <c r="A429" s="125">
        <f t="shared" si="168"/>
        <v>318</v>
      </c>
      <c r="B429" s="305" t="s">
        <v>539</v>
      </c>
      <c r="C429" s="429">
        <f t="shared" si="166"/>
        <v>514652.09</v>
      </c>
      <c r="D429" s="455">
        <f t="shared" si="167"/>
        <v>0</v>
      </c>
      <c r="E429" s="427"/>
      <c r="F429" s="455"/>
      <c r="G429" s="455"/>
      <c r="H429" s="455"/>
      <c r="I429" s="455"/>
      <c r="J429" s="455"/>
      <c r="K429" s="455"/>
      <c r="L429" s="455"/>
      <c r="M429" s="455"/>
      <c r="N429" s="455"/>
      <c r="O429" s="455"/>
      <c r="P429" s="455"/>
      <c r="Q429" s="455"/>
      <c r="R429" s="455"/>
      <c r="S429" s="396"/>
      <c r="T429" s="455"/>
      <c r="U429" s="455"/>
      <c r="V429" s="455"/>
      <c r="W429" s="455"/>
      <c r="X429" s="480"/>
      <c r="Y429" s="455">
        <v>514652.09</v>
      </c>
      <c r="Z429" s="460"/>
      <c r="AA429" s="16"/>
      <c r="AB429" s="126" t="s">
        <v>984</v>
      </c>
      <c r="AC429" s="41"/>
      <c r="AD429" s="41"/>
    </row>
    <row r="430" spans="1:30" s="127" customFormat="1" ht="16.5" customHeight="1" x14ac:dyDescent="0.25">
      <c r="A430" s="125">
        <f t="shared" si="168"/>
        <v>319</v>
      </c>
      <c r="B430" s="305" t="s">
        <v>540</v>
      </c>
      <c r="C430" s="429">
        <f t="shared" si="166"/>
        <v>817361.65</v>
      </c>
      <c r="D430" s="455">
        <f t="shared" si="167"/>
        <v>0</v>
      </c>
      <c r="E430" s="427"/>
      <c r="F430" s="455"/>
      <c r="G430" s="455"/>
      <c r="H430" s="455"/>
      <c r="I430" s="455"/>
      <c r="J430" s="455"/>
      <c r="K430" s="455"/>
      <c r="L430" s="455"/>
      <c r="M430" s="455"/>
      <c r="N430" s="455"/>
      <c r="O430" s="455"/>
      <c r="P430" s="455"/>
      <c r="Q430" s="455"/>
      <c r="R430" s="455"/>
      <c r="S430" s="396"/>
      <c r="T430" s="455"/>
      <c r="U430" s="455"/>
      <c r="V430" s="455"/>
      <c r="W430" s="455"/>
      <c r="X430" s="480"/>
      <c r="Y430" s="455">
        <v>817361.65</v>
      </c>
      <c r="Z430" s="460"/>
      <c r="AA430" s="16"/>
      <c r="AB430" s="126" t="s">
        <v>1106</v>
      </c>
      <c r="AC430" s="41"/>
      <c r="AD430" s="41"/>
    </row>
    <row r="431" spans="1:30" ht="17.25" customHeight="1" x14ac:dyDescent="0.25">
      <c r="A431" s="125">
        <f t="shared" si="168"/>
        <v>320</v>
      </c>
      <c r="B431" s="329" t="s">
        <v>199</v>
      </c>
      <c r="C431" s="429">
        <f t="shared" si="166"/>
        <v>3095775.56</v>
      </c>
      <c r="D431" s="455">
        <f t="shared" si="167"/>
        <v>1567153.28</v>
      </c>
      <c r="E431" s="455"/>
      <c r="F431" s="455">
        <v>1567153.28</v>
      </c>
      <c r="G431" s="455"/>
      <c r="H431" s="455"/>
      <c r="I431" s="455"/>
      <c r="J431" s="455"/>
      <c r="K431" s="455"/>
      <c r="L431" s="455"/>
      <c r="M431" s="455"/>
      <c r="N431" s="455"/>
      <c r="O431" s="455"/>
      <c r="P431" s="455">
        <v>881</v>
      </c>
      <c r="Q431" s="455">
        <v>1528622.28</v>
      </c>
      <c r="R431" s="455"/>
      <c r="S431" s="427"/>
      <c r="T431" s="455"/>
      <c r="U431" s="455"/>
      <c r="V431" s="455"/>
      <c r="W431" s="455"/>
      <c r="X431" s="480"/>
      <c r="Y431" s="455"/>
      <c r="Z431" s="460"/>
      <c r="AA431" s="13"/>
      <c r="AB431" s="126"/>
      <c r="AC431" s="85"/>
      <c r="AD431" s="85"/>
    </row>
    <row r="432" spans="1:30" ht="17.25" customHeight="1" x14ac:dyDescent="0.25">
      <c r="A432" s="125">
        <f t="shared" si="168"/>
        <v>321</v>
      </c>
      <c r="B432" s="329" t="s">
        <v>200</v>
      </c>
      <c r="C432" s="429">
        <f t="shared" si="166"/>
        <v>6815487.7599999998</v>
      </c>
      <c r="D432" s="455">
        <f t="shared" si="167"/>
        <v>1169657.3</v>
      </c>
      <c r="E432" s="455"/>
      <c r="F432" s="455">
        <v>1169657.3</v>
      </c>
      <c r="G432" s="455"/>
      <c r="H432" s="455"/>
      <c r="I432" s="455"/>
      <c r="J432" s="455"/>
      <c r="K432" s="455"/>
      <c r="L432" s="455"/>
      <c r="M432" s="455"/>
      <c r="N432" s="455"/>
      <c r="O432" s="455"/>
      <c r="P432" s="455">
        <v>648</v>
      </c>
      <c r="Q432" s="455">
        <v>980269.28</v>
      </c>
      <c r="R432" s="455">
        <v>1955.2</v>
      </c>
      <c r="S432" s="427">
        <v>4665561.18</v>
      </c>
      <c r="T432" s="455"/>
      <c r="U432" s="455"/>
      <c r="V432" s="455"/>
      <c r="W432" s="455"/>
      <c r="X432" s="480"/>
      <c r="Y432" s="455"/>
      <c r="Z432" s="460"/>
      <c r="AA432" s="13"/>
      <c r="AB432" s="34"/>
      <c r="AC432" s="85"/>
      <c r="AD432" s="85"/>
    </row>
    <row r="433" spans="1:30" ht="17.25" customHeight="1" x14ac:dyDescent="0.25">
      <c r="A433" s="125">
        <f t="shared" si="168"/>
        <v>322</v>
      </c>
      <c r="B433" s="329" t="s">
        <v>201</v>
      </c>
      <c r="C433" s="429">
        <f t="shared" si="166"/>
        <v>17474940.310000002</v>
      </c>
      <c r="D433" s="455">
        <f t="shared" si="167"/>
        <v>1544688.83</v>
      </c>
      <c r="E433" s="455"/>
      <c r="F433" s="455">
        <v>1544688.83</v>
      </c>
      <c r="G433" s="455"/>
      <c r="H433" s="455"/>
      <c r="I433" s="455"/>
      <c r="J433" s="455"/>
      <c r="K433" s="455"/>
      <c r="L433" s="455"/>
      <c r="M433" s="455"/>
      <c r="N433" s="455"/>
      <c r="O433" s="455"/>
      <c r="P433" s="455">
        <v>630.29999999999995</v>
      </c>
      <c r="Q433" s="455">
        <v>6684097.1600000001</v>
      </c>
      <c r="R433" s="455">
        <v>1188.2</v>
      </c>
      <c r="S433" s="455">
        <v>9246154.3200000003</v>
      </c>
      <c r="T433" s="455"/>
      <c r="U433" s="455"/>
      <c r="V433" s="455"/>
      <c r="W433" s="455"/>
      <c r="X433" s="480"/>
      <c r="Y433" s="455"/>
      <c r="Z433" s="460"/>
      <c r="AA433" s="13"/>
      <c r="AB433" s="34"/>
      <c r="AC433" s="36"/>
      <c r="AD433" s="85"/>
    </row>
    <row r="434" spans="1:30" ht="17.25" customHeight="1" x14ac:dyDescent="0.25">
      <c r="A434" s="125">
        <f t="shared" si="168"/>
        <v>323</v>
      </c>
      <c r="B434" s="329" t="s">
        <v>202</v>
      </c>
      <c r="C434" s="429">
        <f t="shared" si="166"/>
        <v>2690368.4699999997</v>
      </c>
      <c r="D434" s="455">
        <f t="shared" si="167"/>
        <v>2690368.4699999997</v>
      </c>
      <c r="E434" s="455"/>
      <c r="F434" s="455">
        <v>588932.73</v>
      </c>
      <c r="G434" s="455">
        <v>1550451.56</v>
      </c>
      <c r="H434" s="455">
        <v>260509.78</v>
      </c>
      <c r="I434" s="455"/>
      <c r="J434" s="455">
        <v>290474.40000000002</v>
      </c>
      <c r="K434" s="455"/>
      <c r="L434" s="455"/>
      <c r="M434" s="455"/>
      <c r="N434" s="455"/>
      <c r="O434" s="427"/>
      <c r="P434" s="455"/>
      <c r="Q434" s="455"/>
      <c r="R434" s="455"/>
      <c r="S434" s="427"/>
      <c r="T434" s="455"/>
      <c r="U434" s="455"/>
      <c r="V434" s="455"/>
      <c r="W434" s="455"/>
      <c r="X434" s="480"/>
      <c r="Y434" s="455"/>
      <c r="Z434" s="460"/>
      <c r="AA434" s="13"/>
      <c r="AB434" s="34"/>
      <c r="AC434" s="85"/>
      <c r="AD434" s="85"/>
    </row>
    <row r="435" spans="1:30" s="127" customFormat="1" ht="16.5" customHeight="1" x14ac:dyDescent="0.25">
      <c r="A435" s="125">
        <f t="shared" si="168"/>
        <v>324</v>
      </c>
      <c r="B435" s="301" t="s">
        <v>541</v>
      </c>
      <c r="C435" s="429">
        <f t="shared" si="166"/>
        <v>1154190.8599999999</v>
      </c>
      <c r="D435" s="455">
        <f t="shared" si="167"/>
        <v>0</v>
      </c>
      <c r="E435" s="427"/>
      <c r="F435" s="455"/>
      <c r="G435" s="455"/>
      <c r="H435" s="455"/>
      <c r="I435" s="455"/>
      <c r="J435" s="455"/>
      <c r="K435" s="455"/>
      <c r="L435" s="455"/>
      <c r="M435" s="455"/>
      <c r="N435" s="455"/>
      <c r="O435" s="455"/>
      <c r="P435" s="455"/>
      <c r="Q435" s="455"/>
      <c r="R435" s="455"/>
      <c r="S435" s="455"/>
      <c r="T435" s="455"/>
      <c r="U435" s="455"/>
      <c r="V435" s="455"/>
      <c r="W435" s="455"/>
      <c r="X435" s="480"/>
      <c r="Y435" s="455">
        <v>1154190.8599999999</v>
      </c>
      <c r="Z435" s="460"/>
      <c r="AA435" s="16"/>
      <c r="AB435" s="126" t="s">
        <v>1089</v>
      </c>
      <c r="AC435" s="41"/>
      <c r="AD435" s="41"/>
    </row>
    <row r="436" spans="1:30" s="127" customFormat="1" ht="16.5" customHeight="1" x14ac:dyDescent="0.25">
      <c r="A436" s="125">
        <f t="shared" si="168"/>
        <v>325</v>
      </c>
      <c r="B436" s="305" t="s">
        <v>542</v>
      </c>
      <c r="C436" s="429">
        <f t="shared" si="166"/>
        <v>1405122.14</v>
      </c>
      <c r="D436" s="455">
        <f t="shared" si="167"/>
        <v>0</v>
      </c>
      <c r="E436" s="427"/>
      <c r="F436" s="455"/>
      <c r="G436" s="455"/>
      <c r="H436" s="455"/>
      <c r="I436" s="455"/>
      <c r="J436" s="455"/>
      <c r="K436" s="455"/>
      <c r="L436" s="455"/>
      <c r="M436" s="455"/>
      <c r="N436" s="455"/>
      <c r="O436" s="455"/>
      <c r="P436" s="455"/>
      <c r="Q436" s="455"/>
      <c r="R436" s="455"/>
      <c r="S436" s="455"/>
      <c r="T436" s="455"/>
      <c r="U436" s="455"/>
      <c r="V436" s="455"/>
      <c r="W436" s="455"/>
      <c r="X436" s="480"/>
      <c r="Y436" s="455">
        <v>1405122.14</v>
      </c>
      <c r="Z436" s="460"/>
      <c r="AA436" s="16"/>
      <c r="AB436" s="126" t="s">
        <v>1106</v>
      </c>
      <c r="AC436" s="41"/>
      <c r="AD436" s="41"/>
    </row>
    <row r="437" spans="1:30" s="127" customFormat="1" ht="16.5" customHeight="1" x14ac:dyDescent="0.25">
      <c r="A437" s="125">
        <f t="shared" si="168"/>
        <v>326</v>
      </c>
      <c r="B437" s="305" t="s">
        <v>543</v>
      </c>
      <c r="C437" s="429">
        <f t="shared" si="166"/>
        <v>1413633.6</v>
      </c>
      <c r="D437" s="455">
        <f t="shared" si="167"/>
        <v>0</v>
      </c>
      <c r="E437" s="427"/>
      <c r="F437" s="455"/>
      <c r="G437" s="455"/>
      <c r="H437" s="455"/>
      <c r="I437" s="455"/>
      <c r="J437" s="455"/>
      <c r="K437" s="455"/>
      <c r="L437" s="455"/>
      <c r="M437" s="455"/>
      <c r="N437" s="455"/>
      <c r="O437" s="455"/>
      <c r="P437" s="455"/>
      <c r="Q437" s="455"/>
      <c r="R437" s="455"/>
      <c r="S437" s="455"/>
      <c r="T437" s="455"/>
      <c r="U437" s="455"/>
      <c r="V437" s="455"/>
      <c r="W437" s="455"/>
      <c r="X437" s="480"/>
      <c r="Y437" s="455">
        <v>1413633.6</v>
      </c>
      <c r="Z437" s="460"/>
      <c r="AA437" s="16"/>
      <c r="AB437" s="126" t="s">
        <v>1106</v>
      </c>
      <c r="AC437" s="41"/>
      <c r="AD437" s="41"/>
    </row>
    <row r="438" spans="1:30" s="127" customFormat="1" ht="16.5" customHeight="1" x14ac:dyDescent="0.25">
      <c r="A438" s="125">
        <f t="shared" si="168"/>
        <v>327</v>
      </c>
      <c r="B438" s="305" t="s">
        <v>544</v>
      </c>
      <c r="C438" s="429">
        <f t="shared" si="166"/>
        <v>334859.36</v>
      </c>
      <c r="D438" s="455">
        <f t="shared" si="167"/>
        <v>0</v>
      </c>
      <c r="E438" s="427"/>
      <c r="F438" s="455"/>
      <c r="G438" s="455"/>
      <c r="H438" s="455"/>
      <c r="I438" s="455"/>
      <c r="J438" s="455"/>
      <c r="K438" s="455"/>
      <c r="L438" s="455"/>
      <c r="M438" s="455"/>
      <c r="N438" s="455"/>
      <c r="O438" s="455"/>
      <c r="P438" s="455"/>
      <c r="Q438" s="455"/>
      <c r="R438" s="455"/>
      <c r="S438" s="455"/>
      <c r="T438" s="455"/>
      <c r="U438" s="455"/>
      <c r="V438" s="455"/>
      <c r="W438" s="455"/>
      <c r="X438" s="480"/>
      <c r="Y438" s="455">
        <v>334859.36</v>
      </c>
      <c r="Z438" s="460"/>
      <c r="AA438" s="16"/>
      <c r="AB438" s="126" t="s">
        <v>1107</v>
      </c>
      <c r="AC438" s="41"/>
      <c r="AD438" s="41"/>
    </row>
    <row r="439" spans="1:30" s="127" customFormat="1" ht="16.5" customHeight="1" x14ac:dyDescent="0.25">
      <c r="A439" s="125">
        <f t="shared" si="168"/>
        <v>328</v>
      </c>
      <c r="B439" s="305" t="s">
        <v>545</v>
      </c>
      <c r="C439" s="429">
        <f t="shared" si="166"/>
        <v>1605436.1300000001</v>
      </c>
      <c r="D439" s="455">
        <f t="shared" si="167"/>
        <v>0</v>
      </c>
      <c r="E439" s="427"/>
      <c r="F439" s="455"/>
      <c r="G439" s="455"/>
      <c r="H439" s="455"/>
      <c r="I439" s="455"/>
      <c r="J439" s="455"/>
      <c r="K439" s="455"/>
      <c r="L439" s="455"/>
      <c r="M439" s="455"/>
      <c r="N439" s="455"/>
      <c r="O439" s="455"/>
      <c r="P439" s="455"/>
      <c r="Q439" s="455"/>
      <c r="R439" s="455"/>
      <c r="S439" s="396"/>
      <c r="T439" s="455"/>
      <c r="U439" s="455"/>
      <c r="V439" s="455"/>
      <c r="W439" s="455"/>
      <c r="X439" s="480"/>
      <c r="Y439" s="455">
        <v>1605436.1300000001</v>
      </c>
      <c r="Z439" s="460"/>
      <c r="AA439" s="16"/>
      <c r="AB439" s="126" t="s">
        <v>1108</v>
      </c>
      <c r="AC439" s="41"/>
      <c r="AD439" s="41"/>
    </row>
    <row r="440" spans="1:30" s="127" customFormat="1" ht="16.5" customHeight="1" x14ac:dyDescent="0.25">
      <c r="A440" s="125">
        <f t="shared" si="168"/>
        <v>329</v>
      </c>
      <c r="B440" s="305" t="s">
        <v>546</v>
      </c>
      <c r="C440" s="429">
        <f t="shared" si="166"/>
        <v>908423.54</v>
      </c>
      <c r="D440" s="455">
        <f t="shared" si="167"/>
        <v>0</v>
      </c>
      <c r="E440" s="427"/>
      <c r="F440" s="455"/>
      <c r="G440" s="455"/>
      <c r="H440" s="455"/>
      <c r="I440" s="455"/>
      <c r="J440" s="455"/>
      <c r="K440" s="455"/>
      <c r="L440" s="455"/>
      <c r="M440" s="455"/>
      <c r="N440" s="455"/>
      <c r="O440" s="455"/>
      <c r="P440" s="455"/>
      <c r="Q440" s="455"/>
      <c r="R440" s="455"/>
      <c r="S440" s="396"/>
      <c r="T440" s="455"/>
      <c r="U440" s="455"/>
      <c r="V440" s="455"/>
      <c r="W440" s="455"/>
      <c r="X440" s="480"/>
      <c r="Y440" s="455">
        <v>908423.54</v>
      </c>
      <c r="Z440" s="460"/>
      <c r="AA440" s="16"/>
      <c r="AB440" s="126" t="s">
        <v>1108</v>
      </c>
      <c r="AC440" s="41"/>
      <c r="AD440" s="41"/>
    </row>
    <row r="441" spans="1:30" s="127" customFormat="1" ht="16.5" customHeight="1" x14ac:dyDescent="0.25">
      <c r="A441" s="125">
        <f t="shared" si="168"/>
        <v>330</v>
      </c>
      <c r="B441" s="305" t="s">
        <v>504</v>
      </c>
      <c r="C441" s="429">
        <f t="shared" si="166"/>
        <v>430444.75</v>
      </c>
      <c r="D441" s="455">
        <f t="shared" si="167"/>
        <v>0</v>
      </c>
      <c r="E441" s="427"/>
      <c r="F441" s="455"/>
      <c r="G441" s="455"/>
      <c r="H441" s="455"/>
      <c r="I441" s="455"/>
      <c r="J441" s="455"/>
      <c r="K441" s="455"/>
      <c r="L441" s="455"/>
      <c r="M441" s="455"/>
      <c r="N441" s="455"/>
      <c r="O441" s="455"/>
      <c r="P441" s="455"/>
      <c r="Q441" s="455"/>
      <c r="R441" s="455"/>
      <c r="S441" s="455"/>
      <c r="T441" s="455"/>
      <c r="U441" s="455"/>
      <c r="V441" s="455"/>
      <c r="W441" s="455"/>
      <c r="X441" s="480"/>
      <c r="Y441" s="455">
        <v>430444.75</v>
      </c>
      <c r="Z441" s="460"/>
      <c r="AA441" s="16"/>
      <c r="AB441" s="126" t="s">
        <v>1109</v>
      </c>
      <c r="AC441" s="41"/>
      <c r="AD441" s="41"/>
    </row>
    <row r="442" spans="1:30" s="127" customFormat="1" ht="16.5" customHeight="1" x14ac:dyDescent="0.25">
      <c r="A442" s="125">
        <f t="shared" si="168"/>
        <v>331</v>
      </c>
      <c r="B442" s="301" t="s">
        <v>505</v>
      </c>
      <c r="C442" s="429">
        <f t="shared" si="166"/>
        <v>1256513.19</v>
      </c>
      <c r="D442" s="455">
        <f t="shared" si="167"/>
        <v>0</v>
      </c>
      <c r="E442" s="427"/>
      <c r="F442" s="455"/>
      <c r="G442" s="455"/>
      <c r="H442" s="455"/>
      <c r="I442" s="455"/>
      <c r="J442" s="455"/>
      <c r="K442" s="455"/>
      <c r="L442" s="455"/>
      <c r="M442" s="455"/>
      <c r="N442" s="455"/>
      <c r="O442" s="455"/>
      <c r="P442" s="455"/>
      <c r="Q442" s="455"/>
      <c r="R442" s="455"/>
      <c r="S442" s="455"/>
      <c r="T442" s="455"/>
      <c r="U442" s="455"/>
      <c r="V442" s="455"/>
      <c r="W442" s="455"/>
      <c r="X442" s="480"/>
      <c r="Y442" s="455">
        <v>1256513.19</v>
      </c>
      <c r="Z442" s="460"/>
      <c r="AA442" s="16"/>
      <c r="AB442" s="126" t="s">
        <v>1101</v>
      </c>
      <c r="AC442" s="41"/>
      <c r="AD442" s="41"/>
    </row>
    <row r="443" spans="1:30" s="127" customFormat="1" ht="16.5" customHeight="1" x14ac:dyDescent="0.25">
      <c r="A443" s="125">
        <f t="shared" si="168"/>
        <v>332</v>
      </c>
      <c r="B443" s="301" t="s">
        <v>506</v>
      </c>
      <c r="C443" s="429">
        <f t="shared" si="166"/>
        <v>803331.44000000006</v>
      </c>
      <c r="D443" s="455">
        <f t="shared" si="167"/>
        <v>0</v>
      </c>
      <c r="E443" s="427"/>
      <c r="F443" s="455"/>
      <c r="G443" s="455"/>
      <c r="H443" s="455"/>
      <c r="I443" s="455"/>
      <c r="J443" s="455"/>
      <c r="K443" s="455"/>
      <c r="L443" s="455"/>
      <c r="M443" s="455"/>
      <c r="N443" s="455"/>
      <c r="O443" s="455"/>
      <c r="P443" s="455"/>
      <c r="Q443" s="455"/>
      <c r="R443" s="455"/>
      <c r="S443" s="455"/>
      <c r="T443" s="455"/>
      <c r="U443" s="455"/>
      <c r="V443" s="480"/>
      <c r="W443" s="480"/>
      <c r="X443" s="480"/>
      <c r="Y443" s="455">
        <v>803331.44000000006</v>
      </c>
      <c r="Z443" s="460"/>
      <c r="AA443" s="16"/>
      <c r="AB443" s="126" t="s">
        <v>1100</v>
      </c>
      <c r="AC443" s="41"/>
      <c r="AD443" s="41"/>
    </row>
    <row r="444" spans="1:30" s="127" customFormat="1" ht="16.5" customHeight="1" x14ac:dyDescent="0.25">
      <c r="A444" s="125">
        <f t="shared" si="168"/>
        <v>333</v>
      </c>
      <c r="B444" s="305" t="s">
        <v>507</v>
      </c>
      <c r="C444" s="429">
        <f t="shared" si="166"/>
        <v>1033247.0800000001</v>
      </c>
      <c r="D444" s="455">
        <f t="shared" si="167"/>
        <v>0</v>
      </c>
      <c r="E444" s="427"/>
      <c r="F444" s="455"/>
      <c r="G444" s="455"/>
      <c r="H444" s="455"/>
      <c r="I444" s="455"/>
      <c r="J444" s="455"/>
      <c r="K444" s="455"/>
      <c r="L444" s="455"/>
      <c r="M444" s="455"/>
      <c r="N444" s="455"/>
      <c r="O444" s="455"/>
      <c r="P444" s="455"/>
      <c r="Q444" s="455"/>
      <c r="R444" s="455"/>
      <c r="S444" s="455"/>
      <c r="T444" s="455"/>
      <c r="U444" s="455"/>
      <c r="V444" s="455"/>
      <c r="W444" s="455"/>
      <c r="X444" s="480"/>
      <c r="Y444" s="455">
        <v>1033247.0800000001</v>
      </c>
      <c r="Z444" s="460"/>
      <c r="AA444" s="16"/>
      <c r="AB444" s="126" t="s">
        <v>1110</v>
      </c>
      <c r="AC444" s="41"/>
      <c r="AD444" s="41"/>
    </row>
    <row r="445" spans="1:30" s="127" customFormat="1" ht="16.5" customHeight="1" x14ac:dyDescent="0.25">
      <c r="A445" s="125">
        <f t="shared" si="168"/>
        <v>334</v>
      </c>
      <c r="B445" s="305" t="s">
        <v>508</v>
      </c>
      <c r="C445" s="429">
        <f t="shared" si="166"/>
        <v>639638.91</v>
      </c>
      <c r="D445" s="455">
        <f t="shared" si="167"/>
        <v>0</v>
      </c>
      <c r="E445" s="427"/>
      <c r="F445" s="455"/>
      <c r="G445" s="455"/>
      <c r="H445" s="455"/>
      <c r="I445" s="455"/>
      <c r="J445" s="455"/>
      <c r="K445" s="455"/>
      <c r="L445" s="455"/>
      <c r="M445" s="455"/>
      <c r="N445" s="455"/>
      <c r="O445" s="455"/>
      <c r="P445" s="455"/>
      <c r="Q445" s="455"/>
      <c r="R445" s="455"/>
      <c r="S445" s="455"/>
      <c r="T445" s="455"/>
      <c r="U445" s="455"/>
      <c r="V445" s="455"/>
      <c r="W445" s="455"/>
      <c r="X445" s="480"/>
      <c r="Y445" s="455">
        <v>639638.91</v>
      </c>
      <c r="Z445" s="460"/>
      <c r="AA445" s="16"/>
      <c r="AB445" s="126" t="s">
        <v>1106</v>
      </c>
      <c r="AC445" s="41"/>
      <c r="AD445" s="41"/>
    </row>
    <row r="446" spans="1:30" s="127" customFormat="1" ht="16.5" customHeight="1" x14ac:dyDescent="0.25">
      <c r="A446" s="125">
        <f t="shared" si="168"/>
        <v>335</v>
      </c>
      <c r="B446" s="305" t="s">
        <v>509</v>
      </c>
      <c r="C446" s="429">
        <f t="shared" si="166"/>
        <v>101199.54</v>
      </c>
      <c r="D446" s="455">
        <f t="shared" si="167"/>
        <v>0</v>
      </c>
      <c r="E446" s="427"/>
      <c r="F446" s="455"/>
      <c r="G446" s="455"/>
      <c r="H446" s="455"/>
      <c r="I446" s="455"/>
      <c r="J446" s="455"/>
      <c r="K446" s="455"/>
      <c r="L446" s="455"/>
      <c r="M446" s="455"/>
      <c r="N446" s="455"/>
      <c r="O446" s="455"/>
      <c r="P446" s="455"/>
      <c r="Q446" s="455"/>
      <c r="R446" s="455"/>
      <c r="S446" s="455"/>
      <c r="T446" s="455"/>
      <c r="U446" s="455"/>
      <c r="V446" s="455"/>
      <c r="W446" s="455"/>
      <c r="X446" s="480"/>
      <c r="Y446" s="455">
        <v>101199.54</v>
      </c>
      <c r="Z446" s="460"/>
      <c r="AA446" s="16"/>
      <c r="AB446" s="126" t="s">
        <v>1002</v>
      </c>
      <c r="AC446" s="41"/>
      <c r="AD446" s="41"/>
    </row>
    <row r="447" spans="1:30" s="127" customFormat="1" ht="16.5" customHeight="1" x14ac:dyDescent="0.25">
      <c r="A447" s="125">
        <f t="shared" si="168"/>
        <v>336</v>
      </c>
      <c r="B447" s="309" t="s">
        <v>547</v>
      </c>
      <c r="C447" s="429">
        <f t="shared" si="166"/>
        <v>604195.21</v>
      </c>
      <c r="D447" s="455">
        <f t="shared" si="167"/>
        <v>0</v>
      </c>
      <c r="E447" s="190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Y447" s="455">
        <v>604195.21</v>
      </c>
      <c r="Z447" s="460"/>
      <c r="AA447" s="16"/>
      <c r="AB447" s="126" t="s">
        <v>1111</v>
      </c>
      <c r="AC447" s="41"/>
      <c r="AD447" s="41"/>
    </row>
    <row r="448" spans="1:30" s="127" customFormat="1" ht="16.5" customHeight="1" x14ac:dyDescent="0.25">
      <c r="A448" s="125">
        <f t="shared" si="168"/>
        <v>337</v>
      </c>
      <c r="B448" s="301" t="s">
        <v>548</v>
      </c>
      <c r="C448" s="429">
        <f t="shared" ref="C448:C491" si="169">D448+M448+O448+Q448+S448+U448+W448+X448+Y448+L448</f>
        <v>1014116.51</v>
      </c>
      <c r="D448" s="455">
        <f t="shared" si="167"/>
        <v>0</v>
      </c>
      <c r="E448" s="427"/>
      <c r="F448" s="455"/>
      <c r="G448" s="455"/>
      <c r="H448" s="455"/>
      <c r="I448" s="455"/>
      <c r="J448" s="455"/>
      <c r="K448" s="455"/>
      <c r="L448" s="455"/>
      <c r="M448" s="455"/>
      <c r="N448" s="455"/>
      <c r="O448" s="455"/>
      <c r="P448" s="455"/>
      <c r="Q448" s="455"/>
      <c r="R448" s="455"/>
      <c r="S448" s="455"/>
      <c r="T448" s="455"/>
      <c r="U448" s="455"/>
      <c r="V448" s="455"/>
      <c r="W448" s="455"/>
      <c r="X448" s="480"/>
      <c r="Y448" s="455">
        <v>1014116.51</v>
      </c>
      <c r="Z448" s="460"/>
      <c r="AA448" s="16"/>
      <c r="AB448" s="126" t="s">
        <v>1100</v>
      </c>
      <c r="AC448" s="41"/>
      <c r="AD448" s="41"/>
    </row>
    <row r="449" spans="1:30" s="127" customFormat="1" ht="16.5" customHeight="1" x14ac:dyDescent="0.25">
      <c r="A449" s="125">
        <f t="shared" si="168"/>
        <v>338</v>
      </c>
      <c r="B449" s="301" t="s">
        <v>549</v>
      </c>
      <c r="C449" s="429">
        <f t="shared" si="169"/>
        <v>1078679.95</v>
      </c>
      <c r="D449" s="455">
        <f t="shared" ref="D449:D480" si="170">E449+F449+G449+H449+I449+J449</f>
        <v>0</v>
      </c>
      <c r="E449" s="427"/>
      <c r="F449" s="455"/>
      <c r="G449" s="455"/>
      <c r="H449" s="455"/>
      <c r="I449" s="455"/>
      <c r="J449" s="455"/>
      <c r="K449" s="455"/>
      <c r="L449" s="455"/>
      <c r="M449" s="455"/>
      <c r="N449" s="455"/>
      <c r="O449" s="455"/>
      <c r="P449" s="455"/>
      <c r="Q449" s="455"/>
      <c r="R449" s="455"/>
      <c r="S449" s="455"/>
      <c r="T449" s="455"/>
      <c r="U449" s="455"/>
      <c r="V449" s="455"/>
      <c r="W449" s="455"/>
      <c r="X449" s="480"/>
      <c r="Y449" s="455">
        <v>1078679.95</v>
      </c>
      <c r="Z449" s="460"/>
      <c r="AA449" s="16"/>
      <c r="AB449" s="126" t="s">
        <v>1100</v>
      </c>
      <c r="AC449" s="41"/>
      <c r="AD449" s="41"/>
    </row>
    <row r="450" spans="1:30" s="127" customFormat="1" ht="16.5" customHeight="1" x14ac:dyDescent="0.25">
      <c r="A450" s="125">
        <f t="shared" ref="A450:A490" si="171">A449+1</f>
        <v>339</v>
      </c>
      <c r="B450" s="309" t="s">
        <v>550</v>
      </c>
      <c r="C450" s="429">
        <f t="shared" si="169"/>
        <v>255407.06</v>
      </c>
      <c r="D450" s="455">
        <f t="shared" si="170"/>
        <v>0</v>
      </c>
      <c r="E450" s="427"/>
      <c r="F450" s="455"/>
      <c r="G450" s="455"/>
      <c r="H450" s="455"/>
      <c r="I450" s="455"/>
      <c r="J450" s="455"/>
      <c r="K450" s="455"/>
      <c r="L450" s="455"/>
      <c r="M450" s="455"/>
      <c r="N450" s="455"/>
      <c r="O450" s="455"/>
      <c r="P450" s="455"/>
      <c r="Q450" s="455"/>
      <c r="R450" s="455"/>
      <c r="S450" s="455"/>
      <c r="T450" s="455"/>
      <c r="U450" s="455"/>
      <c r="V450" s="455"/>
      <c r="W450" s="455"/>
      <c r="X450" s="480"/>
      <c r="Y450" s="455">
        <v>255407.06</v>
      </c>
      <c r="Z450" s="460"/>
      <c r="AA450" s="16"/>
      <c r="AB450" s="126" t="s">
        <v>1702</v>
      </c>
      <c r="AC450" s="41"/>
      <c r="AD450" s="41"/>
    </row>
    <row r="451" spans="1:30" s="127" customFormat="1" ht="16.5" customHeight="1" x14ac:dyDescent="0.25">
      <c r="A451" s="125">
        <f t="shared" si="171"/>
        <v>340</v>
      </c>
      <c r="B451" s="309" t="s">
        <v>551</v>
      </c>
      <c r="C451" s="429">
        <f t="shared" si="169"/>
        <v>273361.27</v>
      </c>
      <c r="D451" s="455">
        <f t="shared" si="170"/>
        <v>0</v>
      </c>
      <c r="E451" s="190"/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Y451" s="455">
        <v>273361.27</v>
      </c>
      <c r="Z451" s="460"/>
      <c r="AA451" s="16"/>
      <c r="AB451" s="126" t="s">
        <v>1102</v>
      </c>
      <c r="AC451" s="41"/>
      <c r="AD451" s="41"/>
    </row>
    <row r="452" spans="1:30" s="127" customFormat="1" ht="16.5" customHeight="1" x14ac:dyDescent="0.25">
      <c r="A452" s="125">
        <f t="shared" si="171"/>
        <v>341</v>
      </c>
      <c r="B452" s="309" t="s">
        <v>552</v>
      </c>
      <c r="C452" s="429">
        <f t="shared" si="169"/>
        <v>359328.13</v>
      </c>
      <c r="D452" s="455">
        <f t="shared" si="170"/>
        <v>0</v>
      </c>
      <c r="E452" s="190"/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455">
        <v>359328.13</v>
      </c>
      <c r="Z452" s="460"/>
      <c r="AA452" s="16"/>
      <c r="AB452" s="126" t="s">
        <v>1102</v>
      </c>
      <c r="AC452" s="41"/>
      <c r="AD452" s="41"/>
    </row>
    <row r="453" spans="1:30" s="127" customFormat="1" ht="16.5" customHeight="1" x14ac:dyDescent="0.25">
      <c r="A453" s="125">
        <f t="shared" si="171"/>
        <v>342</v>
      </c>
      <c r="B453" s="309" t="s">
        <v>553</v>
      </c>
      <c r="C453" s="429">
        <f t="shared" si="169"/>
        <v>272405.64</v>
      </c>
      <c r="D453" s="455">
        <f t="shared" si="170"/>
        <v>0</v>
      </c>
      <c r="E453" s="190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455">
        <v>272405.64</v>
      </c>
      <c r="Z453" s="460"/>
      <c r="AA453" s="16"/>
      <c r="AB453" s="126" t="s">
        <v>1102</v>
      </c>
      <c r="AC453" s="41"/>
      <c r="AD453" s="41"/>
    </row>
    <row r="454" spans="1:30" s="127" customFormat="1" ht="16.5" customHeight="1" x14ac:dyDescent="0.25">
      <c r="A454" s="125">
        <f t="shared" si="171"/>
        <v>343</v>
      </c>
      <c r="B454" s="301" t="s">
        <v>554</v>
      </c>
      <c r="C454" s="429">
        <f t="shared" si="169"/>
        <v>1355925.6</v>
      </c>
      <c r="D454" s="455">
        <f t="shared" si="170"/>
        <v>0</v>
      </c>
      <c r="E454" s="427"/>
      <c r="F454" s="455"/>
      <c r="G454" s="455"/>
      <c r="H454" s="455"/>
      <c r="I454" s="455"/>
      <c r="J454" s="455"/>
      <c r="K454" s="455"/>
      <c r="L454" s="455"/>
      <c r="M454" s="455"/>
      <c r="N454" s="455"/>
      <c r="O454" s="455"/>
      <c r="P454" s="455"/>
      <c r="Q454" s="455"/>
      <c r="R454" s="455"/>
      <c r="S454" s="455"/>
      <c r="T454" s="455"/>
      <c r="U454" s="455"/>
      <c r="V454" s="455"/>
      <c r="W454" s="455"/>
      <c r="X454" s="480"/>
      <c r="Y454" s="455">
        <v>1355925.6</v>
      </c>
      <c r="Z454" s="460"/>
      <c r="AA454" s="16"/>
      <c r="AB454" s="126" t="s">
        <v>1105</v>
      </c>
      <c r="AC454" s="41"/>
      <c r="AD454" s="41"/>
    </row>
    <row r="455" spans="1:30" s="127" customFormat="1" ht="16.5" customHeight="1" x14ac:dyDescent="0.25">
      <c r="A455" s="125">
        <f t="shared" si="171"/>
        <v>344</v>
      </c>
      <c r="B455" s="301" t="s">
        <v>555</v>
      </c>
      <c r="C455" s="429">
        <f t="shared" si="169"/>
        <v>1537785.16</v>
      </c>
      <c r="D455" s="455">
        <f t="shared" si="170"/>
        <v>0</v>
      </c>
      <c r="E455" s="427"/>
      <c r="F455" s="455"/>
      <c r="G455" s="455"/>
      <c r="H455" s="455"/>
      <c r="I455" s="455"/>
      <c r="J455" s="455"/>
      <c r="K455" s="455"/>
      <c r="L455" s="455"/>
      <c r="M455" s="455"/>
      <c r="N455" s="455"/>
      <c r="O455" s="455"/>
      <c r="P455" s="455"/>
      <c r="Q455" s="455"/>
      <c r="R455" s="455"/>
      <c r="S455" s="455"/>
      <c r="T455" s="455"/>
      <c r="U455" s="455"/>
      <c r="V455" s="455"/>
      <c r="W455" s="455"/>
      <c r="X455" s="480"/>
      <c r="Y455" s="455">
        <v>1537785.16</v>
      </c>
      <c r="Z455" s="460"/>
      <c r="AA455" s="16"/>
      <c r="AB455" s="126" t="s">
        <v>1089</v>
      </c>
      <c r="AC455" s="41"/>
      <c r="AD455" s="41"/>
    </row>
    <row r="456" spans="1:30" s="127" customFormat="1" ht="16.5" customHeight="1" x14ac:dyDescent="0.25">
      <c r="A456" s="125">
        <f t="shared" si="171"/>
        <v>345</v>
      </c>
      <c r="B456" s="301" t="s">
        <v>556</v>
      </c>
      <c r="C456" s="429">
        <f t="shared" si="169"/>
        <v>459358.69999999995</v>
      </c>
      <c r="D456" s="455">
        <f t="shared" si="170"/>
        <v>0</v>
      </c>
      <c r="E456" s="427"/>
      <c r="F456" s="455"/>
      <c r="G456" s="455"/>
      <c r="H456" s="455"/>
      <c r="I456" s="455"/>
      <c r="J456" s="455"/>
      <c r="K456" s="455"/>
      <c r="L456" s="455"/>
      <c r="M456" s="455"/>
      <c r="N456" s="455"/>
      <c r="O456" s="455"/>
      <c r="P456" s="455"/>
      <c r="Q456" s="455"/>
      <c r="R456" s="455"/>
      <c r="S456" s="455"/>
      <c r="T456" s="455"/>
      <c r="U456" s="455"/>
      <c r="V456" s="455"/>
      <c r="W456" s="455"/>
      <c r="X456" s="480"/>
      <c r="Y456" s="455">
        <v>459358.69999999995</v>
      </c>
      <c r="Z456" s="460"/>
      <c r="AA456" s="16"/>
      <c r="AB456" s="126" t="s">
        <v>1000</v>
      </c>
      <c r="AC456" s="41"/>
      <c r="AD456" s="41"/>
    </row>
    <row r="457" spans="1:30" s="127" customFormat="1" ht="16.5" customHeight="1" x14ac:dyDescent="0.25">
      <c r="A457" s="125">
        <f t="shared" si="171"/>
        <v>346</v>
      </c>
      <c r="B457" s="305" t="s">
        <v>557</v>
      </c>
      <c r="C457" s="429">
        <f t="shared" si="169"/>
        <v>796826.58</v>
      </c>
      <c r="D457" s="455">
        <f t="shared" si="170"/>
        <v>0</v>
      </c>
      <c r="E457" s="427"/>
      <c r="F457" s="455"/>
      <c r="G457" s="455"/>
      <c r="H457" s="455"/>
      <c r="I457" s="455"/>
      <c r="J457" s="455"/>
      <c r="K457" s="455"/>
      <c r="L457" s="455"/>
      <c r="M457" s="455"/>
      <c r="N457" s="455"/>
      <c r="O457" s="455"/>
      <c r="P457" s="455"/>
      <c r="Q457" s="455"/>
      <c r="R457" s="455"/>
      <c r="S457" s="396"/>
      <c r="T457" s="455"/>
      <c r="U457" s="455"/>
      <c r="V457" s="455"/>
      <c r="W457" s="455"/>
      <c r="X457" s="480"/>
      <c r="Y457" s="455">
        <v>796826.58</v>
      </c>
      <c r="Z457" s="460"/>
      <c r="AA457" s="16"/>
      <c r="AB457" s="126" t="s">
        <v>1106</v>
      </c>
      <c r="AC457" s="41"/>
      <c r="AD457" s="41"/>
    </row>
    <row r="458" spans="1:30" s="127" customFormat="1" ht="16.5" customHeight="1" x14ac:dyDescent="0.25">
      <c r="A458" s="125">
        <f t="shared" si="171"/>
        <v>347</v>
      </c>
      <c r="B458" s="301" t="s">
        <v>558</v>
      </c>
      <c r="C458" s="429">
        <f t="shared" si="169"/>
        <v>1062786.77</v>
      </c>
      <c r="D458" s="455">
        <f t="shared" si="170"/>
        <v>0</v>
      </c>
      <c r="E458" s="427"/>
      <c r="F458" s="455"/>
      <c r="G458" s="455"/>
      <c r="H458" s="455"/>
      <c r="I458" s="455"/>
      <c r="J458" s="455"/>
      <c r="K458" s="455"/>
      <c r="L458" s="455"/>
      <c r="M458" s="455"/>
      <c r="N458" s="455"/>
      <c r="O458" s="455"/>
      <c r="P458" s="455"/>
      <c r="Q458" s="455"/>
      <c r="R458" s="455"/>
      <c r="S458" s="455"/>
      <c r="T458" s="455"/>
      <c r="U458" s="455"/>
      <c r="V458" s="455"/>
      <c r="W458" s="455"/>
      <c r="X458" s="480"/>
      <c r="Y458" s="455">
        <v>1062786.77</v>
      </c>
      <c r="Z458" s="460"/>
      <c r="AA458" s="16"/>
      <c r="AB458" s="126" t="s">
        <v>1028</v>
      </c>
      <c r="AC458" s="41"/>
      <c r="AD458" s="41"/>
    </row>
    <row r="459" spans="1:30" s="127" customFormat="1" ht="16.5" customHeight="1" x14ac:dyDescent="0.25">
      <c r="A459" s="125">
        <f t="shared" si="171"/>
        <v>348</v>
      </c>
      <c r="B459" s="301" t="s">
        <v>559</v>
      </c>
      <c r="C459" s="429">
        <f t="shared" si="169"/>
        <v>988661.66</v>
      </c>
      <c r="D459" s="455">
        <f t="shared" si="170"/>
        <v>0</v>
      </c>
      <c r="E459" s="427"/>
      <c r="F459" s="455"/>
      <c r="G459" s="455"/>
      <c r="H459" s="455"/>
      <c r="I459" s="455"/>
      <c r="J459" s="455"/>
      <c r="K459" s="455"/>
      <c r="L459" s="455"/>
      <c r="M459" s="455"/>
      <c r="N459" s="455"/>
      <c r="O459" s="455"/>
      <c r="P459" s="455"/>
      <c r="Q459" s="455"/>
      <c r="R459" s="455"/>
      <c r="S459" s="455"/>
      <c r="T459" s="455"/>
      <c r="U459" s="455"/>
      <c r="V459" s="455"/>
      <c r="W459" s="455"/>
      <c r="X459" s="480"/>
      <c r="Y459" s="455">
        <v>988661.66</v>
      </c>
      <c r="Z459" s="460"/>
      <c r="AA459" s="16"/>
      <c r="AB459" s="126" t="s">
        <v>1100</v>
      </c>
      <c r="AC459" s="41"/>
      <c r="AD459" s="41"/>
    </row>
    <row r="460" spans="1:30" s="127" customFormat="1" ht="16.5" customHeight="1" x14ac:dyDescent="0.25">
      <c r="A460" s="125">
        <f t="shared" si="171"/>
        <v>349</v>
      </c>
      <c r="B460" s="301" t="s">
        <v>560</v>
      </c>
      <c r="C460" s="429">
        <f t="shared" si="169"/>
        <v>325040.44</v>
      </c>
      <c r="D460" s="455">
        <f t="shared" si="170"/>
        <v>0</v>
      </c>
      <c r="E460" s="427"/>
      <c r="F460" s="455"/>
      <c r="G460" s="455"/>
      <c r="H460" s="455"/>
      <c r="I460" s="455"/>
      <c r="J460" s="455"/>
      <c r="K460" s="455"/>
      <c r="L460" s="455"/>
      <c r="M460" s="455"/>
      <c r="N460" s="455"/>
      <c r="O460" s="455"/>
      <c r="P460" s="455"/>
      <c r="Q460" s="455"/>
      <c r="R460" s="455"/>
      <c r="S460" s="455"/>
      <c r="T460" s="455"/>
      <c r="U460" s="455"/>
      <c r="V460" s="455"/>
      <c r="W460" s="455"/>
      <c r="X460" s="480"/>
      <c r="Y460" s="455">
        <v>325040.44</v>
      </c>
      <c r="Z460" s="460"/>
      <c r="AA460" s="16"/>
      <c r="AB460" s="126" t="s">
        <v>1102</v>
      </c>
      <c r="AC460" s="41"/>
      <c r="AD460" s="41"/>
    </row>
    <row r="461" spans="1:30" s="127" customFormat="1" ht="16.5" customHeight="1" x14ac:dyDescent="0.25">
      <c r="A461" s="125">
        <f t="shared" si="171"/>
        <v>350</v>
      </c>
      <c r="B461" s="301" t="s">
        <v>561</v>
      </c>
      <c r="C461" s="429">
        <f t="shared" si="169"/>
        <v>228321.82</v>
      </c>
      <c r="D461" s="455">
        <f t="shared" si="170"/>
        <v>0</v>
      </c>
      <c r="E461" s="427"/>
      <c r="F461" s="455"/>
      <c r="G461" s="455"/>
      <c r="H461" s="455"/>
      <c r="I461" s="455"/>
      <c r="J461" s="455"/>
      <c r="K461" s="455"/>
      <c r="L461" s="455"/>
      <c r="M461" s="455"/>
      <c r="N461" s="455"/>
      <c r="O461" s="455"/>
      <c r="P461" s="455"/>
      <c r="Q461" s="455"/>
      <c r="R461" s="455"/>
      <c r="S461" s="455"/>
      <c r="T461" s="455"/>
      <c r="U461" s="455"/>
      <c r="V461" s="455"/>
      <c r="W461" s="455"/>
      <c r="X461" s="480"/>
      <c r="Y461" s="455">
        <v>228321.82</v>
      </c>
      <c r="Z461" s="460"/>
      <c r="AA461" s="16"/>
      <c r="AB461" s="126" t="s">
        <v>1159</v>
      </c>
      <c r="AC461" s="41"/>
      <c r="AD461" s="41"/>
    </row>
    <row r="462" spans="1:30" s="127" customFormat="1" ht="16.5" customHeight="1" x14ac:dyDescent="0.25">
      <c r="A462" s="125">
        <f t="shared" si="171"/>
        <v>351</v>
      </c>
      <c r="B462" s="301" t="s">
        <v>562</v>
      </c>
      <c r="C462" s="429">
        <f t="shared" si="169"/>
        <v>291137.39</v>
      </c>
      <c r="D462" s="455">
        <f t="shared" si="170"/>
        <v>0</v>
      </c>
      <c r="E462" s="427"/>
      <c r="F462" s="455"/>
      <c r="G462" s="455"/>
      <c r="H462" s="455"/>
      <c r="I462" s="455"/>
      <c r="J462" s="455"/>
      <c r="K462" s="455"/>
      <c r="L462" s="455"/>
      <c r="M462" s="455"/>
      <c r="N462" s="455"/>
      <c r="O462" s="455"/>
      <c r="P462" s="455"/>
      <c r="Q462" s="455"/>
      <c r="R462" s="455"/>
      <c r="S462" s="455"/>
      <c r="T462" s="455"/>
      <c r="U462" s="455"/>
      <c r="V462" s="455"/>
      <c r="W462" s="455"/>
      <c r="X462" s="480"/>
      <c r="Y462" s="455">
        <v>291137.39</v>
      </c>
      <c r="Z462" s="460"/>
      <c r="AA462" s="16"/>
      <c r="AB462" s="126" t="s">
        <v>1117</v>
      </c>
      <c r="AC462" s="41"/>
      <c r="AD462" s="41"/>
    </row>
    <row r="463" spans="1:30" s="127" customFormat="1" ht="16.5" customHeight="1" x14ac:dyDescent="0.25">
      <c r="A463" s="125">
        <f t="shared" si="171"/>
        <v>352</v>
      </c>
      <c r="B463" s="305" t="s">
        <v>563</v>
      </c>
      <c r="C463" s="429">
        <f t="shared" si="169"/>
        <v>819038.11</v>
      </c>
      <c r="D463" s="455">
        <f t="shared" si="170"/>
        <v>0</v>
      </c>
      <c r="E463" s="427"/>
      <c r="F463" s="455"/>
      <c r="G463" s="455"/>
      <c r="H463" s="455"/>
      <c r="I463" s="455"/>
      <c r="J463" s="455"/>
      <c r="K463" s="455"/>
      <c r="L463" s="455"/>
      <c r="M463" s="455"/>
      <c r="N463" s="455"/>
      <c r="O463" s="455"/>
      <c r="P463" s="455"/>
      <c r="Q463" s="455"/>
      <c r="R463" s="455"/>
      <c r="S463" s="455"/>
      <c r="T463" s="455"/>
      <c r="U463" s="455"/>
      <c r="V463" s="455"/>
      <c r="W463" s="455"/>
      <c r="X463" s="480"/>
      <c r="Y463" s="455">
        <v>819038.11</v>
      </c>
      <c r="Z463" s="460"/>
      <c r="AA463" s="16"/>
      <c r="AB463" s="126" t="s">
        <v>1103</v>
      </c>
      <c r="AC463" s="41"/>
      <c r="AD463" s="41"/>
    </row>
    <row r="464" spans="1:30" s="127" customFormat="1" ht="16.5" customHeight="1" x14ac:dyDescent="0.25">
      <c r="A464" s="125">
        <f t="shared" si="171"/>
        <v>353</v>
      </c>
      <c r="B464" s="305" t="s">
        <v>564</v>
      </c>
      <c r="C464" s="429">
        <f t="shared" si="169"/>
        <v>665366.14999999991</v>
      </c>
      <c r="D464" s="455">
        <f t="shared" si="170"/>
        <v>0</v>
      </c>
      <c r="E464" s="427"/>
      <c r="F464" s="455"/>
      <c r="G464" s="455"/>
      <c r="H464" s="455"/>
      <c r="I464" s="455"/>
      <c r="J464" s="455"/>
      <c r="K464" s="455"/>
      <c r="L464" s="455"/>
      <c r="M464" s="455"/>
      <c r="N464" s="455"/>
      <c r="O464" s="455"/>
      <c r="P464" s="455"/>
      <c r="Q464" s="455"/>
      <c r="R464" s="455"/>
      <c r="S464" s="455"/>
      <c r="T464" s="455"/>
      <c r="U464" s="455"/>
      <c r="V464" s="455"/>
      <c r="W464" s="455"/>
      <c r="X464" s="480"/>
      <c r="Y464" s="455">
        <v>665366.14999999991</v>
      </c>
      <c r="Z464" s="460"/>
      <c r="AA464" s="16"/>
      <c r="AB464" s="126" t="s">
        <v>1696</v>
      </c>
      <c r="AC464" s="41"/>
      <c r="AD464" s="41"/>
    </row>
    <row r="465" spans="1:31" s="127" customFormat="1" ht="16.5" customHeight="1" x14ac:dyDescent="0.25">
      <c r="A465" s="125">
        <f t="shared" si="171"/>
        <v>354</v>
      </c>
      <c r="B465" s="305" t="s">
        <v>565</v>
      </c>
      <c r="C465" s="429">
        <f t="shared" si="169"/>
        <v>1200000</v>
      </c>
      <c r="D465" s="455">
        <f t="shared" si="170"/>
        <v>0</v>
      </c>
      <c r="E465" s="427"/>
      <c r="F465" s="455"/>
      <c r="G465" s="455"/>
      <c r="H465" s="455"/>
      <c r="I465" s="455"/>
      <c r="J465" s="455"/>
      <c r="K465" s="455"/>
      <c r="L465" s="455"/>
      <c r="M465" s="455"/>
      <c r="N465" s="455"/>
      <c r="O465" s="455"/>
      <c r="P465" s="455"/>
      <c r="Q465" s="455"/>
      <c r="R465" s="455">
        <v>1213</v>
      </c>
      <c r="S465" s="455">
        <v>1200000</v>
      </c>
      <c r="T465" s="455"/>
      <c r="U465" s="455"/>
      <c r="V465" s="455"/>
      <c r="W465" s="455"/>
      <c r="X465" s="480"/>
      <c r="Y465" s="455"/>
      <c r="Z465" s="460"/>
      <c r="AA465" s="16"/>
      <c r="AB465" s="126" t="s">
        <v>978</v>
      </c>
      <c r="AC465" s="41"/>
      <c r="AD465" s="41"/>
    </row>
    <row r="466" spans="1:31" s="127" customFormat="1" ht="16.5" customHeight="1" x14ac:dyDescent="0.25">
      <c r="A466" s="125">
        <f t="shared" si="171"/>
        <v>355</v>
      </c>
      <c r="B466" s="305" t="s">
        <v>566</v>
      </c>
      <c r="C466" s="429">
        <f t="shared" si="169"/>
        <v>581700.09</v>
      </c>
      <c r="D466" s="455">
        <f t="shared" si="170"/>
        <v>0</v>
      </c>
      <c r="E466" s="427"/>
      <c r="F466" s="455"/>
      <c r="G466" s="455"/>
      <c r="H466" s="455"/>
      <c r="I466" s="455"/>
      <c r="J466" s="455"/>
      <c r="K466" s="455"/>
      <c r="L466" s="455"/>
      <c r="M466" s="455"/>
      <c r="N466" s="455"/>
      <c r="O466" s="455"/>
      <c r="P466" s="455"/>
      <c r="Q466" s="455"/>
      <c r="R466" s="455"/>
      <c r="S466" s="455"/>
      <c r="T466" s="455"/>
      <c r="U466" s="455"/>
      <c r="V466" s="455"/>
      <c r="W466" s="455"/>
      <c r="X466" s="480"/>
      <c r="Y466" s="455">
        <v>581700.09</v>
      </c>
      <c r="Z466" s="460"/>
      <c r="AA466" s="16"/>
      <c r="AB466" s="126" t="s">
        <v>1027</v>
      </c>
      <c r="AC466" s="41"/>
      <c r="AD466" s="41"/>
    </row>
    <row r="467" spans="1:31" s="127" customFormat="1" ht="16.5" customHeight="1" x14ac:dyDescent="0.25">
      <c r="A467" s="125">
        <f t="shared" si="171"/>
        <v>356</v>
      </c>
      <c r="B467" s="305" t="s">
        <v>567</v>
      </c>
      <c r="C467" s="429">
        <f t="shared" si="169"/>
        <v>1036034.63</v>
      </c>
      <c r="D467" s="455">
        <f t="shared" si="170"/>
        <v>0</v>
      </c>
      <c r="E467" s="427"/>
      <c r="F467" s="455"/>
      <c r="G467" s="455"/>
      <c r="H467" s="455"/>
      <c r="I467" s="455"/>
      <c r="J467" s="455"/>
      <c r="K467" s="455"/>
      <c r="L467" s="455"/>
      <c r="M467" s="455"/>
      <c r="N467" s="455"/>
      <c r="O467" s="455"/>
      <c r="P467" s="455"/>
      <c r="Q467" s="455"/>
      <c r="R467" s="455"/>
      <c r="S467" s="455"/>
      <c r="T467" s="455"/>
      <c r="U467" s="455"/>
      <c r="V467" s="455"/>
      <c r="W467" s="455"/>
      <c r="X467" s="480"/>
      <c r="Y467" s="455">
        <v>1036034.63</v>
      </c>
      <c r="Z467" s="460"/>
      <c r="AA467" s="16"/>
      <c r="AB467" s="126" t="s">
        <v>1134</v>
      </c>
      <c r="AC467" s="41"/>
      <c r="AD467" s="41"/>
    </row>
    <row r="468" spans="1:31" s="127" customFormat="1" ht="16.5" customHeight="1" x14ac:dyDescent="0.25">
      <c r="A468" s="125">
        <f t="shared" si="171"/>
        <v>357</v>
      </c>
      <c r="B468" s="305" t="s">
        <v>568</v>
      </c>
      <c r="C468" s="429">
        <f t="shared" si="169"/>
        <v>1267405.42</v>
      </c>
      <c r="D468" s="455">
        <f t="shared" si="170"/>
        <v>0</v>
      </c>
      <c r="E468" s="427"/>
      <c r="F468" s="455"/>
      <c r="G468" s="455"/>
      <c r="H468" s="455"/>
      <c r="I468" s="455"/>
      <c r="J468" s="455"/>
      <c r="K468" s="455"/>
      <c r="L468" s="455"/>
      <c r="M468" s="455"/>
      <c r="N468" s="455"/>
      <c r="O468" s="455"/>
      <c r="P468" s="455"/>
      <c r="Q468" s="455"/>
      <c r="R468" s="455"/>
      <c r="S468" s="455"/>
      <c r="T468" s="455"/>
      <c r="U468" s="455"/>
      <c r="V468" s="455"/>
      <c r="W468" s="455"/>
      <c r="X468" s="480"/>
      <c r="Y468" s="455">
        <v>1267405.42</v>
      </c>
      <c r="Z468" s="460"/>
      <c r="AA468" s="16"/>
      <c r="AB468" s="126" t="s">
        <v>1134</v>
      </c>
      <c r="AC468" s="41"/>
      <c r="AD468" s="41"/>
    </row>
    <row r="469" spans="1:31" s="127" customFormat="1" ht="16.5" customHeight="1" x14ac:dyDescent="0.25">
      <c r="A469" s="125">
        <f t="shared" si="171"/>
        <v>358</v>
      </c>
      <c r="B469" s="301" t="s">
        <v>569</v>
      </c>
      <c r="C469" s="429">
        <f t="shared" si="169"/>
        <v>633671.43000000005</v>
      </c>
      <c r="D469" s="455">
        <f t="shared" si="170"/>
        <v>0</v>
      </c>
      <c r="E469" s="427"/>
      <c r="F469" s="455"/>
      <c r="G469" s="455"/>
      <c r="H469" s="455"/>
      <c r="I469" s="455"/>
      <c r="J469" s="455"/>
      <c r="K469" s="455"/>
      <c r="L469" s="455"/>
      <c r="M469" s="455"/>
      <c r="N469" s="455"/>
      <c r="O469" s="455"/>
      <c r="P469" s="455"/>
      <c r="Q469" s="455"/>
      <c r="R469" s="455"/>
      <c r="S469" s="455"/>
      <c r="T469" s="455"/>
      <c r="U469" s="455"/>
      <c r="V469" s="455"/>
      <c r="W469" s="455"/>
      <c r="X469" s="480"/>
      <c r="Y469" s="455">
        <v>633671.43000000005</v>
      </c>
      <c r="Z469" s="460"/>
      <c r="AA469" s="16"/>
      <c r="AB469" s="126" t="s">
        <v>1098</v>
      </c>
      <c r="AC469" s="41"/>
      <c r="AD469" s="41"/>
    </row>
    <row r="470" spans="1:31" s="127" customFormat="1" ht="16.5" customHeight="1" x14ac:dyDescent="0.25">
      <c r="A470" s="125">
        <f t="shared" si="171"/>
        <v>359</v>
      </c>
      <c r="B470" s="301" t="s">
        <v>570</v>
      </c>
      <c r="C470" s="429">
        <f t="shared" si="169"/>
        <v>816505.19</v>
      </c>
      <c r="D470" s="455">
        <f t="shared" si="170"/>
        <v>0</v>
      </c>
      <c r="E470" s="427"/>
      <c r="F470" s="455"/>
      <c r="G470" s="455"/>
      <c r="H470" s="455"/>
      <c r="I470" s="455"/>
      <c r="J470" s="455"/>
      <c r="K470" s="455"/>
      <c r="L470" s="455"/>
      <c r="M470" s="455"/>
      <c r="N470" s="455"/>
      <c r="O470" s="455"/>
      <c r="P470" s="455"/>
      <c r="Q470" s="455"/>
      <c r="R470" s="455"/>
      <c r="S470" s="455"/>
      <c r="T470" s="455"/>
      <c r="U470" s="455"/>
      <c r="V470" s="455"/>
      <c r="W470" s="455"/>
      <c r="X470" s="480"/>
      <c r="Y470" s="455">
        <v>816505.19</v>
      </c>
      <c r="Z470" s="460"/>
      <c r="AA470" s="16"/>
      <c r="AB470" s="126" t="s">
        <v>1098</v>
      </c>
      <c r="AC470" s="41"/>
      <c r="AD470" s="41"/>
    </row>
    <row r="471" spans="1:31" s="127" customFormat="1" ht="16.5" customHeight="1" x14ac:dyDescent="0.25">
      <c r="A471" s="125">
        <f t="shared" si="171"/>
        <v>360</v>
      </c>
      <c r="B471" s="301" t="s">
        <v>571</v>
      </c>
      <c r="C471" s="429">
        <f t="shared" si="169"/>
        <v>767675.23</v>
      </c>
      <c r="D471" s="455">
        <f t="shared" si="170"/>
        <v>0</v>
      </c>
      <c r="E471" s="427"/>
      <c r="F471" s="455"/>
      <c r="G471" s="455"/>
      <c r="H471" s="455"/>
      <c r="I471" s="455"/>
      <c r="J471" s="455"/>
      <c r="K471" s="455"/>
      <c r="L471" s="455"/>
      <c r="M471" s="455"/>
      <c r="N471" s="455"/>
      <c r="O471" s="455"/>
      <c r="P471" s="455"/>
      <c r="Q471" s="455"/>
      <c r="R471" s="455"/>
      <c r="S471" s="455"/>
      <c r="T471" s="455"/>
      <c r="U471" s="455"/>
      <c r="V471" s="455"/>
      <c r="W471" s="455"/>
      <c r="X471" s="480"/>
      <c r="Y471" s="455">
        <v>767675.23</v>
      </c>
      <c r="Z471" s="460"/>
      <c r="AA471" s="16"/>
      <c r="AB471" s="126" t="s">
        <v>1101</v>
      </c>
      <c r="AC471" s="41"/>
      <c r="AD471" s="41"/>
    </row>
    <row r="472" spans="1:31" ht="17.25" customHeight="1" x14ac:dyDescent="0.25">
      <c r="A472" s="125">
        <f t="shared" si="171"/>
        <v>361</v>
      </c>
      <c r="B472" s="10" t="s">
        <v>342</v>
      </c>
      <c r="C472" s="429">
        <f t="shared" si="169"/>
        <v>2196746.9700000002</v>
      </c>
      <c r="D472" s="455">
        <f t="shared" si="170"/>
        <v>0</v>
      </c>
      <c r="E472" s="455"/>
      <c r="F472" s="480"/>
      <c r="G472" s="480"/>
      <c r="H472" s="480"/>
      <c r="I472" s="480"/>
      <c r="J472" s="480"/>
      <c r="K472" s="480"/>
      <c r="L472" s="480"/>
      <c r="M472" s="480"/>
      <c r="N472" s="480"/>
      <c r="O472" s="480"/>
      <c r="P472" s="480"/>
      <c r="Q472" s="480"/>
      <c r="R472" s="455">
        <v>1178.8399999999999</v>
      </c>
      <c r="S472" s="455">
        <v>2196746.9700000002</v>
      </c>
      <c r="T472" s="480"/>
      <c r="U472" s="480"/>
      <c r="V472" s="480"/>
      <c r="W472" s="480"/>
      <c r="X472" s="480"/>
      <c r="Y472" s="455"/>
      <c r="Z472" s="460"/>
      <c r="AA472" s="13"/>
      <c r="AB472" s="126"/>
      <c r="AC472" s="36"/>
      <c r="AD472" s="85"/>
      <c r="AE472" s="4"/>
    </row>
    <row r="473" spans="1:31" s="127" customFormat="1" ht="16.5" customHeight="1" x14ac:dyDescent="0.25">
      <c r="A473" s="125">
        <f t="shared" si="171"/>
        <v>362</v>
      </c>
      <c r="B473" s="301" t="s">
        <v>572</v>
      </c>
      <c r="C473" s="429">
        <f t="shared" si="169"/>
        <v>1455996.4</v>
      </c>
      <c r="D473" s="455">
        <f t="shared" si="170"/>
        <v>0</v>
      </c>
      <c r="E473" s="427"/>
      <c r="F473" s="455"/>
      <c r="G473" s="455"/>
      <c r="H473" s="455"/>
      <c r="I473" s="455"/>
      <c r="J473" s="455"/>
      <c r="K473" s="455"/>
      <c r="L473" s="455"/>
      <c r="M473" s="455"/>
      <c r="N473" s="455"/>
      <c r="O473" s="455"/>
      <c r="P473" s="455"/>
      <c r="Q473" s="455"/>
      <c r="R473" s="455"/>
      <c r="S473" s="455"/>
      <c r="T473" s="455"/>
      <c r="U473" s="455"/>
      <c r="V473" s="455"/>
      <c r="W473" s="455"/>
      <c r="X473" s="480"/>
      <c r="Y473" s="455">
        <v>1455996.4</v>
      </c>
      <c r="Z473" s="460"/>
      <c r="AA473" s="16"/>
      <c r="AB473" s="126" t="s">
        <v>1105</v>
      </c>
      <c r="AC473" s="41"/>
      <c r="AD473" s="41"/>
    </row>
    <row r="474" spans="1:31" s="127" customFormat="1" ht="16.5" customHeight="1" x14ac:dyDescent="0.25">
      <c r="A474" s="125">
        <f t="shared" si="171"/>
        <v>363</v>
      </c>
      <c r="B474" s="305" t="s">
        <v>1707</v>
      </c>
      <c r="C474" s="429">
        <f t="shared" si="169"/>
        <v>684200.16999999993</v>
      </c>
      <c r="D474" s="455">
        <f t="shared" si="170"/>
        <v>0</v>
      </c>
      <c r="E474" s="427"/>
      <c r="F474" s="455"/>
      <c r="G474" s="455"/>
      <c r="H474" s="455"/>
      <c r="I474" s="455"/>
      <c r="J474" s="455"/>
      <c r="K474" s="455"/>
      <c r="L474" s="455"/>
      <c r="M474" s="455"/>
      <c r="N474" s="455"/>
      <c r="O474" s="455"/>
      <c r="P474" s="455"/>
      <c r="Q474" s="455"/>
      <c r="R474" s="455"/>
      <c r="S474" s="455"/>
      <c r="T474" s="455"/>
      <c r="U474" s="455"/>
      <c r="V474" s="455"/>
      <c r="W474" s="455"/>
      <c r="X474" s="480"/>
      <c r="Y474" s="455">
        <v>684200.16999999993</v>
      </c>
      <c r="Z474" s="460"/>
      <c r="AA474" s="16"/>
      <c r="AB474" s="121" t="s">
        <v>1135</v>
      </c>
      <c r="AC474" s="41"/>
      <c r="AD474" s="41"/>
    </row>
    <row r="475" spans="1:31" s="127" customFormat="1" ht="16.5" customHeight="1" x14ac:dyDescent="0.25">
      <c r="A475" s="125">
        <f t="shared" si="171"/>
        <v>364</v>
      </c>
      <c r="B475" s="305" t="s">
        <v>574</v>
      </c>
      <c r="C475" s="429">
        <f t="shared" si="169"/>
        <v>222827.78</v>
      </c>
      <c r="D475" s="455">
        <f t="shared" si="170"/>
        <v>0</v>
      </c>
      <c r="E475" s="427"/>
      <c r="F475" s="455"/>
      <c r="G475" s="455"/>
      <c r="H475" s="455"/>
      <c r="I475" s="455"/>
      <c r="J475" s="455"/>
      <c r="K475" s="455"/>
      <c r="L475" s="455"/>
      <c r="M475" s="455"/>
      <c r="N475" s="455"/>
      <c r="O475" s="455"/>
      <c r="P475" s="455"/>
      <c r="Q475" s="455"/>
      <c r="R475" s="455"/>
      <c r="S475" s="396"/>
      <c r="T475" s="455"/>
      <c r="U475" s="455"/>
      <c r="V475" s="455"/>
      <c r="W475" s="455"/>
      <c r="X475" s="480"/>
      <c r="Y475" s="455">
        <v>222827.78</v>
      </c>
      <c r="Z475" s="460"/>
      <c r="AA475" s="16"/>
      <c r="AB475" s="121" t="s">
        <v>972</v>
      </c>
      <c r="AC475" s="41"/>
      <c r="AD475" s="41"/>
    </row>
    <row r="476" spans="1:31" s="127" customFormat="1" ht="16.5" customHeight="1" x14ac:dyDescent="0.25">
      <c r="A476" s="125">
        <f t="shared" si="171"/>
        <v>365</v>
      </c>
      <c r="B476" s="305" t="s">
        <v>575</v>
      </c>
      <c r="C476" s="429">
        <f t="shared" si="169"/>
        <v>621305.89</v>
      </c>
      <c r="D476" s="455">
        <f t="shared" si="170"/>
        <v>0</v>
      </c>
      <c r="E476" s="427"/>
      <c r="F476" s="455"/>
      <c r="G476" s="455"/>
      <c r="H476" s="455"/>
      <c r="I476" s="455"/>
      <c r="J476" s="455"/>
      <c r="K476" s="455"/>
      <c r="L476" s="455"/>
      <c r="M476" s="455"/>
      <c r="N476" s="455"/>
      <c r="O476" s="455"/>
      <c r="P476" s="455"/>
      <c r="Q476" s="455"/>
      <c r="R476" s="455"/>
      <c r="S476" s="455"/>
      <c r="T476" s="455"/>
      <c r="U476" s="455"/>
      <c r="V476" s="455"/>
      <c r="W476" s="455"/>
      <c r="X476" s="480"/>
      <c r="Y476" s="455">
        <v>621305.89</v>
      </c>
      <c r="Z476" s="460"/>
      <c r="AA476" s="16"/>
      <c r="AB476" s="121" t="s">
        <v>1136</v>
      </c>
      <c r="AC476" s="41"/>
      <c r="AD476" s="41"/>
    </row>
    <row r="477" spans="1:31" s="127" customFormat="1" ht="16.5" customHeight="1" x14ac:dyDescent="0.25">
      <c r="A477" s="125">
        <f t="shared" si="171"/>
        <v>366</v>
      </c>
      <c r="B477" s="305" t="s">
        <v>576</v>
      </c>
      <c r="C477" s="429">
        <f t="shared" si="169"/>
        <v>623805.47</v>
      </c>
      <c r="D477" s="455">
        <f t="shared" si="170"/>
        <v>0</v>
      </c>
      <c r="E477" s="427"/>
      <c r="F477" s="455"/>
      <c r="G477" s="455"/>
      <c r="H477" s="455"/>
      <c r="I477" s="455"/>
      <c r="J477" s="455"/>
      <c r="K477" s="455"/>
      <c r="L477" s="455"/>
      <c r="M477" s="455"/>
      <c r="N477" s="455"/>
      <c r="O477" s="455"/>
      <c r="P477" s="455"/>
      <c r="Q477" s="455"/>
      <c r="R477" s="455"/>
      <c r="S477" s="455"/>
      <c r="T477" s="455"/>
      <c r="U477" s="455"/>
      <c r="V477" s="455"/>
      <c r="W477" s="455"/>
      <c r="X477" s="480"/>
      <c r="Y477" s="455">
        <v>623805.47</v>
      </c>
      <c r="Z477" s="460"/>
      <c r="AA477" s="16"/>
      <c r="AB477" s="121" t="s">
        <v>1104</v>
      </c>
      <c r="AC477" s="41"/>
      <c r="AD477" s="41"/>
    </row>
    <row r="478" spans="1:31" ht="17.25" customHeight="1" x14ac:dyDescent="0.2">
      <c r="A478" s="125">
        <f t="shared" si="171"/>
        <v>367</v>
      </c>
      <c r="B478" s="329" t="s">
        <v>117</v>
      </c>
      <c r="C478" s="429">
        <f t="shared" si="169"/>
        <v>4652322.66</v>
      </c>
      <c r="D478" s="455">
        <f>E478+F478+G478+H478+I478+J478</f>
        <v>809651.1</v>
      </c>
      <c r="E478" s="455"/>
      <c r="F478" s="455">
        <v>809651.1</v>
      </c>
      <c r="G478" s="455"/>
      <c r="H478" s="455"/>
      <c r="I478" s="455"/>
      <c r="J478" s="455"/>
      <c r="K478" s="455"/>
      <c r="L478" s="455"/>
      <c r="M478" s="455"/>
      <c r="N478" s="455"/>
      <c r="O478" s="427"/>
      <c r="P478" s="455">
        <v>438.5</v>
      </c>
      <c r="Q478" s="455">
        <v>392273.3</v>
      </c>
      <c r="R478" s="455">
        <v>950</v>
      </c>
      <c r="S478" s="455">
        <v>3450398.26</v>
      </c>
      <c r="T478" s="455"/>
      <c r="U478" s="455"/>
      <c r="V478" s="480"/>
      <c r="W478" s="455"/>
      <c r="X478" s="480"/>
      <c r="Y478" s="455"/>
      <c r="Z478" s="460"/>
      <c r="AA478" s="16"/>
      <c r="AB478" s="121" t="s">
        <v>1098</v>
      </c>
      <c r="AC478" s="36"/>
      <c r="AD478" s="85"/>
    </row>
    <row r="479" spans="1:31" s="127" customFormat="1" ht="16.5" customHeight="1" x14ac:dyDescent="0.25">
      <c r="A479" s="125">
        <f t="shared" si="171"/>
        <v>368</v>
      </c>
      <c r="B479" s="305" t="s">
        <v>578</v>
      </c>
      <c r="C479" s="429">
        <f t="shared" si="169"/>
        <v>695473.60000000009</v>
      </c>
      <c r="D479" s="455">
        <f t="shared" si="170"/>
        <v>0</v>
      </c>
      <c r="E479" s="427"/>
      <c r="F479" s="455"/>
      <c r="G479" s="455"/>
      <c r="H479" s="455"/>
      <c r="I479" s="455"/>
      <c r="J479" s="455"/>
      <c r="K479" s="455"/>
      <c r="L479" s="455"/>
      <c r="M479" s="455"/>
      <c r="N479" s="455"/>
      <c r="O479" s="455"/>
      <c r="P479" s="455"/>
      <c r="Q479" s="455"/>
      <c r="R479" s="455"/>
      <c r="S479" s="455"/>
      <c r="T479" s="455"/>
      <c r="U479" s="455"/>
      <c r="V479" s="455"/>
      <c r="W479" s="455"/>
      <c r="X479" s="480"/>
      <c r="Y479" s="455">
        <v>695473.60000000009</v>
      </c>
      <c r="Z479" s="460"/>
      <c r="AA479" s="16"/>
      <c r="AB479" s="121" t="s">
        <v>1137</v>
      </c>
      <c r="AC479" s="41"/>
      <c r="AD479" s="41"/>
    </row>
    <row r="480" spans="1:31" s="127" customFormat="1" ht="16.5" customHeight="1" x14ac:dyDescent="0.25">
      <c r="A480" s="125">
        <f t="shared" si="171"/>
        <v>369</v>
      </c>
      <c r="B480" s="305" t="s">
        <v>579</v>
      </c>
      <c r="C480" s="429">
        <f t="shared" si="169"/>
        <v>627668.41999999993</v>
      </c>
      <c r="D480" s="455">
        <f t="shared" si="170"/>
        <v>0</v>
      </c>
      <c r="E480" s="427"/>
      <c r="F480" s="455"/>
      <c r="G480" s="455"/>
      <c r="H480" s="455"/>
      <c r="I480" s="455"/>
      <c r="J480" s="455"/>
      <c r="K480" s="455"/>
      <c r="L480" s="455"/>
      <c r="M480" s="455"/>
      <c r="N480" s="455"/>
      <c r="O480" s="455"/>
      <c r="P480" s="455"/>
      <c r="Q480" s="455"/>
      <c r="R480" s="455"/>
      <c r="S480" s="455"/>
      <c r="T480" s="455"/>
      <c r="U480" s="455"/>
      <c r="V480" s="455"/>
      <c r="W480" s="455"/>
      <c r="X480" s="480"/>
      <c r="Y480" s="455">
        <v>627668.41999999993</v>
      </c>
      <c r="Z480" s="460"/>
      <c r="AA480" s="16"/>
      <c r="AB480" s="121" t="s">
        <v>1137</v>
      </c>
      <c r="AC480" s="41"/>
      <c r="AD480" s="41"/>
    </row>
    <row r="481" spans="1:33" s="127" customFormat="1" ht="16.5" customHeight="1" x14ac:dyDescent="0.25">
      <c r="A481" s="125">
        <f t="shared" si="171"/>
        <v>370</v>
      </c>
      <c r="B481" s="305" t="s">
        <v>580</v>
      </c>
      <c r="C481" s="429">
        <f t="shared" si="169"/>
        <v>390248.79000000004</v>
      </c>
      <c r="D481" s="455">
        <f t="shared" ref="D481:D490" si="172">E481+F481+G481+H481+I481+J481</f>
        <v>0</v>
      </c>
      <c r="E481" s="427"/>
      <c r="F481" s="455"/>
      <c r="G481" s="455"/>
      <c r="H481" s="455"/>
      <c r="I481" s="455"/>
      <c r="J481" s="455"/>
      <c r="K481" s="455"/>
      <c r="L481" s="455"/>
      <c r="M481" s="455"/>
      <c r="N481" s="455"/>
      <c r="O481" s="455"/>
      <c r="P481" s="455"/>
      <c r="Q481" s="455"/>
      <c r="R481" s="455"/>
      <c r="S481" s="455"/>
      <c r="T481" s="455"/>
      <c r="U481" s="455"/>
      <c r="V481" s="455"/>
      <c r="W481" s="455"/>
      <c r="X481" s="480"/>
      <c r="Y481" s="455">
        <v>390248.79000000004</v>
      </c>
      <c r="Z481" s="460"/>
      <c r="AA481" s="16"/>
      <c r="AB481" s="121" t="s">
        <v>1107</v>
      </c>
      <c r="AC481" s="41"/>
      <c r="AD481" s="41"/>
    </row>
    <row r="482" spans="1:33" s="127" customFormat="1" ht="16.5" customHeight="1" x14ac:dyDescent="0.25">
      <c r="A482" s="125">
        <f t="shared" si="171"/>
        <v>371</v>
      </c>
      <c r="B482" s="305" t="s">
        <v>581</v>
      </c>
      <c r="C482" s="429">
        <f t="shared" si="169"/>
        <v>433367.38</v>
      </c>
      <c r="D482" s="455">
        <f t="shared" si="172"/>
        <v>0</v>
      </c>
      <c r="E482" s="427"/>
      <c r="F482" s="455"/>
      <c r="G482" s="455"/>
      <c r="H482" s="455"/>
      <c r="I482" s="455"/>
      <c r="J482" s="455"/>
      <c r="K482" s="455"/>
      <c r="L482" s="455"/>
      <c r="M482" s="455"/>
      <c r="N482" s="455"/>
      <c r="O482" s="455"/>
      <c r="P482" s="455"/>
      <c r="Q482" s="455"/>
      <c r="R482" s="455"/>
      <c r="S482" s="455"/>
      <c r="T482" s="455"/>
      <c r="U482" s="455"/>
      <c r="V482" s="455"/>
      <c r="W482" s="455"/>
      <c r="X482" s="480"/>
      <c r="Y482" s="455">
        <v>433367.38</v>
      </c>
      <c r="Z482" s="460"/>
      <c r="AA482" s="16"/>
      <c r="AB482" s="121" t="s">
        <v>1137</v>
      </c>
      <c r="AC482" s="41"/>
      <c r="AD482" s="41"/>
    </row>
    <row r="483" spans="1:33" s="127" customFormat="1" ht="16.5" customHeight="1" x14ac:dyDescent="0.25">
      <c r="A483" s="125">
        <f t="shared" si="171"/>
        <v>372</v>
      </c>
      <c r="B483" s="305" t="s">
        <v>582</v>
      </c>
      <c r="C483" s="429">
        <f t="shared" si="169"/>
        <v>423665.3</v>
      </c>
      <c r="D483" s="455">
        <f t="shared" si="172"/>
        <v>0</v>
      </c>
      <c r="E483" s="427"/>
      <c r="F483" s="455"/>
      <c r="G483" s="455"/>
      <c r="H483" s="455"/>
      <c r="I483" s="455"/>
      <c r="J483" s="455"/>
      <c r="K483" s="455"/>
      <c r="L483" s="455"/>
      <c r="M483" s="455"/>
      <c r="N483" s="455"/>
      <c r="O483" s="455"/>
      <c r="P483" s="455"/>
      <c r="Q483" s="455"/>
      <c r="R483" s="455"/>
      <c r="S483" s="455"/>
      <c r="T483" s="455"/>
      <c r="U483" s="455"/>
      <c r="V483" s="455"/>
      <c r="W483" s="455"/>
      <c r="X483" s="480"/>
      <c r="Y483" s="455">
        <v>423665.3</v>
      </c>
      <c r="Z483" s="460"/>
      <c r="AA483" s="16"/>
      <c r="AB483" s="121" t="s">
        <v>1107</v>
      </c>
      <c r="AC483" s="41"/>
      <c r="AD483" s="41"/>
    </row>
    <row r="484" spans="1:33" ht="17.25" customHeight="1" x14ac:dyDescent="0.25">
      <c r="A484" s="125">
        <f t="shared" si="171"/>
        <v>373</v>
      </c>
      <c r="B484" s="329" t="s">
        <v>1708</v>
      </c>
      <c r="C484" s="429">
        <f t="shared" si="169"/>
        <v>5211097.45</v>
      </c>
      <c r="D484" s="455">
        <f t="shared" si="172"/>
        <v>470320.6</v>
      </c>
      <c r="E484" s="455"/>
      <c r="F484" s="455">
        <v>470320.6</v>
      </c>
      <c r="G484" s="455"/>
      <c r="H484" s="455"/>
      <c r="I484" s="455"/>
      <c r="J484" s="455"/>
      <c r="K484" s="455"/>
      <c r="L484" s="455"/>
      <c r="M484" s="455"/>
      <c r="N484" s="455">
        <v>540.79999999999995</v>
      </c>
      <c r="O484" s="427">
        <v>2122215.11</v>
      </c>
      <c r="P484" s="455"/>
      <c r="Q484" s="455"/>
      <c r="R484" s="455">
        <v>782.49</v>
      </c>
      <c r="S484" s="427">
        <v>2618561.7400000002</v>
      </c>
      <c r="T484" s="455"/>
      <c r="U484" s="455"/>
      <c r="V484" s="455"/>
      <c r="W484" s="455"/>
      <c r="X484" s="480"/>
      <c r="Y484" s="455"/>
      <c r="Z484" s="460"/>
      <c r="AA484" s="13"/>
      <c r="AB484" s="34"/>
      <c r="AC484" s="85"/>
      <c r="AD484" s="85"/>
    </row>
    <row r="485" spans="1:33" ht="17.25" customHeight="1" x14ac:dyDescent="0.25">
      <c r="A485" s="125">
        <f t="shared" si="171"/>
        <v>374</v>
      </c>
      <c r="B485" s="10" t="s">
        <v>343</v>
      </c>
      <c r="C485" s="429">
        <f t="shared" si="169"/>
        <v>641322.92000000004</v>
      </c>
      <c r="D485" s="455">
        <f t="shared" si="172"/>
        <v>641322.92000000004</v>
      </c>
      <c r="E485" s="455"/>
      <c r="F485" s="455">
        <v>641322.92000000004</v>
      </c>
      <c r="G485" s="480"/>
      <c r="H485" s="480"/>
      <c r="I485" s="480"/>
      <c r="J485" s="480"/>
      <c r="K485" s="480"/>
      <c r="L485" s="480"/>
      <c r="M485" s="480"/>
      <c r="N485" s="480"/>
      <c r="O485" s="480"/>
      <c r="P485" s="480"/>
      <c r="Q485" s="480"/>
      <c r="R485" s="480"/>
      <c r="S485" s="480"/>
      <c r="T485" s="480"/>
      <c r="U485" s="480"/>
      <c r="V485" s="480"/>
      <c r="W485" s="480"/>
      <c r="X485" s="480"/>
      <c r="Y485" s="455"/>
      <c r="Z485" s="460"/>
      <c r="AA485" s="481"/>
      <c r="AB485" s="34"/>
      <c r="AC485" s="36"/>
      <c r="AD485" s="85"/>
      <c r="AE485" s="4"/>
    </row>
    <row r="486" spans="1:33" s="127" customFormat="1" ht="21.75" customHeight="1" x14ac:dyDescent="0.25">
      <c r="A486" s="125">
        <f t="shared" si="171"/>
        <v>375</v>
      </c>
      <c r="B486" s="301" t="s">
        <v>583</v>
      </c>
      <c r="C486" s="429">
        <f t="shared" si="169"/>
        <v>1155315.8400000001</v>
      </c>
      <c r="D486" s="455">
        <f t="shared" si="172"/>
        <v>0</v>
      </c>
      <c r="E486" s="427"/>
      <c r="F486" s="455"/>
      <c r="G486" s="455"/>
      <c r="H486" s="455"/>
      <c r="I486" s="455"/>
      <c r="J486" s="455"/>
      <c r="K486" s="455"/>
      <c r="L486" s="455"/>
      <c r="M486" s="455"/>
      <c r="N486" s="455"/>
      <c r="O486" s="455"/>
      <c r="P486" s="455"/>
      <c r="Q486" s="455"/>
      <c r="R486" s="455"/>
      <c r="S486" s="455"/>
      <c r="T486" s="455"/>
      <c r="U486" s="455"/>
      <c r="V486" s="455"/>
      <c r="W486" s="455"/>
      <c r="X486" s="480"/>
      <c r="Y486" s="455">
        <v>1155315.8400000001</v>
      </c>
      <c r="Z486" s="460"/>
      <c r="AA486" s="16"/>
      <c r="AB486" s="121" t="s">
        <v>1138</v>
      </c>
      <c r="AC486" s="41"/>
      <c r="AD486" s="41"/>
    </row>
    <row r="487" spans="1:33" s="127" customFormat="1" ht="16.5" customHeight="1" x14ac:dyDescent="0.25">
      <c r="A487" s="125">
        <f t="shared" si="171"/>
        <v>376</v>
      </c>
      <c r="B487" s="301" t="s">
        <v>584</v>
      </c>
      <c r="C487" s="429">
        <f t="shared" si="169"/>
        <v>769420.84</v>
      </c>
      <c r="D487" s="455">
        <f t="shared" si="172"/>
        <v>0</v>
      </c>
      <c r="E487" s="427"/>
      <c r="F487" s="455"/>
      <c r="G487" s="455"/>
      <c r="H487" s="455"/>
      <c r="I487" s="455"/>
      <c r="J487" s="455"/>
      <c r="K487" s="455"/>
      <c r="L487" s="455"/>
      <c r="M487" s="455"/>
      <c r="N487" s="455"/>
      <c r="O487" s="455"/>
      <c r="P487" s="455"/>
      <c r="Q487" s="455"/>
      <c r="R487" s="455"/>
      <c r="S487" s="455"/>
      <c r="T487" s="455"/>
      <c r="U487" s="455"/>
      <c r="V487" s="455"/>
      <c r="W487" s="455"/>
      <c r="X487" s="480"/>
      <c r="Y487" s="455">
        <v>769420.84</v>
      </c>
      <c r="Z487" s="460"/>
      <c r="AA487" s="16"/>
      <c r="AB487" s="121" t="s">
        <v>1098</v>
      </c>
      <c r="AC487" s="41"/>
      <c r="AD487" s="41"/>
    </row>
    <row r="488" spans="1:33" s="127" customFormat="1" ht="16.5" customHeight="1" x14ac:dyDescent="0.25">
      <c r="A488" s="125">
        <f t="shared" si="171"/>
        <v>377</v>
      </c>
      <c r="B488" s="301" t="s">
        <v>585</v>
      </c>
      <c r="C488" s="429">
        <f t="shared" si="169"/>
        <v>745965.46</v>
      </c>
      <c r="D488" s="455">
        <f t="shared" si="172"/>
        <v>0</v>
      </c>
      <c r="E488" s="427"/>
      <c r="F488" s="455"/>
      <c r="G488" s="455"/>
      <c r="H488" s="455"/>
      <c r="I488" s="455"/>
      <c r="J488" s="455"/>
      <c r="K488" s="455"/>
      <c r="L488" s="455"/>
      <c r="M488" s="455"/>
      <c r="N488" s="455"/>
      <c r="O488" s="455"/>
      <c r="P488" s="455"/>
      <c r="Q488" s="455"/>
      <c r="R488" s="455"/>
      <c r="S488" s="455"/>
      <c r="T488" s="455"/>
      <c r="U488" s="455"/>
      <c r="V488" s="455"/>
      <c r="W488" s="455"/>
      <c r="X488" s="480"/>
      <c r="Y488" s="455">
        <v>745965.46</v>
      </c>
      <c r="Z488" s="460"/>
      <c r="AA488" s="16"/>
      <c r="AB488" s="121" t="s">
        <v>1098</v>
      </c>
      <c r="AC488" s="41"/>
      <c r="AD488" s="41"/>
    </row>
    <row r="489" spans="1:33" ht="17.25" customHeight="1" x14ac:dyDescent="0.25">
      <c r="A489" s="125">
        <f t="shared" si="171"/>
        <v>378</v>
      </c>
      <c r="B489" s="329" t="s">
        <v>118</v>
      </c>
      <c r="C489" s="429">
        <f t="shared" si="169"/>
        <v>2987619.28</v>
      </c>
      <c r="D489" s="455">
        <f t="shared" si="172"/>
        <v>782940.62</v>
      </c>
      <c r="E489" s="455"/>
      <c r="F489" s="455">
        <v>782940.62</v>
      </c>
      <c r="G489" s="455"/>
      <c r="H489" s="455"/>
      <c r="I489" s="455"/>
      <c r="J489" s="455"/>
      <c r="K489" s="455"/>
      <c r="L489" s="455"/>
      <c r="M489" s="455"/>
      <c r="N489" s="455"/>
      <c r="O489" s="427"/>
      <c r="P489" s="455">
        <v>440.2</v>
      </c>
      <c r="Q489" s="455">
        <v>478161.22</v>
      </c>
      <c r="R489" s="455">
        <v>920.5</v>
      </c>
      <c r="S489" s="455">
        <v>1726517.44</v>
      </c>
      <c r="T489" s="455"/>
      <c r="U489" s="455"/>
      <c r="V489" s="455"/>
      <c r="W489" s="455"/>
      <c r="X489" s="480"/>
      <c r="Y489" s="455"/>
      <c r="Z489" s="460"/>
      <c r="AA489" s="13"/>
      <c r="AB489" s="34"/>
      <c r="AC489" s="36"/>
      <c r="AD489" s="85"/>
    </row>
    <row r="490" spans="1:33" ht="17.25" customHeight="1" x14ac:dyDescent="0.25">
      <c r="A490" s="125">
        <f t="shared" si="171"/>
        <v>379</v>
      </c>
      <c r="B490" s="329" t="s">
        <v>119</v>
      </c>
      <c r="C490" s="429">
        <f t="shared" si="169"/>
        <v>2146197.38</v>
      </c>
      <c r="D490" s="455">
        <f t="shared" si="172"/>
        <v>828540.54</v>
      </c>
      <c r="E490" s="455"/>
      <c r="F490" s="455">
        <v>828540.54</v>
      </c>
      <c r="G490" s="455"/>
      <c r="H490" s="455"/>
      <c r="I490" s="455"/>
      <c r="J490" s="455"/>
      <c r="K490" s="455"/>
      <c r="L490" s="455"/>
      <c r="M490" s="455"/>
      <c r="N490" s="455"/>
      <c r="O490" s="427"/>
      <c r="P490" s="455">
        <v>440.2</v>
      </c>
      <c r="Q490" s="455">
        <v>1317656.8400000001</v>
      </c>
      <c r="R490" s="455"/>
      <c r="S490" s="427"/>
      <c r="T490" s="455"/>
      <c r="U490" s="455"/>
      <c r="V490" s="455"/>
      <c r="W490" s="455"/>
      <c r="X490" s="480"/>
      <c r="Y490" s="455"/>
      <c r="Z490" s="460"/>
      <c r="AA490" s="13"/>
      <c r="AB490" s="34"/>
      <c r="AC490" s="85"/>
      <c r="AD490" s="85"/>
    </row>
    <row r="491" spans="1:33" ht="17.25" customHeight="1" x14ac:dyDescent="0.25">
      <c r="A491" s="597" t="s">
        <v>17</v>
      </c>
      <c r="B491" s="598"/>
      <c r="C491" s="429">
        <f t="shared" si="169"/>
        <v>167475155.26000002</v>
      </c>
      <c r="D491" s="455">
        <f t="shared" ref="D491:Y491" si="173">SUM(D386:D490)</f>
        <v>15301034.649999999</v>
      </c>
      <c r="E491" s="455">
        <f t="shared" si="173"/>
        <v>0</v>
      </c>
      <c r="F491" s="455">
        <f t="shared" si="173"/>
        <v>13199598.91</v>
      </c>
      <c r="G491" s="455">
        <f t="shared" si="173"/>
        <v>1550451.56</v>
      </c>
      <c r="H491" s="455">
        <f t="shared" si="173"/>
        <v>260509.78</v>
      </c>
      <c r="I491" s="455">
        <f t="shared" si="173"/>
        <v>0</v>
      </c>
      <c r="J491" s="455">
        <f t="shared" si="173"/>
        <v>290474.40000000002</v>
      </c>
      <c r="K491" s="455">
        <f t="shared" si="173"/>
        <v>0</v>
      </c>
      <c r="L491" s="455">
        <f t="shared" si="173"/>
        <v>0</v>
      </c>
      <c r="M491" s="455">
        <f t="shared" si="173"/>
        <v>0</v>
      </c>
      <c r="N491" s="455">
        <f t="shared" si="173"/>
        <v>2351.8000000000002</v>
      </c>
      <c r="O491" s="455">
        <f t="shared" si="173"/>
        <v>6464051.9100000001</v>
      </c>
      <c r="P491" s="455">
        <f t="shared" si="173"/>
        <v>10293.050000000001</v>
      </c>
      <c r="Q491" s="455">
        <f t="shared" si="173"/>
        <v>18253974</v>
      </c>
      <c r="R491" s="455">
        <f t="shared" si="173"/>
        <v>27445.230000000003</v>
      </c>
      <c r="S491" s="455">
        <f t="shared" si="173"/>
        <v>67067033.239999995</v>
      </c>
      <c r="T491" s="455">
        <f t="shared" si="173"/>
        <v>0</v>
      </c>
      <c r="U491" s="455">
        <f t="shared" si="173"/>
        <v>0</v>
      </c>
      <c r="V491" s="455">
        <f t="shared" si="173"/>
        <v>2046.65</v>
      </c>
      <c r="W491" s="455">
        <f t="shared" si="173"/>
        <v>716867</v>
      </c>
      <c r="X491" s="455">
        <f t="shared" si="173"/>
        <v>0</v>
      </c>
      <c r="Y491" s="455">
        <f t="shared" si="173"/>
        <v>59672194.460000016</v>
      </c>
      <c r="Z491" s="429">
        <f>(C491-Y491)*0.0214</f>
        <v>2306983.36112</v>
      </c>
      <c r="AA491" s="13"/>
      <c r="AB491" s="34"/>
      <c r="AC491" s="85"/>
      <c r="AD491" s="85"/>
      <c r="AG491" s="86"/>
    </row>
    <row r="492" spans="1:33" ht="17.25" customHeight="1" x14ac:dyDescent="0.25">
      <c r="A492" s="492" t="s">
        <v>120</v>
      </c>
      <c r="B492" s="493"/>
      <c r="C492" s="494"/>
      <c r="D492" s="480"/>
      <c r="E492" s="480"/>
      <c r="F492" s="480"/>
      <c r="G492" s="480"/>
      <c r="H492" s="480"/>
      <c r="I492" s="480"/>
      <c r="J492" s="480"/>
      <c r="K492" s="480"/>
      <c r="L492" s="480"/>
      <c r="M492" s="480"/>
      <c r="N492" s="480"/>
      <c r="O492" s="480"/>
      <c r="P492" s="480"/>
      <c r="Q492" s="480"/>
      <c r="R492" s="480"/>
      <c r="S492" s="480"/>
      <c r="T492" s="480"/>
      <c r="U492" s="480"/>
      <c r="V492" s="480"/>
      <c r="W492" s="480"/>
      <c r="X492" s="480"/>
      <c r="Y492" s="480"/>
      <c r="Z492" s="482"/>
      <c r="AA492" s="13"/>
      <c r="AB492" s="34"/>
      <c r="AC492" s="36"/>
      <c r="AD492" s="85"/>
    </row>
    <row r="493" spans="1:33" ht="17.25" customHeight="1" x14ac:dyDescent="0.25">
      <c r="A493" s="125">
        <f>A490+1</f>
        <v>380</v>
      </c>
      <c r="B493" s="329" t="s">
        <v>239</v>
      </c>
      <c r="C493" s="429">
        <f t="shared" ref="C493:C498" si="174">D493+M493+O493+Q493+S493+U493+W493+X493+Y493</f>
        <v>1700000</v>
      </c>
      <c r="D493" s="455">
        <f t="shared" ref="D493:D498" si="175">E493+F493+G493+H493+I493+J493</f>
        <v>0</v>
      </c>
      <c r="E493" s="455"/>
      <c r="F493" s="455"/>
      <c r="G493" s="455"/>
      <c r="H493" s="455"/>
      <c r="I493" s="455"/>
      <c r="J493" s="455"/>
      <c r="K493" s="455"/>
      <c r="L493" s="455"/>
      <c r="M493" s="455"/>
      <c r="N493" s="455">
        <v>850.22</v>
      </c>
      <c r="O493" s="455">
        <v>1700000</v>
      </c>
      <c r="P493" s="455"/>
      <c r="Q493" s="455"/>
      <c r="R493" s="455"/>
      <c r="S493" s="455"/>
      <c r="T493" s="455"/>
      <c r="U493" s="455"/>
      <c r="V493" s="455"/>
      <c r="W493" s="455"/>
      <c r="X493" s="455"/>
      <c r="Y493" s="455"/>
      <c r="Z493" s="460"/>
      <c r="AA493" s="13"/>
      <c r="AB493" s="34"/>
      <c r="AC493" s="36"/>
      <c r="AD493" s="85"/>
    </row>
    <row r="494" spans="1:33" s="127" customFormat="1" ht="38.25" x14ac:dyDescent="0.2">
      <c r="A494" s="125">
        <f>A493+1</f>
        <v>381</v>
      </c>
      <c r="B494" s="296" t="s">
        <v>586</v>
      </c>
      <c r="C494" s="429">
        <f t="shared" si="174"/>
        <v>585589.83000000007</v>
      </c>
      <c r="D494" s="455">
        <f t="shared" si="175"/>
        <v>0</v>
      </c>
      <c r="E494" s="427"/>
      <c r="F494" s="427"/>
      <c r="G494" s="427"/>
      <c r="H494" s="427"/>
      <c r="I494" s="427"/>
      <c r="J494" s="427"/>
      <c r="K494" s="427"/>
      <c r="L494" s="427"/>
      <c r="M494" s="427"/>
      <c r="N494" s="427"/>
      <c r="O494" s="427"/>
      <c r="P494" s="427"/>
      <c r="Q494" s="427"/>
      <c r="R494" s="427"/>
      <c r="S494" s="427"/>
      <c r="T494" s="427"/>
      <c r="U494" s="427"/>
      <c r="V494" s="427"/>
      <c r="W494" s="427"/>
      <c r="X494" s="427"/>
      <c r="Y494" s="427">
        <v>585589.83000000007</v>
      </c>
      <c r="Z494" s="429"/>
      <c r="AA494" s="16" t="s">
        <v>1230</v>
      </c>
      <c r="AB494" s="121" t="s">
        <v>1480</v>
      </c>
      <c r="AC494" s="41"/>
      <c r="AD494" s="41"/>
      <c r="AE494" s="41"/>
    </row>
    <row r="495" spans="1:33" s="127" customFormat="1" x14ac:dyDescent="0.2">
      <c r="A495" s="125">
        <f>A494+1</f>
        <v>382</v>
      </c>
      <c r="B495" s="296" t="s">
        <v>587</v>
      </c>
      <c r="C495" s="429">
        <f t="shared" si="174"/>
        <v>156534.25</v>
      </c>
      <c r="D495" s="455">
        <f t="shared" si="175"/>
        <v>0</v>
      </c>
      <c r="E495" s="427"/>
      <c r="F495" s="105"/>
      <c r="G495" s="427"/>
      <c r="H495" s="427"/>
      <c r="I495" s="427"/>
      <c r="J495" s="427"/>
      <c r="K495" s="427"/>
      <c r="L495" s="427"/>
      <c r="M495" s="427"/>
      <c r="N495" s="427"/>
      <c r="O495" s="427"/>
      <c r="P495" s="427"/>
      <c r="Q495" s="427"/>
      <c r="R495" s="427"/>
      <c r="S495" s="427"/>
      <c r="T495" s="427"/>
      <c r="U495" s="427"/>
      <c r="V495" s="427"/>
      <c r="W495" s="427"/>
      <c r="X495" s="427"/>
      <c r="Y495" s="427">
        <v>156534.25</v>
      </c>
      <c r="Z495" s="429"/>
      <c r="AA495" s="16"/>
      <c r="AB495" s="121" t="s">
        <v>986</v>
      </c>
      <c r="AC495" s="41"/>
      <c r="AD495" s="41"/>
      <c r="AE495" s="41"/>
    </row>
    <row r="496" spans="1:33" s="127" customFormat="1" x14ac:dyDescent="0.2">
      <c r="A496" s="125">
        <f>A495+1</f>
        <v>383</v>
      </c>
      <c r="B496" s="296" t="s">
        <v>588</v>
      </c>
      <c r="C496" s="429">
        <f t="shared" si="174"/>
        <v>169651.22</v>
      </c>
      <c r="D496" s="455">
        <f t="shared" si="175"/>
        <v>0</v>
      </c>
      <c r="E496" s="427"/>
      <c r="F496" s="105"/>
      <c r="G496" s="427"/>
      <c r="H496" s="427"/>
      <c r="I496" s="427"/>
      <c r="J496" s="427"/>
      <c r="K496" s="427"/>
      <c r="L496" s="427"/>
      <c r="M496" s="427"/>
      <c r="N496" s="427"/>
      <c r="O496" s="427"/>
      <c r="P496" s="427"/>
      <c r="Q496" s="427"/>
      <c r="R496" s="427"/>
      <c r="S496" s="427"/>
      <c r="T496" s="427"/>
      <c r="U496" s="427"/>
      <c r="V496" s="427"/>
      <c r="W496" s="427"/>
      <c r="X496" s="427"/>
      <c r="Y496" s="427">
        <v>169651.22</v>
      </c>
      <c r="Z496" s="429"/>
      <c r="AA496" s="16"/>
      <c r="AB496" s="121" t="s">
        <v>986</v>
      </c>
      <c r="AC496" s="41"/>
      <c r="AD496" s="41"/>
      <c r="AE496" s="41"/>
    </row>
    <row r="497" spans="1:33" s="127" customFormat="1" x14ac:dyDescent="0.2">
      <c r="A497" s="125">
        <f>A496+1</f>
        <v>384</v>
      </c>
      <c r="B497" s="296" t="s">
        <v>589</v>
      </c>
      <c r="C497" s="429">
        <f t="shared" si="174"/>
        <v>161885.76999999999</v>
      </c>
      <c r="D497" s="455">
        <f t="shared" si="175"/>
        <v>0</v>
      </c>
      <c r="E497" s="427"/>
      <c r="F497" s="105"/>
      <c r="G497" s="427"/>
      <c r="H497" s="427"/>
      <c r="I497" s="427"/>
      <c r="J497" s="427"/>
      <c r="K497" s="427"/>
      <c r="L497" s="427"/>
      <c r="M497" s="427"/>
      <c r="N497" s="427"/>
      <c r="O497" s="427"/>
      <c r="P497" s="427"/>
      <c r="Q497" s="427"/>
      <c r="R497" s="427"/>
      <c r="S497" s="427"/>
      <c r="T497" s="427"/>
      <c r="U497" s="427"/>
      <c r="V497" s="427"/>
      <c r="W497" s="427"/>
      <c r="X497" s="427"/>
      <c r="Y497" s="427">
        <v>161885.76999999999</v>
      </c>
      <c r="Z497" s="429"/>
      <c r="AA497" s="16"/>
      <c r="AB497" s="121" t="s">
        <v>986</v>
      </c>
      <c r="AC497" s="41"/>
      <c r="AD497" s="41"/>
      <c r="AE497" s="41"/>
    </row>
    <row r="498" spans="1:33" s="127" customFormat="1" x14ac:dyDescent="0.2">
      <c r="A498" s="125">
        <f>A497+1</f>
        <v>385</v>
      </c>
      <c r="B498" s="296" t="s">
        <v>590</v>
      </c>
      <c r="C498" s="429">
        <f t="shared" si="174"/>
        <v>164170.79999999999</v>
      </c>
      <c r="D498" s="455">
        <f t="shared" si="175"/>
        <v>0</v>
      </c>
      <c r="E498" s="427"/>
      <c r="F498" s="105"/>
      <c r="G498" s="427"/>
      <c r="H498" s="427"/>
      <c r="I498" s="427"/>
      <c r="J498" s="427"/>
      <c r="K498" s="427"/>
      <c r="L498" s="427"/>
      <c r="M498" s="427"/>
      <c r="N498" s="427"/>
      <c r="O498" s="427"/>
      <c r="P498" s="427"/>
      <c r="Q498" s="427"/>
      <c r="R498" s="427"/>
      <c r="S498" s="427"/>
      <c r="T498" s="427"/>
      <c r="U498" s="427"/>
      <c r="V498" s="427"/>
      <c r="W498" s="427"/>
      <c r="X498" s="427"/>
      <c r="Y498" s="427">
        <v>164170.79999999999</v>
      </c>
      <c r="Z498" s="429"/>
      <c r="AA498" s="16"/>
      <c r="AB498" s="121" t="s">
        <v>977</v>
      </c>
      <c r="AC498" s="41"/>
      <c r="AD498" s="41"/>
      <c r="AE498" s="41"/>
    </row>
    <row r="499" spans="1:33" ht="17.25" customHeight="1" x14ac:dyDescent="0.25">
      <c r="A499" s="597" t="s">
        <v>17</v>
      </c>
      <c r="B499" s="598"/>
      <c r="C499" s="460">
        <f t="shared" ref="C499:Y499" si="176">SUM(C493:C498)</f>
        <v>2937831.87</v>
      </c>
      <c r="D499" s="455">
        <f t="shared" si="176"/>
        <v>0</v>
      </c>
      <c r="E499" s="455">
        <f t="shared" si="176"/>
        <v>0</v>
      </c>
      <c r="F499" s="455">
        <f t="shared" si="176"/>
        <v>0</v>
      </c>
      <c r="G499" s="455">
        <f t="shared" si="176"/>
        <v>0</v>
      </c>
      <c r="H499" s="455">
        <f t="shared" si="176"/>
        <v>0</v>
      </c>
      <c r="I499" s="455">
        <f t="shared" si="176"/>
        <v>0</v>
      </c>
      <c r="J499" s="455">
        <f t="shared" si="176"/>
        <v>0</v>
      </c>
      <c r="K499" s="455">
        <f t="shared" si="176"/>
        <v>0</v>
      </c>
      <c r="L499" s="455">
        <f t="shared" ref="L499" si="177">SUM(L493:L498)</f>
        <v>0</v>
      </c>
      <c r="M499" s="455">
        <f t="shared" si="176"/>
        <v>0</v>
      </c>
      <c r="N499" s="455">
        <f t="shared" si="176"/>
        <v>850.22</v>
      </c>
      <c r="O499" s="455">
        <f t="shared" si="176"/>
        <v>1700000</v>
      </c>
      <c r="P499" s="455">
        <f t="shared" si="176"/>
        <v>0</v>
      </c>
      <c r="Q499" s="455">
        <f t="shared" si="176"/>
        <v>0</v>
      </c>
      <c r="R499" s="455">
        <f t="shared" si="176"/>
        <v>0</v>
      </c>
      <c r="S499" s="455">
        <f t="shared" si="176"/>
        <v>0</v>
      </c>
      <c r="T499" s="455">
        <f t="shared" si="176"/>
        <v>0</v>
      </c>
      <c r="U499" s="455">
        <f t="shared" si="176"/>
        <v>0</v>
      </c>
      <c r="V499" s="455">
        <f t="shared" si="176"/>
        <v>0</v>
      </c>
      <c r="W499" s="455">
        <f t="shared" si="176"/>
        <v>0</v>
      </c>
      <c r="X499" s="455">
        <f t="shared" si="176"/>
        <v>0</v>
      </c>
      <c r="Y499" s="455">
        <f t="shared" si="176"/>
        <v>1237831.8700000001</v>
      </c>
      <c r="Z499" s="429">
        <f>(C499-Y499)*0.0214</f>
        <v>36380</v>
      </c>
      <c r="AA499" s="13"/>
      <c r="AB499" s="34"/>
      <c r="AC499" s="85"/>
      <c r="AD499" s="85"/>
    </row>
    <row r="500" spans="1:33" ht="17.25" customHeight="1" x14ac:dyDescent="0.2">
      <c r="A500" s="610" t="s">
        <v>1024</v>
      </c>
      <c r="B500" s="611"/>
      <c r="C500" s="612"/>
      <c r="D500" s="383"/>
      <c r="E500" s="383"/>
      <c r="F500" s="383"/>
      <c r="G500" s="427"/>
      <c r="H500" s="427"/>
      <c r="I500" s="427"/>
      <c r="J500" s="427"/>
      <c r="K500" s="427"/>
      <c r="L500" s="427"/>
      <c r="M500" s="427"/>
      <c r="N500" s="427"/>
      <c r="O500" s="427"/>
      <c r="P500" s="427"/>
      <c r="Q500" s="427"/>
      <c r="R500" s="427"/>
      <c r="S500" s="427"/>
      <c r="T500" s="427"/>
      <c r="U500" s="427"/>
      <c r="V500" s="455"/>
      <c r="W500" s="455"/>
      <c r="X500" s="455"/>
      <c r="Y500" s="455"/>
      <c r="Z500" s="460"/>
      <c r="AA500" s="13"/>
      <c r="AB500" s="34"/>
      <c r="AC500" s="85"/>
      <c r="AD500" s="85"/>
    </row>
    <row r="501" spans="1:33" ht="17.25" customHeight="1" x14ac:dyDescent="0.25">
      <c r="A501" s="125">
        <f>A498+1</f>
        <v>386</v>
      </c>
      <c r="B501" s="296" t="s">
        <v>1025</v>
      </c>
      <c r="C501" s="429">
        <f>D501+M501+O501+Q501+S501+U501+W501+X501+Y501</f>
        <v>471200.44</v>
      </c>
      <c r="D501" s="455">
        <f>E501+F501+G501+H501+I501+J501</f>
        <v>0</v>
      </c>
      <c r="E501" s="427">
        <v>0</v>
      </c>
      <c r="F501" s="427">
        <v>0</v>
      </c>
      <c r="G501" s="427">
        <v>0</v>
      </c>
      <c r="H501" s="427">
        <v>0</v>
      </c>
      <c r="I501" s="427">
        <v>0</v>
      </c>
      <c r="J501" s="427">
        <v>0</v>
      </c>
      <c r="K501" s="427">
        <v>0</v>
      </c>
      <c r="L501" s="427">
        <v>0</v>
      </c>
      <c r="M501" s="427">
        <v>0</v>
      </c>
      <c r="N501" s="427">
        <v>0</v>
      </c>
      <c r="O501" s="427">
        <v>0</v>
      </c>
      <c r="P501" s="427">
        <v>0</v>
      </c>
      <c r="Q501" s="427">
        <v>0</v>
      </c>
      <c r="R501" s="105"/>
      <c r="S501" s="105"/>
      <c r="T501" s="427"/>
      <c r="U501" s="427"/>
      <c r="V501" s="480"/>
      <c r="W501" s="480"/>
      <c r="X501" s="455"/>
      <c r="Y501" s="455">
        <v>471200.44</v>
      </c>
      <c r="Z501" s="460"/>
      <c r="AA501" s="13"/>
      <c r="AB501" s="34" t="s">
        <v>1083</v>
      </c>
      <c r="AC501" s="85"/>
      <c r="AD501" s="85"/>
    </row>
    <row r="502" spans="1:33" ht="17.25" customHeight="1" x14ac:dyDescent="0.25">
      <c r="A502" s="597" t="s">
        <v>17</v>
      </c>
      <c r="B502" s="598"/>
      <c r="C502" s="429">
        <f t="shared" ref="C502:Y502" si="178">SUM(C501)</f>
        <v>471200.44</v>
      </c>
      <c r="D502" s="427">
        <f t="shared" si="178"/>
        <v>0</v>
      </c>
      <c r="E502" s="427">
        <f t="shared" si="178"/>
        <v>0</v>
      </c>
      <c r="F502" s="427">
        <f t="shared" si="178"/>
        <v>0</v>
      </c>
      <c r="G502" s="427">
        <f t="shared" si="178"/>
        <v>0</v>
      </c>
      <c r="H502" s="427">
        <f t="shared" si="178"/>
        <v>0</v>
      </c>
      <c r="I502" s="427">
        <f t="shared" si="178"/>
        <v>0</v>
      </c>
      <c r="J502" s="427">
        <f t="shared" si="178"/>
        <v>0</v>
      </c>
      <c r="K502" s="427">
        <f t="shared" si="178"/>
        <v>0</v>
      </c>
      <c r="L502" s="427">
        <f t="shared" ref="L502" si="179">SUM(L501)</f>
        <v>0</v>
      </c>
      <c r="M502" s="427">
        <f t="shared" si="178"/>
        <v>0</v>
      </c>
      <c r="N502" s="427">
        <f t="shared" si="178"/>
        <v>0</v>
      </c>
      <c r="O502" s="427">
        <f t="shared" si="178"/>
        <v>0</v>
      </c>
      <c r="P502" s="427">
        <f t="shared" si="178"/>
        <v>0</v>
      </c>
      <c r="Q502" s="427">
        <f t="shared" si="178"/>
        <v>0</v>
      </c>
      <c r="R502" s="427">
        <f t="shared" si="178"/>
        <v>0</v>
      </c>
      <c r="S502" s="427">
        <f t="shared" si="178"/>
        <v>0</v>
      </c>
      <c r="T502" s="427">
        <f t="shared" si="178"/>
        <v>0</v>
      </c>
      <c r="U502" s="427">
        <f t="shared" si="178"/>
        <v>0</v>
      </c>
      <c r="V502" s="427">
        <f t="shared" si="178"/>
        <v>0</v>
      </c>
      <c r="W502" s="427">
        <f t="shared" si="178"/>
        <v>0</v>
      </c>
      <c r="X502" s="427">
        <f t="shared" si="178"/>
        <v>0</v>
      </c>
      <c r="Y502" s="427">
        <f t="shared" si="178"/>
        <v>471200.44</v>
      </c>
      <c r="Z502" s="429">
        <f>(C502-Y502)*0.0214</f>
        <v>0</v>
      </c>
      <c r="AA502" s="13"/>
      <c r="AB502" s="34"/>
      <c r="AC502" s="85"/>
      <c r="AD502" s="85"/>
    </row>
    <row r="503" spans="1:33" ht="17.25" customHeight="1" x14ac:dyDescent="0.25">
      <c r="A503" s="492" t="s">
        <v>121</v>
      </c>
      <c r="B503" s="493"/>
      <c r="C503" s="494"/>
      <c r="D503" s="480"/>
      <c r="E503" s="480"/>
      <c r="F503" s="480"/>
      <c r="G503" s="480"/>
      <c r="H503" s="480"/>
      <c r="I503" s="480"/>
      <c r="J503" s="480"/>
      <c r="K503" s="480"/>
      <c r="L503" s="480"/>
      <c r="M503" s="480"/>
      <c r="N503" s="480"/>
      <c r="O503" s="480"/>
      <c r="P503" s="480"/>
      <c r="Q503" s="480"/>
      <c r="R503" s="480"/>
      <c r="S503" s="480"/>
      <c r="T503" s="480"/>
      <c r="U503" s="480"/>
      <c r="V503" s="480"/>
      <c r="W503" s="480"/>
      <c r="X503" s="480"/>
      <c r="Y503" s="480"/>
      <c r="Z503" s="482"/>
      <c r="AA503" s="13"/>
      <c r="AB503" s="34"/>
      <c r="AC503" s="36"/>
      <c r="AD503" s="85"/>
    </row>
    <row r="504" spans="1:33" ht="17.25" customHeight="1" x14ac:dyDescent="0.25">
      <c r="A504" s="125">
        <f>A501+1</f>
        <v>387</v>
      </c>
      <c r="B504" s="329" t="s">
        <v>240</v>
      </c>
      <c r="C504" s="429">
        <f>D504+M504+O504+Q504+S504+U504+W504+X504+Y504</f>
        <v>1801359.68</v>
      </c>
      <c r="D504" s="455">
        <f>E504+F504+G504+H504+I504+J504</f>
        <v>0</v>
      </c>
      <c r="E504" s="455"/>
      <c r="F504" s="455"/>
      <c r="G504" s="455"/>
      <c r="H504" s="455"/>
      <c r="I504" s="455"/>
      <c r="J504" s="455"/>
      <c r="K504" s="455"/>
      <c r="L504" s="455"/>
      <c r="M504" s="455"/>
      <c r="N504" s="455">
        <v>541.30999999999995</v>
      </c>
      <c r="O504" s="455">
        <v>1801359.68</v>
      </c>
      <c r="P504" s="455"/>
      <c r="Q504" s="455"/>
      <c r="R504" s="455"/>
      <c r="S504" s="455"/>
      <c r="T504" s="455"/>
      <c r="U504" s="455"/>
      <c r="V504" s="455"/>
      <c r="W504" s="455"/>
      <c r="X504" s="455"/>
      <c r="Y504" s="455"/>
      <c r="Z504" s="460"/>
      <c r="AA504" s="13"/>
      <c r="AB504" s="34"/>
      <c r="AC504" s="36"/>
      <c r="AD504" s="85"/>
    </row>
    <row r="505" spans="1:33" s="127" customFormat="1" x14ac:dyDescent="0.2">
      <c r="A505" s="125">
        <f>A504+1</f>
        <v>388</v>
      </c>
      <c r="B505" s="310" t="s">
        <v>591</v>
      </c>
      <c r="C505" s="429">
        <f>D505+M505+O505+Q505+S505+U505+W505+X505+Y505</f>
        <v>1725938.56</v>
      </c>
      <c r="D505" s="455">
        <f>E505+F505+G505+H505+I505+J505</f>
        <v>0</v>
      </c>
      <c r="E505" s="427"/>
      <c r="F505" s="427"/>
      <c r="G505" s="427"/>
      <c r="H505" s="427"/>
      <c r="I505" s="427"/>
      <c r="J505" s="427"/>
      <c r="K505" s="427"/>
      <c r="L505" s="427"/>
      <c r="M505" s="427"/>
      <c r="N505" s="427"/>
      <c r="O505" s="427"/>
      <c r="P505" s="427"/>
      <c r="Q505" s="427"/>
      <c r="R505" s="427"/>
      <c r="S505" s="427"/>
      <c r="T505" s="427"/>
      <c r="U505" s="427"/>
      <c r="V505" s="427"/>
      <c r="W505" s="427"/>
      <c r="X505" s="427"/>
      <c r="Y505" s="455">
        <v>1725938.56</v>
      </c>
      <c r="Z505" s="460"/>
      <c r="AA505" s="16"/>
      <c r="AB505" s="121" t="s">
        <v>1073</v>
      </c>
      <c r="AC505" s="41"/>
      <c r="AD505" s="41"/>
      <c r="AE505" s="41"/>
    </row>
    <row r="506" spans="1:33" s="127" customFormat="1" x14ac:dyDescent="0.2">
      <c r="A506" s="125">
        <f>A505+1</f>
        <v>389</v>
      </c>
      <c r="B506" s="310" t="s">
        <v>592</v>
      </c>
      <c r="C506" s="429">
        <f>D506+M506+O506+Q506+S506+U506+W506+X506+Y506</f>
        <v>1266310.32</v>
      </c>
      <c r="D506" s="455">
        <f>E506+F506+G506+H506+I506+J506</f>
        <v>0</v>
      </c>
      <c r="E506" s="427"/>
      <c r="F506" s="427"/>
      <c r="G506" s="427"/>
      <c r="H506" s="427"/>
      <c r="I506" s="427"/>
      <c r="J506" s="427"/>
      <c r="K506" s="427"/>
      <c r="L506" s="427"/>
      <c r="M506" s="427"/>
      <c r="N506" s="427"/>
      <c r="O506" s="427"/>
      <c r="P506" s="427"/>
      <c r="Q506" s="427"/>
      <c r="R506" s="427"/>
      <c r="S506" s="427"/>
      <c r="T506" s="427"/>
      <c r="U506" s="427"/>
      <c r="V506" s="427"/>
      <c r="W506" s="427"/>
      <c r="X506" s="427"/>
      <c r="Y506" s="455">
        <v>1266310.32</v>
      </c>
      <c r="Z506" s="460"/>
      <c r="AA506" s="16"/>
      <c r="AB506" s="121" t="s">
        <v>1737</v>
      </c>
      <c r="AC506" s="41"/>
      <c r="AD506" s="41"/>
      <c r="AE506" s="41"/>
    </row>
    <row r="507" spans="1:33" s="127" customFormat="1" x14ac:dyDescent="0.2">
      <c r="A507" s="125">
        <f>A506+1</f>
        <v>390</v>
      </c>
      <c r="B507" s="310" t="s">
        <v>593</v>
      </c>
      <c r="C507" s="429">
        <f>D507+M507+O507+Q507+S507+U507+W507+X507+Y507</f>
        <v>368938.21</v>
      </c>
      <c r="D507" s="455">
        <f>E507+F507+G507+H507+I507+J507</f>
        <v>0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455">
        <v>368938.21</v>
      </c>
      <c r="Z507" s="460"/>
      <c r="AA507" s="16"/>
      <c r="AB507" s="121" t="s">
        <v>979</v>
      </c>
      <c r="AC507" s="41"/>
      <c r="AD507" s="41"/>
      <c r="AE507" s="41"/>
    </row>
    <row r="508" spans="1:33" ht="17.25" customHeight="1" x14ac:dyDescent="0.25">
      <c r="A508" s="597" t="s">
        <v>17</v>
      </c>
      <c r="B508" s="598"/>
      <c r="C508" s="460">
        <f t="shared" ref="C508:Y508" si="180">SUM(C504:C507)</f>
        <v>5162546.7700000005</v>
      </c>
      <c r="D508" s="455">
        <f t="shared" si="180"/>
        <v>0</v>
      </c>
      <c r="E508" s="455">
        <f t="shared" si="180"/>
        <v>0</v>
      </c>
      <c r="F508" s="455">
        <f t="shared" si="180"/>
        <v>0</v>
      </c>
      <c r="G508" s="455">
        <f t="shared" si="180"/>
        <v>0</v>
      </c>
      <c r="H508" s="455">
        <f t="shared" si="180"/>
        <v>0</v>
      </c>
      <c r="I508" s="455">
        <f t="shared" si="180"/>
        <v>0</v>
      </c>
      <c r="J508" s="455">
        <f t="shared" si="180"/>
        <v>0</v>
      </c>
      <c r="K508" s="455">
        <f t="shared" si="180"/>
        <v>0</v>
      </c>
      <c r="L508" s="455">
        <f t="shared" ref="L508" si="181">SUM(L504:L507)</f>
        <v>0</v>
      </c>
      <c r="M508" s="455">
        <f t="shared" si="180"/>
        <v>0</v>
      </c>
      <c r="N508" s="455">
        <f t="shared" si="180"/>
        <v>541.30999999999995</v>
      </c>
      <c r="O508" s="455">
        <f t="shared" si="180"/>
        <v>1801359.68</v>
      </c>
      <c r="P508" s="455">
        <f t="shared" si="180"/>
        <v>0</v>
      </c>
      <c r="Q508" s="455">
        <f t="shared" si="180"/>
        <v>0</v>
      </c>
      <c r="R508" s="455">
        <f t="shared" si="180"/>
        <v>0</v>
      </c>
      <c r="S508" s="455">
        <f t="shared" si="180"/>
        <v>0</v>
      </c>
      <c r="T508" s="455">
        <f t="shared" si="180"/>
        <v>0</v>
      </c>
      <c r="U508" s="455">
        <f t="shared" si="180"/>
        <v>0</v>
      </c>
      <c r="V508" s="455">
        <f t="shared" si="180"/>
        <v>0</v>
      </c>
      <c r="W508" s="455">
        <f t="shared" si="180"/>
        <v>0</v>
      </c>
      <c r="X508" s="455">
        <f t="shared" si="180"/>
        <v>0</v>
      </c>
      <c r="Y508" s="455">
        <f t="shared" si="180"/>
        <v>3361187.09</v>
      </c>
      <c r="Z508" s="429">
        <f>(C508-Y508)*0.0214</f>
        <v>38549.097152000009</v>
      </c>
      <c r="AA508" s="13"/>
      <c r="AB508" s="34"/>
      <c r="AC508" s="85"/>
      <c r="AD508" s="85"/>
      <c r="AG508" s="86"/>
    </row>
    <row r="509" spans="1:33" ht="12.75" customHeight="1" x14ac:dyDescent="0.2">
      <c r="A509" s="610" t="s">
        <v>594</v>
      </c>
      <c r="B509" s="611"/>
      <c r="C509" s="612"/>
      <c r="D509" s="383"/>
      <c r="E509" s="383"/>
      <c r="F509" s="383"/>
      <c r="G509" s="427"/>
      <c r="H509" s="427"/>
      <c r="I509" s="427"/>
      <c r="J509" s="427"/>
      <c r="K509" s="427"/>
      <c r="L509" s="427"/>
      <c r="M509" s="427"/>
      <c r="N509" s="427"/>
      <c r="O509" s="427"/>
      <c r="P509" s="427"/>
      <c r="Q509" s="427"/>
      <c r="R509" s="427"/>
      <c r="S509" s="427"/>
      <c r="T509" s="427"/>
      <c r="U509" s="427"/>
      <c r="V509" s="455"/>
      <c r="W509" s="455"/>
      <c r="X509" s="480"/>
      <c r="Y509" s="455"/>
      <c r="Z509" s="460"/>
      <c r="AA509" s="460"/>
      <c r="AB509" s="34"/>
      <c r="AC509" s="85"/>
      <c r="AE509" s="123"/>
    </row>
    <row r="510" spans="1:33" ht="12.75" customHeight="1" x14ac:dyDescent="0.25">
      <c r="A510" s="125">
        <f>A507+1</f>
        <v>391</v>
      </c>
      <c r="B510" s="10" t="s">
        <v>595</v>
      </c>
      <c r="C510" s="429">
        <f>D510+M510+O510+Q510+S510+U510+W510+X510+Y510</f>
        <v>851136.21</v>
      </c>
      <c r="D510" s="427"/>
      <c r="E510" s="427">
        <v>0</v>
      </c>
      <c r="F510" s="105"/>
      <c r="G510" s="427">
        <v>0</v>
      </c>
      <c r="H510" s="105"/>
      <c r="I510" s="427">
        <v>0</v>
      </c>
      <c r="J510" s="105"/>
      <c r="K510" s="427">
        <v>0</v>
      </c>
      <c r="L510" s="427">
        <v>0</v>
      </c>
      <c r="M510" s="427">
        <v>0</v>
      </c>
      <c r="N510" s="105"/>
      <c r="O510" s="105"/>
      <c r="P510" s="427"/>
      <c r="Q510" s="427"/>
      <c r="R510" s="105"/>
      <c r="S510" s="105"/>
      <c r="T510" s="105"/>
      <c r="U510" s="105"/>
      <c r="V510" s="480"/>
      <c r="W510" s="480"/>
      <c r="X510" s="480"/>
      <c r="Y510" s="455">
        <v>851136.21</v>
      </c>
      <c r="Z510" s="460"/>
      <c r="AA510" s="460"/>
      <c r="AB510" s="34" t="s">
        <v>1133</v>
      </c>
      <c r="AC510" s="85"/>
      <c r="AE510" s="123"/>
    </row>
    <row r="511" spans="1:33" ht="12.75" customHeight="1" x14ac:dyDescent="0.25">
      <c r="A511" s="597" t="s">
        <v>17</v>
      </c>
      <c r="B511" s="598"/>
      <c r="C511" s="429">
        <f t="shared" ref="C511:Y511" si="182">SUM(C510)</f>
        <v>851136.21</v>
      </c>
      <c r="D511" s="427">
        <f t="shared" si="182"/>
        <v>0</v>
      </c>
      <c r="E511" s="427">
        <f t="shared" si="182"/>
        <v>0</v>
      </c>
      <c r="F511" s="427">
        <f t="shared" si="182"/>
        <v>0</v>
      </c>
      <c r="G511" s="427">
        <f t="shared" si="182"/>
        <v>0</v>
      </c>
      <c r="H511" s="427">
        <f t="shared" si="182"/>
        <v>0</v>
      </c>
      <c r="I511" s="427">
        <f t="shared" si="182"/>
        <v>0</v>
      </c>
      <c r="J511" s="427">
        <f t="shared" si="182"/>
        <v>0</v>
      </c>
      <c r="K511" s="427">
        <f t="shared" si="182"/>
        <v>0</v>
      </c>
      <c r="L511" s="427">
        <f t="shared" ref="L511" si="183">SUM(L510)</f>
        <v>0</v>
      </c>
      <c r="M511" s="427">
        <f t="shared" si="182"/>
        <v>0</v>
      </c>
      <c r="N511" s="427">
        <f t="shared" si="182"/>
        <v>0</v>
      </c>
      <c r="O511" s="427">
        <f t="shared" si="182"/>
        <v>0</v>
      </c>
      <c r="P511" s="427">
        <f t="shared" si="182"/>
        <v>0</v>
      </c>
      <c r="Q511" s="427">
        <f t="shared" si="182"/>
        <v>0</v>
      </c>
      <c r="R511" s="427">
        <f t="shared" si="182"/>
        <v>0</v>
      </c>
      <c r="S511" s="427">
        <f t="shared" si="182"/>
        <v>0</v>
      </c>
      <c r="T511" s="427">
        <f t="shared" si="182"/>
        <v>0</v>
      </c>
      <c r="U511" s="427">
        <f t="shared" si="182"/>
        <v>0</v>
      </c>
      <c r="V511" s="427">
        <f t="shared" si="182"/>
        <v>0</v>
      </c>
      <c r="W511" s="427">
        <f t="shared" si="182"/>
        <v>0</v>
      </c>
      <c r="X511" s="427">
        <f t="shared" si="182"/>
        <v>0</v>
      </c>
      <c r="Y511" s="427">
        <f t="shared" si="182"/>
        <v>851136.21</v>
      </c>
      <c r="Z511" s="429">
        <f>(C511-Y511)*0.0214</f>
        <v>0</v>
      </c>
      <c r="AA511" s="460"/>
      <c r="AB511" s="34"/>
      <c r="AC511" s="85"/>
      <c r="AE511" s="123"/>
    </row>
    <row r="512" spans="1:33" ht="12.75" customHeight="1" x14ac:dyDescent="0.2">
      <c r="A512" s="610" t="s">
        <v>596</v>
      </c>
      <c r="B512" s="611"/>
      <c r="C512" s="612"/>
      <c r="D512" s="383"/>
      <c r="E512" s="383"/>
      <c r="F512" s="383"/>
      <c r="G512" s="383"/>
      <c r="H512" s="427"/>
      <c r="I512" s="427"/>
      <c r="J512" s="427"/>
      <c r="K512" s="427"/>
      <c r="L512" s="427"/>
      <c r="M512" s="427"/>
      <c r="N512" s="427"/>
      <c r="O512" s="427"/>
      <c r="P512" s="427"/>
      <c r="Q512" s="427"/>
      <c r="R512" s="427"/>
      <c r="S512" s="427"/>
      <c r="T512" s="427"/>
      <c r="U512" s="427"/>
      <c r="V512" s="427"/>
      <c r="W512" s="455"/>
      <c r="X512" s="455"/>
      <c r="Y512" s="455"/>
      <c r="Z512" s="460"/>
      <c r="AA512" s="460"/>
      <c r="AB512" s="34"/>
      <c r="AC512" s="85"/>
      <c r="AE512" s="123"/>
    </row>
    <row r="513" spans="1:31" ht="12.75" customHeight="1" x14ac:dyDescent="0.25">
      <c r="A513" s="125">
        <f>A510+1</f>
        <v>392</v>
      </c>
      <c r="B513" s="10" t="s">
        <v>597</v>
      </c>
      <c r="C513" s="429">
        <f>D513+M513+O513+Q513+S513+U513+W513+X513+Y513</f>
        <v>764120.67</v>
      </c>
      <c r="D513" s="455">
        <f>E513+F513+G513+H513+I513+J513</f>
        <v>0</v>
      </c>
      <c r="E513" s="427"/>
      <c r="F513" s="427">
        <v>0</v>
      </c>
      <c r="G513" s="427">
        <v>0</v>
      </c>
      <c r="H513" s="427">
        <v>0</v>
      </c>
      <c r="I513" s="427">
        <v>0</v>
      </c>
      <c r="J513" s="427">
        <v>0</v>
      </c>
      <c r="K513" s="427">
        <v>0</v>
      </c>
      <c r="L513" s="427">
        <v>0</v>
      </c>
      <c r="M513" s="427">
        <v>0</v>
      </c>
      <c r="N513" s="427">
        <v>0</v>
      </c>
      <c r="O513" s="427">
        <v>0</v>
      </c>
      <c r="P513" s="427">
        <v>0</v>
      </c>
      <c r="Q513" s="427">
        <v>0</v>
      </c>
      <c r="R513" s="105"/>
      <c r="S513" s="105"/>
      <c r="T513" s="340"/>
      <c r="U513" s="427">
        <v>0</v>
      </c>
      <c r="V513" s="427">
        <v>0</v>
      </c>
      <c r="W513" s="455">
        <v>0</v>
      </c>
      <c r="X513" s="455">
        <v>0</v>
      </c>
      <c r="Y513" s="455">
        <v>764120.67</v>
      </c>
      <c r="Z513" s="460"/>
      <c r="AA513" s="460"/>
      <c r="AB513" s="34" t="s">
        <v>978</v>
      </c>
      <c r="AC513" s="85"/>
      <c r="AE513" s="123"/>
    </row>
    <row r="514" spans="1:31" ht="16.5" customHeight="1" x14ac:dyDescent="0.25">
      <c r="A514" s="597" t="s">
        <v>17</v>
      </c>
      <c r="B514" s="598"/>
      <c r="C514" s="429">
        <f t="shared" ref="C514:Y514" si="184">SUM(C513)</f>
        <v>764120.67</v>
      </c>
      <c r="D514" s="427">
        <f t="shared" si="184"/>
        <v>0</v>
      </c>
      <c r="E514" s="427">
        <f t="shared" si="184"/>
        <v>0</v>
      </c>
      <c r="F514" s="427">
        <f t="shared" si="184"/>
        <v>0</v>
      </c>
      <c r="G514" s="427">
        <f t="shared" si="184"/>
        <v>0</v>
      </c>
      <c r="H514" s="427">
        <f t="shared" si="184"/>
        <v>0</v>
      </c>
      <c r="I514" s="427">
        <f t="shared" si="184"/>
        <v>0</v>
      </c>
      <c r="J514" s="427">
        <f t="shared" si="184"/>
        <v>0</v>
      </c>
      <c r="K514" s="427">
        <f t="shared" si="184"/>
        <v>0</v>
      </c>
      <c r="L514" s="427">
        <f t="shared" ref="L514" si="185">SUM(L513)</f>
        <v>0</v>
      </c>
      <c r="M514" s="427">
        <f t="shared" si="184"/>
        <v>0</v>
      </c>
      <c r="N514" s="427">
        <f t="shared" si="184"/>
        <v>0</v>
      </c>
      <c r="O514" s="427">
        <f t="shared" si="184"/>
        <v>0</v>
      </c>
      <c r="P514" s="427">
        <f t="shared" si="184"/>
        <v>0</v>
      </c>
      <c r="Q514" s="427">
        <f t="shared" si="184"/>
        <v>0</v>
      </c>
      <c r="R514" s="427">
        <f t="shared" si="184"/>
        <v>0</v>
      </c>
      <c r="S514" s="427">
        <f t="shared" si="184"/>
        <v>0</v>
      </c>
      <c r="T514" s="427">
        <f t="shared" si="184"/>
        <v>0</v>
      </c>
      <c r="U514" s="427">
        <f t="shared" si="184"/>
        <v>0</v>
      </c>
      <c r="V514" s="427">
        <f t="shared" si="184"/>
        <v>0</v>
      </c>
      <c r="W514" s="427">
        <f t="shared" si="184"/>
        <v>0</v>
      </c>
      <c r="X514" s="427">
        <f t="shared" si="184"/>
        <v>0</v>
      </c>
      <c r="Y514" s="427">
        <f t="shared" si="184"/>
        <v>764120.67</v>
      </c>
      <c r="Z514" s="429">
        <f>(C514-Y514)*0.0214</f>
        <v>0</v>
      </c>
      <c r="AA514" s="460"/>
      <c r="AB514" s="34"/>
      <c r="AC514" s="85"/>
      <c r="AE514" s="123"/>
    </row>
    <row r="515" spans="1:31" ht="13.5" customHeight="1" x14ac:dyDescent="0.2">
      <c r="A515" s="610" t="s">
        <v>598</v>
      </c>
      <c r="B515" s="611"/>
      <c r="C515" s="612"/>
      <c r="D515" s="383"/>
      <c r="E515" s="383"/>
      <c r="F515" s="383"/>
      <c r="G515" s="383"/>
      <c r="H515" s="427"/>
      <c r="I515" s="427"/>
      <c r="J515" s="427"/>
      <c r="K515" s="427"/>
      <c r="L515" s="427"/>
      <c r="M515" s="427"/>
      <c r="N515" s="427"/>
      <c r="O515" s="427"/>
      <c r="P515" s="427"/>
      <c r="Q515" s="427"/>
      <c r="R515" s="427"/>
      <c r="S515" s="427"/>
      <c r="T515" s="427"/>
      <c r="U515" s="427"/>
      <c r="V515" s="427"/>
      <c r="W515" s="455"/>
      <c r="X515" s="455"/>
      <c r="Y515" s="455"/>
      <c r="Z515" s="460"/>
      <c r="AA515" s="460"/>
      <c r="AB515" s="34"/>
      <c r="AC515" s="85"/>
      <c r="AE515" s="123"/>
    </row>
    <row r="516" spans="1:31" ht="12.75" customHeight="1" x14ac:dyDescent="0.25">
      <c r="A516" s="125">
        <f>A513+1</f>
        <v>393</v>
      </c>
      <c r="B516" s="10" t="s">
        <v>599</v>
      </c>
      <c r="C516" s="429">
        <f>D516+M516+O516+Q516+S516+U516+W516+X516+Y516</f>
        <v>786570.67</v>
      </c>
      <c r="D516" s="455">
        <f>E516+F516+G516+H516+I516+J516</f>
        <v>0</v>
      </c>
      <c r="E516" s="427">
        <v>0</v>
      </c>
      <c r="F516" s="105"/>
      <c r="G516" s="427">
        <v>0</v>
      </c>
      <c r="H516" s="427">
        <v>0</v>
      </c>
      <c r="I516" s="427"/>
      <c r="J516" s="105"/>
      <c r="K516" s="427"/>
      <c r="L516" s="427"/>
      <c r="M516" s="427"/>
      <c r="N516" s="105"/>
      <c r="O516" s="105"/>
      <c r="P516" s="427"/>
      <c r="Q516" s="427"/>
      <c r="R516" s="105"/>
      <c r="S516" s="105"/>
      <c r="T516" s="105"/>
      <c r="U516" s="105"/>
      <c r="V516" s="480"/>
      <c r="W516" s="480"/>
      <c r="X516" s="480"/>
      <c r="Y516" s="455">
        <v>786570.67</v>
      </c>
      <c r="Z516" s="460"/>
      <c r="AA516" s="460"/>
      <c r="AB516" s="34" t="s">
        <v>1139</v>
      </c>
      <c r="AC516" s="85"/>
      <c r="AE516" s="123"/>
    </row>
    <row r="517" spans="1:31" ht="12.75" customHeight="1" x14ac:dyDescent="0.25">
      <c r="A517" s="125">
        <f>A516+1</f>
        <v>394</v>
      </c>
      <c r="B517" s="10" t="s">
        <v>600</v>
      </c>
      <c r="C517" s="429">
        <f>D517+M517+O517+Q517+S517+U517+W517+X517+Y517</f>
        <v>334032.21999999997</v>
      </c>
      <c r="D517" s="455">
        <f>E517+F517+G517+H517+I517+J517</f>
        <v>0</v>
      </c>
      <c r="E517" s="427">
        <v>0</v>
      </c>
      <c r="F517" s="427">
        <v>0</v>
      </c>
      <c r="G517" s="427">
        <v>0</v>
      </c>
      <c r="H517" s="427">
        <v>0</v>
      </c>
      <c r="I517" s="427"/>
      <c r="J517" s="427"/>
      <c r="K517" s="427"/>
      <c r="L517" s="427"/>
      <c r="M517" s="427"/>
      <c r="N517" s="427"/>
      <c r="O517" s="427"/>
      <c r="P517" s="105"/>
      <c r="Q517" s="105"/>
      <c r="R517" s="105"/>
      <c r="S517" s="105"/>
      <c r="T517" s="427"/>
      <c r="U517" s="427"/>
      <c r="V517" s="455"/>
      <c r="W517" s="455"/>
      <c r="X517" s="455">
        <v>0</v>
      </c>
      <c r="Y517" s="455">
        <v>334032.21999999997</v>
      </c>
      <c r="Z517" s="460"/>
      <c r="AA517" s="460" t="s">
        <v>1231</v>
      </c>
      <c r="AB517" s="34" t="s">
        <v>1577</v>
      </c>
      <c r="AC517" s="85"/>
      <c r="AE517" s="123"/>
    </row>
    <row r="518" spans="1:31" ht="12.75" customHeight="1" x14ac:dyDescent="0.25">
      <c r="A518" s="125">
        <f>A517+1</f>
        <v>395</v>
      </c>
      <c r="B518" s="10" t="s">
        <v>601</v>
      </c>
      <c r="C518" s="429">
        <f>D518+M518+O518+Q518+S518+U518+W518+X518+Y518</f>
        <v>321570.69</v>
      </c>
      <c r="D518" s="455">
        <f>E518+F518+G518+H518+I518+J518</f>
        <v>0</v>
      </c>
      <c r="E518" s="427">
        <v>0</v>
      </c>
      <c r="F518" s="427">
        <v>0</v>
      </c>
      <c r="G518" s="427">
        <v>0</v>
      </c>
      <c r="H518" s="105"/>
      <c r="I518" s="105"/>
      <c r="J518" s="427"/>
      <c r="K518" s="427"/>
      <c r="L518" s="427"/>
      <c r="M518" s="427"/>
      <c r="N518" s="427"/>
      <c r="O518" s="427"/>
      <c r="P518" s="105"/>
      <c r="Q518" s="105"/>
      <c r="R518" s="105"/>
      <c r="S518" s="105"/>
      <c r="T518" s="427"/>
      <c r="U518" s="427"/>
      <c r="V518" s="455"/>
      <c r="W518" s="455"/>
      <c r="X518" s="455">
        <v>0</v>
      </c>
      <c r="Y518" s="455">
        <v>321570.69</v>
      </c>
      <c r="Z518" s="460"/>
      <c r="AA518" s="460" t="s">
        <v>1232</v>
      </c>
      <c r="AB518" s="34" t="s">
        <v>1577</v>
      </c>
      <c r="AC518" s="85"/>
      <c r="AE518" s="123"/>
    </row>
    <row r="519" spans="1:31" ht="12.75" customHeight="1" x14ac:dyDescent="0.25">
      <c r="A519" s="597" t="s">
        <v>17</v>
      </c>
      <c r="B519" s="598"/>
      <c r="C519" s="429">
        <f>SUM(C516:C518)</f>
        <v>1442173.58</v>
      </c>
      <c r="D519" s="427">
        <f t="shared" ref="D519:Y519" si="186">SUM(D516:D518)</f>
        <v>0</v>
      </c>
      <c r="E519" s="427">
        <f t="shared" si="186"/>
        <v>0</v>
      </c>
      <c r="F519" s="427">
        <f t="shared" si="186"/>
        <v>0</v>
      </c>
      <c r="G519" s="427">
        <f t="shared" si="186"/>
        <v>0</v>
      </c>
      <c r="H519" s="427">
        <f t="shared" si="186"/>
        <v>0</v>
      </c>
      <c r="I519" s="427">
        <f t="shared" si="186"/>
        <v>0</v>
      </c>
      <c r="J519" s="427">
        <f t="shared" si="186"/>
        <v>0</v>
      </c>
      <c r="K519" s="427">
        <f t="shared" si="186"/>
        <v>0</v>
      </c>
      <c r="L519" s="427">
        <f t="shared" ref="L519" si="187">SUM(L516:L518)</f>
        <v>0</v>
      </c>
      <c r="M519" s="427">
        <f t="shared" si="186"/>
        <v>0</v>
      </c>
      <c r="N519" s="427">
        <f t="shared" si="186"/>
        <v>0</v>
      </c>
      <c r="O519" s="427">
        <f t="shared" si="186"/>
        <v>0</v>
      </c>
      <c r="P519" s="427">
        <f t="shared" si="186"/>
        <v>0</v>
      </c>
      <c r="Q519" s="427">
        <f t="shared" si="186"/>
        <v>0</v>
      </c>
      <c r="R519" s="427">
        <f t="shared" si="186"/>
        <v>0</v>
      </c>
      <c r="S519" s="427">
        <f t="shared" si="186"/>
        <v>0</v>
      </c>
      <c r="T519" s="427">
        <f t="shared" si="186"/>
        <v>0</v>
      </c>
      <c r="U519" s="427">
        <f t="shared" si="186"/>
        <v>0</v>
      </c>
      <c r="V519" s="427">
        <f t="shared" si="186"/>
        <v>0</v>
      </c>
      <c r="W519" s="427">
        <f t="shared" si="186"/>
        <v>0</v>
      </c>
      <c r="X519" s="427">
        <f t="shared" si="186"/>
        <v>0</v>
      </c>
      <c r="Y519" s="427">
        <f t="shared" si="186"/>
        <v>1442173.58</v>
      </c>
      <c r="Z519" s="429">
        <f>(C519-Y519)*0.0214</f>
        <v>0</v>
      </c>
      <c r="AA519" s="460"/>
      <c r="AB519" s="34"/>
      <c r="AC519" s="85"/>
      <c r="AE519" s="123"/>
    </row>
    <row r="520" spans="1:31" ht="12.75" customHeight="1" x14ac:dyDescent="0.2">
      <c r="A520" s="610" t="s">
        <v>602</v>
      </c>
      <c r="B520" s="611"/>
      <c r="C520" s="612"/>
      <c r="D520" s="383"/>
      <c r="E520" s="383"/>
      <c r="F520" s="383"/>
      <c r="G520" s="383"/>
      <c r="H520" s="427"/>
      <c r="I520" s="427"/>
      <c r="J520" s="427"/>
      <c r="K520" s="427"/>
      <c r="L520" s="427"/>
      <c r="M520" s="427"/>
      <c r="N520" s="427"/>
      <c r="O520" s="427"/>
      <c r="P520" s="427"/>
      <c r="Q520" s="427"/>
      <c r="R520" s="427"/>
      <c r="S520" s="427"/>
      <c r="T520" s="427"/>
      <c r="U520" s="427"/>
      <c r="V520" s="427"/>
      <c r="W520" s="455"/>
      <c r="X520" s="455"/>
      <c r="Y520" s="455"/>
      <c r="Z520" s="460"/>
      <c r="AA520" s="460"/>
      <c r="AB520" s="34"/>
      <c r="AC520" s="85"/>
      <c r="AE520" s="123"/>
    </row>
    <row r="521" spans="1:31" ht="12.75" customHeight="1" x14ac:dyDescent="0.25">
      <c r="A521" s="125">
        <f>A518+1</f>
        <v>396</v>
      </c>
      <c r="B521" s="10" t="s">
        <v>603</v>
      </c>
      <c r="C521" s="429">
        <f>D521+M521+O521+Q521+S521+U521+W521+X521+Y521</f>
        <v>395881.9</v>
      </c>
      <c r="D521" s="455">
        <f>E521+F521+G521+H521+I521+J521</f>
        <v>0</v>
      </c>
      <c r="E521" s="427"/>
      <c r="F521" s="427">
        <v>0</v>
      </c>
      <c r="G521" s="427">
        <v>0</v>
      </c>
      <c r="H521" s="427">
        <v>0</v>
      </c>
      <c r="I521" s="427">
        <v>0</v>
      </c>
      <c r="J521" s="427">
        <v>0</v>
      </c>
      <c r="K521" s="427">
        <v>0</v>
      </c>
      <c r="L521" s="427">
        <v>0</v>
      </c>
      <c r="M521" s="427">
        <v>0</v>
      </c>
      <c r="N521" s="105"/>
      <c r="O521" s="105"/>
      <c r="P521" s="427">
        <v>0</v>
      </c>
      <c r="Q521" s="427">
        <v>0</v>
      </c>
      <c r="R521" s="105"/>
      <c r="S521" s="105"/>
      <c r="T521" s="340"/>
      <c r="U521" s="427">
        <v>0</v>
      </c>
      <c r="V521" s="427">
        <v>0</v>
      </c>
      <c r="W521" s="455">
        <v>0</v>
      </c>
      <c r="X521" s="455">
        <v>0</v>
      </c>
      <c r="Y521" s="455">
        <v>395881.9</v>
      </c>
      <c r="Z521" s="460"/>
      <c r="AA521" s="460"/>
      <c r="AB521" s="34" t="s">
        <v>984</v>
      </c>
      <c r="AC521" s="85"/>
      <c r="AE521" s="123"/>
    </row>
    <row r="522" spans="1:31" ht="12.75" customHeight="1" x14ac:dyDescent="0.25">
      <c r="A522" s="125">
        <f>A521+1</f>
        <v>397</v>
      </c>
      <c r="B522" s="10" t="s">
        <v>604</v>
      </c>
      <c r="C522" s="429">
        <f>D522+M522+O522+Q522+S522+U522+W522+X522+Y522</f>
        <v>138426.18</v>
      </c>
      <c r="D522" s="455">
        <f>E522+F522+G522+H522+I522+J522</f>
        <v>0</v>
      </c>
      <c r="E522" s="427"/>
      <c r="F522" s="427">
        <v>0</v>
      </c>
      <c r="G522" s="427">
        <v>0</v>
      </c>
      <c r="H522" s="427">
        <v>0</v>
      </c>
      <c r="I522" s="427">
        <v>0</v>
      </c>
      <c r="J522" s="427">
        <v>0</v>
      </c>
      <c r="K522" s="427">
        <v>0</v>
      </c>
      <c r="L522" s="427">
        <v>0</v>
      </c>
      <c r="M522" s="427">
        <v>0</v>
      </c>
      <c r="N522" s="105"/>
      <c r="O522" s="105"/>
      <c r="P522" s="427">
        <v>0</v>
      </c>
      <c r="Q522" s="427">
        <v>0</v>
      </c>
      <c r="R522" s="427">
        <v>0</v>
      </c>
      <c r="S522" s="427">
        <v>0</v>
      </c>
      <c r="T522" s="340"/>
      <c r="U522" s="427">
        <v>0</v>
      </c>
      <c r="V522" s="427">
        <v>0</v>
      </c>
      <c r="W522" s="455">
        <v>0</v>
      </c>
      <c r="X522" s="455">
        <v>0</v>
      </c>
      <c r="Y522" s="455">
        <v>138426.18</v>
      </c>
      <c r="Z522" s="460"/>
      <c r="AA522" s="460"/>
      <c r="AB522" s="34" t="s">
        <v>979</v>
      </c>
      <c r="AC522" s="85"/>
      <c r="AE522" s="123"/>
    </row>
    <row r="523" spans="1:31" ht="12.75" customHeight="1" x14ac:dyDescent="0.25">
      <c r="A523" s="597" t="s">
        <v>17</v>
      </c>
      <c r="B523" s="598"/>
      <c r="C523" s="429">
        <f>SUM(C521:C522)</f>
        <v>534308.08000000007</v>
      </c>
      <c r="D523" s="427">
        <f t="shared" ref="D523:Y523" si="188">SUM(D521:D522)</f>
        <v>0</v>
      </c>
      <c r="E523" s="427">
        <f t="shared" si="188"/>
        <v>0</v>
      </c>
      <c r="F523" s="427">
        <f t="shared" si="188"/>
        <v>0</v>
      </c>
      <c r="G523" s="427">
        <f t="shared" si="188"/>
        <v>0</v>
      </c>
      <c r="H523" s="427">
        <f t="shared" si="188"/>
        <v>0</v>
      </c>
      <c r="I523" s="427">
        <f t="shared" si="188"/>
        <v>0</v>
      </c>
      <c r="J523" s="427">
        <f t="shared" si="188"/>
        <v>0</v>
      </c>
      <c r="K523" s="427">
        <f t="shared" si="188"/>
        <v>0</v>
      </c>
      <c r="L523" s="427">
        <f t="shared" ref="L523" si="189">SUM(L521:L522)</f>
        <v>0</v>
      </c>
      <c r="M523" s="427">
        <f t="shared" si="188"/>
        <v>0</v>
      </c>
      <c r="N523" s="427">
        <f t="shared" si="188"/>
        <v>0</v>
      </c>
      <c r="O523" s="427">
        <f t="shared" si="188"/>
        <v>0</v>
      </c>
      <c r="P523" s="427">
        <f t="shared" si="188"/>
        <v>0</v>
      </c>
      <c r="Q523" s="427">
        <f t="shared" si="188"/>
        <v>0</v>
      </c>
      <c r="R523" s="427">
        <f t="shared" si="188"/>
        <v>0</v>
      </c>
      <c r="S523" s="427">
        <f t="shared" si="188"/>
        <v>0</v>
      </c>
      <c r="T523" s="427">
        <f t="shared" si="188"/>
        <v>0</v>
      </c>
      <c r="U523" s="427">
        <f t="shared" si="188"/>
        <v>0</v>
      </c>
      <c r="V523" s="427">
        <f t="shared" si="188"/>
        <v>0</v>
      </c>
      <c r="W523" s="427">
        <f t="shared" si="188"/>
        <v>0</v>
      </c>
      <c r="X523" s="427">
        <f t="shared" si="188"/>
        <v>0</v>
      </c>
      <c r="Y523" s="427">
        <f t="shared" si="188"/>
        <v>534308.08000000007</v>
      </c>
      <c r="Z523" s="429">
        <f>(C523-Y523)*0.0214</f>
        <v>0</v>
      </c>
      <c r="AA523" s="460"/>
      <c r="AB523" s="34"/>
      <c r="AC523" s="85"/>
      <c r="AE523" s="123"/>
    </row>
    <row r="524" spans="1:31" ht="12.75" customHeight="1" x14ac:dyDescent="0.2">
      <c r="A524" s="610" t="s">
        <v>605</v>
      </c>
      <c r="B524" s="611"/>
      <c r="C524" s="612"/>
      <c r="D524" s="383"/>
      <c r="E524" s="383"/>
      <c r="F524" s="383"/>
      <c r="G524" s="383"/>
      <c r="H524" s="427"/>
      <c r="I524" s="427"/>
      <c r="J524" s="427"/>
      <c r="K524" s="427"/>
      <c r="L524" s="427"/>
      <c r="M524" s="427"/>
      <c r="N524" s="427"/>
      <c r="O524" s="427"/>
      <c r="P524" s="427"/>
      <c r="Q524" s="427"/>
      <c r="R524" s="427"/>
      <c r="S524" s="427"/>
      <c r="T524" s="427"/>
      <c r="U524" s="427"/>
      <c r="V524" s="427"/>
      <c r="W524" s="455"/>
      <c r="X524" s="455"/>
      <c r="Y524" s="427"/>
      <c r="Z524" s="429"/>
      <c r="AA524" s="460"/>
      <c r="AB524" s="34"/>
      <c r="AC524" s="85"/>
      <c r="AE524" s="123"/>
    </row>
    <row r="525" spans="1:31" ht="12.75" customHeight="1" x14ac:dyDescent="0.25">
      <c r="A525" s="125">
        <f>A522+1</f>
        <v>398</v>
      </c>
      <c r="B525" s="10" t="s">
        <v>606</v>
      </c>
      <c r="C525" s="429">
        <f>D525+M525+O525+Q525+S525+U525+W525+X525+Y525</f>
        <v>133832</v>
      </c>
      <c r="D525" s="455">
        <f>E525+F525+G525+H525+I525+J525</f>
        <v>0</v>
      </c>
      <c r="E525" s="427"/>
      <c r="F525" s="427">
        <v>0</v>
      </c>
      <c r="G525" s="427">
        <v>0</v>
      </c>
      <c r="H525" s="427">
        <v>0</v>
      </c>
      <c r="I525" s="427">
        <v>0</v>
      </c>
      <c r="J525" s="427">
        <v>0</v>
      </c>
      <c r="K525" s="427">
        <v>0</v>
      </c>
      <c r="L525" s="427">
        <v>0</v>
      </c>
      <c r="M525" s="427">
        <v>0</v>
      </c>
      <c r="N525" s="427">
        <v>0</v>
      </c>
      <c r="O525" s="427">
        <v>0</v>
      </c>
      <c r="P525" s="427">
        <v>0</v>
      </c>
      <c r="Q525" s="427">
        <v>0</v>
      </c>
      <c r="R525" s="427">
        <v>0</v>
      </c>
      <c r="S525" s="427">
        <v>0</v>
      </c>
      <c r="T525" s="427">
        <v>0</v>
      </c>
      <c r="U525" s="105"/>
      <c r="V525" s="105"/>
      <c r="W525" s="455">
        <v>0</v>
      </c>
      <c r="X525" s="455">
        <v>0</v>
      </c>
      <c r="Y525" s="427">
        <v>133832</v>
      </c>
      <c r="Z525" s="429"/>
      <c r="AA525" s="460"/>
      <c r="AB525" s="34" t="s">
        <v>985</v>
      </c>
      <c r="AC525" s="85"/>
      <c r="AE525" s="123"/>
    </row>
    <row r="526" spans="1:31" ht="21" customHeight="1" x14ac:dyDescent="0.25">
      <c r="A526" s="597" t="s">
        <v>17</v>
      </c>
      <c r="B526" s="598"/>
      <c r="C526" s="429">
        <f t="shared" ref="C526:Y526" si="190">SUM(C525)</f>
        <v>133832</v>
      </c>
      <c r="D526" s="427">
        <f t="shared" si="190"/>
        <v>0</v>
      </c>
      <c r="E526" s="427">
        <f t="shared" si="190"/>
        <v>0</v>
      </c>
      <c r="F526" s="427">
        <f t="shared" si="190"/>
        <v>0</v>
      </c>
      <c r="G526" s="427">
        <f t="shared" si="190"/>
        <v>0</v>
      </c>
      <c r="H526" s="427">
        <f t="shared" si="190"/>
        <v>0</v>
      </c>
      <c r="I526" s="427">
        <f t="shared" si="190"/>
        <v>0</v>
      </c>
      <c r="J526" s="427">
        <f t="shared" si="190"/>
        <v>0</v>
      </c>
      <c r="K526" s="427">
        <f t="shared" si="190"/>
        <v>0</v>
      </c>
      <c r="L526" s="427">
        <f t="shared" ref="L526" si="191">SUM(L525)</f>
        <v>0</v>
      </c>
      <c r="M526" s="427">
        <f t="shared" si="190"/>
        <v>0</v>
      </c>
      <c r="N526" s="427">
        <f t="shared" si="190"/>
        <v>0</v>
      </c>
      <c r="O526" s="427">
        <f t="shared" si="190"/>
        <v>0</v>
      </c>
      <c r="P526" s="427">
        <f t="shared" si="190"/>
        <v>0</v>
      </c>
      <c r="Q526" s="427">
        <f t="shared" si="190"/>
        <v>0</v>
      </c>
      <c r="R526" s="427">
        <f t="shared" si="190"/>
        <v>0</v>
      </c>
      <c r="S526" s="427">
        <f t="shared" si="190"/>
        <v>0</v>
      </c>
      <c r="T526" s="427">
        <f t="shared" si="190"/>
        <v>0</v>
      </c>
      <c r="U526" s="427">
        <f t="shared" si="190"/>
        <v>0</v>
      </c>
      <c r="V526" s="427">
        <f t="shared" si="190"/>
        <v>0</v>
      </c>
      <c r="W526" s="427">
        <f t="shared" si="190"/>
        <v>0</v>
      </c>
      <c r="X526" s="427">
        <f t="shared" si="190"/>
        <v>0</v>
      </c>
      <c r="Y526" s="427">
        <f t="shared" si="190"/>
        <v>133832</v>
      </c>
      <c r="Z526" s="429">
        <f>(C526-Y526)*0.0214</f>
        <v>0</v>
      </c>
      <c r="AA526" s="460"/>
      <c r="AB526" s="34"/>
      <c r="AC526" s="85"/>
      <c r="AE526" s="123"/>
    </row>
    <row r="527" spans="1:31" ht="17.25" customHeight="1" x14ac:dyDescent="0.25">
      <c r="A527" s="492" t="s">
        <v>122</v>
      </c>
      <c r="B527" s="494"/>
      <c r="C527" s="482">
        <f t="shared" ref="C527:Y527" si="192">C526+C523+C519+C514+C511+C508+C502+C499+C491+C384+C381+C378</f>
        <v>182071236.51000005</v>
      </c>
      <c r="D527" s="482">
        <f t="shared" si="192"/>
        <v>15301034.649999999</v>
      </c>
      <c r="E527" s="482">
        <f t="shared" si="192"/>
        <v>0</v>
      </c>
      <c r="F527" s="482">
        <f t="shared" si="192"/>
        <v>13199598.91</v>
      </c>
      <c r="G527" s="482">
        <f t="shared" si="192"/>
        <v>1550451.56</v>
      </c>
      <c r="H527" s="482">
        <f t="shared" si="192"/>
        <v>260509.78</v>
      </c>
      <c r="I527" s="482">
        <f t="shared" si="192"/>
        <v>0</v>
      </c>
      <c r="J527" s="482">
        <f t="shared" si="192"/>
        <v>290474.40000000002</v>
      </c>
      <c r="K527" s="482">
        <f t="shared" si="192"/>
        <v>0</v>
      </c>
      <c r="L527" s="482">
        <f t="shared" si="192"/>
        <v>0</v>
      </c>
      <c r="M527" s="482">
        <f t="shared" si="192"/>
        <v>0</v>
      </c>
      <c r="N527" s="482">
        <f t="shared" si="192"/>
        <v>3743.33</v>
      </c>
      <c r="O527" s="482">
        <f t="shared" si="192"/>
        <v>9965411.5899999999</v>
      </c>
      <c r="P527" s="482">
        <f t="shared" si="192"/>
        <v>10293.050000000001</v>
      </c>
      <c r="Q527" s="482">
        <f t="shared" si="192"/>
        <v>18253974</v>
      </c>
      <c r="R527" s="482">
        <f t="shared" si="192"/>
        <v>27445.230000000003</v>
      </c>
      <c r="S527" s="482">
        <f t="shared" si="192"/>
        <v>67067033.239999995</v>
      </c>
      <c r="T527" s="482">
        <f t="shared" si="192"/>
        <v>0</v>
      </c>
      <c r="U527" s="482">
        <f t="shared" si="192"/>
        <v>0</v>
      </c>
      <c r="V527" s="482">
        <f t="shared" si="192"/>
        <v>2046.65</v>
      </c>
      <c r="W527" s="482">
        <f t="shared" si="192"/>
        <v>716867</v>
      </c>
      <c r="X527" s="482">
        <f t="shared" si="192"/>
        <v>0</v>
      </c>
      <c r="Y527" s="482">
        <f t="shared" si="192"/>
        <v>70766916.030000016</v>
      </c>
      <c r="Z527" s="429">
        <f>(C527-Y527)*0.0214</f>
        <v>2381912.4582720008</v>
      </c>
      <c r="AA527" s="13"/>
      <c r="AB527" s="34"/>
      <c r="AC527" s="9"/>
      <c r="AD527" s="85"/>
      <c r="AE527" s="4"/>
    </row>
    <row r="528" spans="1:31" ht="18" customHeight="1" x14ac:dyDescent="0.25">
      <c r="A528" s="571" t="s">
        <v>45</v>
      </c>
      <c r="B528" s="571"/>
      <c r="C528" s="571"/>
      <c r="D528" s="571"/>
      <c r="E528" s="571"/>
      <c r="F528" s="571"/>
      <c r="G528" s="571"/>
      <c r="H528" s="571"/>
      <c r="I528" s="571"/>
      <c r="J528" s="571"/>
      <c r="K528" s="571"/>
      <c r="L528" s="571"/>
      <c r="M528" s="571"/>
      <c r="N528" s="571"/>
      <c r="O528" s="571"/>
      <c r="P528" s="571"/>
      <c r="Q528" s="571"/>
      <c r="R528" s="571"/>
      <c r="S528" s="571"/>
      <c r="T528" s="571"/>
      <c r="U528" s="571"/>
      <c r="V528" s="571"/>
      <c r="W528" s="571"/>
      <c r="X528" s="571"/>
      <c r="Y528" s="571"/>
      <c r="Z528" s="571"/>
      <c r="AA528" s="571"/>
      <c r="AB528" s="571"/>
      <c r="AD528" s="85"/>
    </row>
    <row r="529" spans="1:16384" ht="15.75" customHeight="1" x14ac:dyDescent="0.25">
      <c r="A529" s="492" t="s">
        <v>46</v>
      </c>
      <c r="B529" s="494"/>
      <c r="C529" s="456"/>
      <c r="D529" s="480"/>
      <c r="E529" s="480"/>
      <c r="F529" s="480"/>
      <c r="G529" s="480"/>
      <c r="H529" s="480"/>
      <c r="I529" s="480"/>
      <c r="J529" s="480"/>
      <c r="K529" s="480"/>
      <c r="L529" s="480"/>
      <c r="M529" s="480"/>
      <c r="N529" s="480"/>
      <c r="O529" s="480"/>
      <c r="P529" s="480"/>
      <c r="Q529" s="480"/>
      <c r="R529" s="480"/>
      <c r="S529" s="480"/>
      <c r="T529" s="480"/>
      <c r="U529" s="480"/>
      <c r="V529" s="480"/>
      <c r="W529" s="480"/>
      <c r="X529" s="480"/>
      <c r="Y529" s="480"/>
      <c r="Z529" s="482"/>
      <c r="AA529" s="13"/>
      <c r="AB529" s="34"/>
      <c r="AD529" s="85"/>
    </row>
    <row r="530" spans="1:16384" ht="15.75" customHeight="1" x14ac:dyDescent="0.25">
      <c r="A530" s="125">
        <f>A525+1</f>
        <v>399</v>
      </c>
      <c r="B530" s="329" t="s">
        <v>241</v>
      </c>
      <c r="C530" s="429">
        <f>D530+M530+O530+Q530+S530+U530+W530+X530+Y530</f>
        <v>7618937.8600000003</v>
      </c>
      <c r="D530" s="455">
        <f>E530+F530+G530+H530+I530+J530</f>
        <v>0</v>
      </c>
      <c r="E530" s="427"/>
      <c r="F530" s="427"/>
      <c r="G530" s="427"/>
      <c r="H530" s="427"/>
      <c r="I530" s="427"/>
      <c r="J530" s="427"/>
      <c r="K530" s="427"/>
      <c r="L530" s="427"/>
      <c r="M530" s="427"/>
      <c r="N530" s="427"/>
      <c r="O530" s="427"/>
      <c r="P530" s="427"/>
      <c r="Q530" s="427"/>
      <c r="R530" s="427">
        <v>1584</v>
      </c>
      <c r="S530" s="427">
        <v>7618937.8600000003</v>
      </c>
      <c r="T530" s="427"/>
      <c r="U530" s="427"/>
      <c r="V530" s="427"/>
      <c r="W530" s="427"/>
      <c r="X530" s="427"/>
      <c r="Y530" s="427"/>
      <c r="Z530" s="429"/>
      <c r="AA530" s="13"/>
      <c r="AB530" s="34"/>
      <c r="AD530" s="85"/>
    </row>
    <row r="531" spans="1:16384" ht="15.75" customHeight="1" x14ac:dyDescent="0.25">
      <c r="A531" s="125">
        <f>A530+1</f>
        <v>400</v>
      </c>
      <c r="B531" s="329" t="s">
        <v>242</v>
      </c>
      <c r="C531" s="429">
        <f>D531+M531+O531+Q531+S531+U531+W531+X531+Y531</f>
        <v>5387024.5</v>
      </c>
      <c r="D531" s="455">
        <f>E531+F531+G531+H531+I531+J531</f>
        <v>0</v>
      </c>
      <c r="E531" s="427"/>
      <c r="F531" s="427"/>
      <c r="G531" s="427"/>
      <c r="H531" s="427"/>
      <c r="I531" s="427"/>
      <c r="J531" s="427"/>
      <c r="K531" s="427"/>
      <c r="L531" s="427"/>
      <c r="M531" s="427"/>
      <c r="N531" s="427"/>
      <c r="O531" s="427"/>
      <c r="P531" s="427"/>
      <c r="Q531" s="427"/>
      <c r="R531" s="427">
        <v>1040</v>
      </c>
      <c r="S531" s="427">
        <v>5387024.5</v>
      </c>
      <c r="T531" s="427"/>
      <c r="U531" s="427"/>
      <c r="V531" s="427"/>
      <c r="W531" s="427"/>
      <c r="X531" s="427"/>
      <c r="Y531" s="427"/>
      <c r="Z531" s="429"/>
      <c r="AA531" s="13"/>
      <c r="AB531" s="34"/>
      <c r="AD531" s="85"/>
    </row>
    <row r="532" spans="1:16384" ht="15.75" customHeight="1" x14ac:dyDescent="0.25">
      <c r="A532" s="597" t="s">
        <v>17</v>
      </c>
      <c r="B532" s="598"/>
      <c r="C532" s="429">
        <f t="shared" ref="C532:Y532" si="193">SUM(C530:C531)</f>
        <v>13005962.359999999</v>
      </c>
      <c r="D532" s="427">
        <f t="shared" si="193"/>
        <v>0</v>
      </c>
      <c r="E532" s="427">
        <f t="shared" si="193"/>
        <v>0</v>
      </c>
      <c r="F532" s="427">
        <f t="shared" si="193"/>
        <v>0</v>
      </c>
      <c r="G532" s="427">
        <f t="shared" si="193"/>
        <v>0</v>
      </c>
      <c r="H532" s="427">
        <f t="shared" si="193"/>
        <v>0</v>
      </c>
      <c r="I532" s="427">
        <f t="shared" si="193"/>
        <v>0</v>
      </c>
      <c r="J532" s="427">
        <f t="shared" si="193"/>
        <v>0</v>
      </c>
      <c r="K532" s="427">
        <f t="shared" si="193"/>
        <v>0</v>
      </c>
      <c r="L532" s="427">
        <f t="shared" ref="L532" si="194">SUM(L530:L531)</f>
        <v>0</v>
      </c>
      <c r="M532" s="427">
        <f t="shared" si="193"/>
        <v>0</v>
      </c>
      <c r="N532" s="427">
        <f t="shared" si="193"/>
        <v>0</v>
      </c>
      <c r="O532" s="427">
        <f t="shared" si="193"/>
        <v>0</v>
      </c>
      <c r="P532" s="427">
        <f t="shared" si="193"/>
        <v>0</v>
      </c>
      <c r="Q532" s="427">
        <f t="shared" si="193"/>
        <v>0</v>
      </c>
      <c r="R532" s="427">
        <f t="shared" si="193"/>
        <v>2624</v>
      </c>
      <c r="S532" s="427">
        <f t="shared" si="193"/>
        <v>13005962.359999999</v>
      </c>
      <c r="T532" s="427">
        <f t="shared" si="193"/>
        <v>0</v>
      </c>
      <c r="U532" s="427">
        <f t="shared" si="193"/>
        <v>0</v>
      </c>
      <c r="V532" s="427">
        <f t="shared" si="193"/>
        <v>0</v>
      </c>
      <c r="W532" s="427">
        <f t="shared" si="193"/>
        <v>0</v>
      </c>
      <c r="X532" s="427">
        <f t="shared" si="193"/>
        <v>0</v>
      </c>
      <c r="Y532" s="427">
        <f t="shared" si="193"/>
        <v>0</v>
      </c>
      <c r="Z532" s="429">
        <f>(C532-Y532)*0.0214</f>
        <v>278327.59450399998</v>
      </c>
      <c r="AA532" s="13"/>
      <c r="AB532" s="34"/>
      <c r="AC532" s="85"/>
      <c r="AD532" s="85"/>
      <c r="AG532" s="86"/>
    </row>
    <row r="533" spans="1:16384" ht="15.75" customHeight="1" x14ac:dyDescent="0.2">
      <c r="A533" s="610" t="s">
        <v>613</v>
      </c>
      <c r="B533" s="611"/>
      <c r="C533" s="612"/>
      <c r="D533" s="383"/>
      <c r="E533" s="383"/>
      <c r="F533" s="383"/>
      <c r="G533" s="383"/>
      <c r="H533" s="427"/>
      <c r="I533" s="427"/>
      <c r="J533" s="427"/>
      <c r="K533" s="427"/>
      <c r="L533" s="427"/>
      <c r="M533" s="427"/>
      <c r="N533" s="427"/>
      <c r="O533" s="427"/>
      <c r="P533" s="427"/>
      <c r="Q533" s="427"/>
      <c r="R533" s="427"/>
      <c r="S533" s="427"/>
      <c r="T533" s="427"/>
      <c r="U533" s="427"/>
      <c r="V533" s="427"/>
      <c r="W533" s="427"/>
      <c r="X533" s="427"/>
      <c r="Y533" s="427"/>
      <c r="Z533" s="429"/>
      <c r="AA533" s="13"/>
      <c r="AB533" s="34"/>
      <c r="AC533" s="85"/>
      <c r="AD533" s="85"/>
      <c r="AG533" s="86"/>
    </row>
    <row r="534" spans="1:16384" ht="15.75" customHeight="1" x14ac:dyDescent="0.25">
      <c r="A534" s="125">
        <f>A531+1</f>
        <v>401</v>
      </c>
      <c r="B534" s="329" t="s">
        <v>614</v>
      </c>
      <c r="C534" s="429">
        <f>D534+M534+O534+Q534+S534+U534+W534+X534+Y534</f>
        <v>204298.47</v>
      </c>
      <c r="D534" s="455">
        <f>E534+F534+G534+H534+I534+J534</f>
        <v>0</v>
      </c>
      <c r="E534" s="397"/>
      <c r="F534" s="427"/>
      <c r="G534" s="397"/>
      <c r="H534" s="427"/>
      <c r="I534" s="397"/>
      <c r="J534" s="427"/>
      <c r="K534" s="427"/>
      <c r="L534" s="427"/>
      <c r="M534" s="427"/>
      <c r="N534" s="397"/>
      <c r="O534" s="427"/>
      <c r="P534" s="397"/>
      <c r="Q534" s="427"/>
      <c r="R534" s="397"/>
      <c r="S534" s="427"/>
      <c r="T534" s="397"/>
      <c r="U534" s="427"/>
      <c r="V534" s="397"/>
      <c r="W534" s="427"/>
      <c r="X534" s="397"/>
      <c r="Y534" s="455">
        <v>204298.47</v>
      </c>
      <c r="Z534" s="460"/>
      <c r="AA534" s="125"/>
      <c r="AB534" s="330" t="s">
        <v>983</v>
      </c>
      <c r="AC534" s="48"/>
      <c r="AD534" s="330"/>
      <c r="AE534" s="428"/>
      <c r="AF534" s="330"/>
      <c r="AG534" s="428"/>
      <c r="AH534" s="330"/>
      <c r="AI534" s="428"/>
      <c r="AJ534" s="330"/>
      <c r="AK534" s="428"/>
      <c r="AL534" s="330"/>
      <c r="AM534" s="428"/>
      <c r="AN534" s="330"/>
      <c r="AO534" s="428"/>
      <c r="AP534" s="330"/>
      <c r="AQ534" s="428"/>
      <c r="AR534" s="330"/>
      <c r="AS534" s="428"/>
      <c r="AT534" s="330"/>
      <c r="AU534" s="428"/>
      <c r="AV534" s="330"/>
      <c r="AW534" s="428"/>
      <c r="AX534" s="330"/>
      <c r="AY534" s="428"/>
      <c r="AZ534" s="330"/>
      <c r="BA534" s="428"/>
      <c r="BB534" s="330"/>
      <c r="BC534" s="428"/>
      <c r="BD534" s="330"/>
      <c r="BE534" s="428"/>
      <c r="BF534" s="330"/>
      <c r="BG534" s="428"/>
      <c r="BH534" s="330"/>
      <c r="BI534" s="428"/>
      <c r="BJ534" s="330"/>
      <c r="BK534" s="428"/>
      <c r="BL534" s="330"/>
      <c r="BM534" s="428"/>
      <c r="BN534" s="330"/>
      <c r="BO534" s="428"/>
      <c r="BP534" s="330"/>
      <c r="BQ534" s="428"/>
      <c r="BR534" s="330"/>
      <c r="BS534" s="428"/>
      <c r="BT534" s="330"/>
      <c r="BU534" s="428"/>
      <c r="BV534" s="330"/>
      <c r="BW534" s="428"/>
      <c r="BX534" s="330"/>
      <c r="BY534" s="428"/>
      <c r="BZ534" s="330"/>
      <c r="CA534" s="428"/>
      <c r="CB534" s="330"/>
      <c r="CC534" s="428"/>
      <c r="CD534" s="330"/>
      <c r="CE534" s="428"/>
      <c r="CF534" s="330"/>
      <c r="CG534" s="428"/>
      <c r="CH534" s="330"/>
      <c r="CI534" s="428"/>
      <c r="CJ534" s="330"/>
      <c r="CK534" s="428"/>
      <c r="CL534" s="330"/>
      <c r="CM534" s="428"/>
      <c r="CN534" s="330"/>
      <c r="CO534" s="428"/>
      <c r="CP534" s="330"/>
      <c r="CQ534" s="428"/>
      <c r="CR534" s="330"/>
      <c r="CS534" s="428"/>
      <c r="CT534" s="330"/>
      <c r="CU534" s="428"/>
      <c r="CV534" s="330"/>
      <c r="CW534" s="428"/>
      <c r="CX534" s="330"/>
      <c r="CY534" s="428"/>
      <c r="CZ534" s="330"/>
      <c r="DA534" s="428"/>
      <c r="DB534" s="330"/>
      <c r="DC534" s="428"/>
      <c r="DD534" s="330"/>
      <c r="DE534" s="428"/>
      <c r="DF534" s="330"/>
      <c r="DG534" s="428"/>
      <c r="DH534" s="330"/>
      <c r="DI534" s="428"/>
      <c r="DJ534" s="330"/>
      <c r="DK534" s="428"/>
      <c r="DL534" s="330"/>
      <c r="DM534" s="428"/>
      <c r="DN534" s="330"/>
      <c r="DO534" s="428"/>
      <c r="DP534" s="330"/>
      <c r="DQ534" s="428"/>
      <c r="DR534" s="330"/>
      <c r="DS534" s="428"/>
      <c r="DT534" s="330"/>
      <c r="DU534" s="428"/>
      <c r="DV534" s="330"/>
      <c r="DW534" s="428"/>
      <c r="DX534" s="330"/>
      <c r="DY534" s="428"/>
      <c r="DZ534" s="330"/>
      <c r="EA534" s="428"/>
      <c r="EB534" s="330"/>
      <c r="EC534" s="428"/>
      <c r="ED534" s="330"/>
      <c r="EE534" s="428"/>
      <c r="EF534" s="330"/>
      <c r="EG534" s="428"/>
      <c r="EH534" s="330"/>
      <c r="EI534" s="428"/>
      <c r="EJ534" s="330"/>
      <c r="EK534" s="428"/>
      <c r="EL534" s="330"/>
      <c r="EM534" s="428"/>
      <c r="EN534" s="330"/>
      <c r="EO534" s="428"/>
      <c r="EP534" s="330"/>
      <c r="EQ534" s="428"/>
      <c r="ER534" s="330"/>
      <c r="ES534" s="428"/>
      <c r="ET534" s="330"/>
      <c r="EU534" s="428"/>
      <c r="EV534" s="330"/>
      <c r="EW534" s="428"/>
      <c r="EX534" s="330"/>
      <c r="EY534" s="428"/>
      <c r="EZ534" s="330"/>
      <c r="FA534" s="428"/>
      <c r="FB534" s="330"/>
      <c r="FC534" s="428"/>
      <c r="FD534" s="330"/>
      <c r="FE534" s="428"/>
      <c r="FF534" s="330"/>
      <c r="FG534" s="428"/>
      <c r="FH534" s="330"/>
      <c r="FI534" s="428"/>
      <c r="FJ534" s="330"/>
      <c r="FK534" s="428"/>
      <c r="FL534" s="330"/>
      <c r="FM534" s="428"/>
      <c r="FN534" s="330"/>
      <c r="FO534" s="428"/>
      <c r="FP534" s="330"/>
      <c r="FQ534" s="428"/>
      <c r="FR534" s="330"/>
      <c r="FS534" s="428"/>
      <c r="FT534" s="330"/>
      <c r="FU534" s="428"/>
      <c r="FV534" s="330"/>
      <c r="FW534" s="428"/>
      <c r="FX534" s="330"/>
      <c r="FY534" s="428"/>
      <c r="FZ534" s="330"/>
      <c r="GA534" s="428"/>
      <c r="GB534" s="330"/>
      <c r="GC534" s="428"/>
      <c r="GD534" s="330"/>
      <c r="GE534" s="428"/>
      <c r="GF534" s="330"/>
      <c r="GG534" s="428"/>
      <c r="GH534" s="330"/>
      <c r="GI534" s="428"/>
      <c r="GJ534" s="330"/>
      <c r="GK534" s="428"/>
      <c r="GL534" s="330"/>
      <c r="GM534" s="428"/>
      <c r="GN534" s="330"/>
      <c r="GO534" s="428"/>
      <c r="GP534" s="330"/>
      <c r="GQ534" s="428"/>
      <c r="GR534" s="330"/>
      <c r="GS534" s="428"/>
      <c r="GT534" s="330"/>
      <c r="GU534" s="428"/>
      <c r="GV534" s="330"/>
      <c r="GW534" s="428"/>
      <c r="GX534" s="330"/>
      <c r="GY534" s="428"/>
      <c r="GZ534" s="330"/>
      <c r="HA534" s="428"/>
      <c r="HB534" s="330"/>
      <c r="HC534" s="428"/>
      <c r="HD534" s="330"/>
      <c r="HE534" s="428"/>
      <c r="HF534" s="330"/>
      <c r="HG534" s="428"/>
      <c r="HH534" s="330"/>
      <c r="HI534" s="428"/>
      <c r="HJ534" s="330"/>
      <c r="HK534" s="428"/>
      <c r="HL534" s="330"/>
      <c r="HM534" s="428"/>
      <c r="HN534" s="330"/>
      <c r="HO534" s="428"/>
      <c r="HP534" s="330"/>
      <c r="HQ534" s="428"/>
      <c r="HR534" s="330"/>
      <c r="HS534" s="428"/>
      <c r="HT534" s="330"/>
      <c r="HU534" s="428"/>
      <c r="HV534" s="330"/>
      <c r="HW534" s="428"/>
      <c r="HX534" s="330"/>
      <c r="HY534" s="428"/>
      <c r="HZ534" s="330"/>
      <c r="IA534" s="428"/>
      <c r="IB534" s="330"/>
      <c r="IC534" s="428"/>
      <c r="ID534" s="330"/>
      <c r="IE534" s="428"/>
      <c r="IF534" s="330"/>
      <c r="IG534" s="428"/>
      <c r="IH534" s="330"/>
      <c r="II534" s="428"/>
      <c r="IJ534" s="330"/>
      <c r="IK534" s="428"/>
      <c r="IL534" s="330"/>
      <c r="IM534" s="428"/>
      <c r="IN534" s="330"/>
      <c r="IO534" s="428"/>
      <c r="IP534" s="330"/>
      <c r="IQ534" s="428"/>
      <c r="IR534" s="330"/>
      <c r="IS534" s="428"/>
      <c r="IT534" s="330"/>
      <c r="IU534" s="428"/>
      <c r="IV534" s="330"/>
      <c r="IW534" s="428"/>
      <c r="IX534" s="330"/>
      <c r="IY534" s="428"/>
      <c r="IZ534" s="330"/>
      <c r="JA534" s="428"/>
      <c r="JB534" s="330"/>
      <c r="JC534" s="428"/>
      <c r="JD534" s="330"/>
      <c r="JE534" s="428"/>
      <c r="JF534" s="330"/>
      <c r="JG534" s="428"/>
      <c r="JH534" s="330"/>
      <c r="JI534" s="428"/>
      <c r="JJ534" s="330"/>
      <c r="JK534" s="428"/>
      <c r="JL534" s="330"/>
      <c r="JM534" s="428"/>
      <c r="JN534" s="330"/>
      <c r="JO534" s="428"/>
      <c r="JP534" s="330"/>
      <c r="JQ534" s="428"/>
      <c r="JR534" s="330"/>
      <c r="JS534" s="428"/>
      <c r="JT534" s="330"/>
      <c r="JU534" s="428"/>
      <c r="JV534" s="330"/>
      <c r="JW534" s="428"/>
      <c r="JX534" s="330"/>
      <c r="JY534" s="428"/>
      <c r="JZ534" s="330"/>
      <c r="KA534" s="428"/>
      <c r="KB534" s="330"/>
      <c r="KC534" s="428"/>
      <c r="KD534" s="330"/>
      <c r="KE534" s="428"/>
      <c r="KF534" s="330"/>
      <c r="KG534" s="428"/>
      <c r="KH534" s="330"/>
      <c r="KI534" s="428"/>
      <c r="KJ534" s="330"/>
      <c r="KK534" s="428"/>
      <c r="KL534" s="330"/>
      <c r="KM534" s="428"/>
      <c r="KN534" s="330"/>
      <c r="KO534" s="428"/>
      <c r="KP534" s="330"/>
      <c r="KQ534" s="428"/>
      <c r="KR534" s="330"/>
      <c r="KS534" s="428"/>
      <c r="KT534" s="330"/>
      <c r="KU534" s="428"/>
      <c r="KV534" s="330"/>
      <c r="KW534" s="428"/>
      <c r="KX534" s="330"/>
      <c r="KY534" s="428"/>
      <c r="KZ534" s="330"/>
      <c r="LA534" s="428"/>
      <c r="LB534" s="330"/>
      <c r="LC534" s="428"/>
      <c r="LD534" s="330"/>
      <c r="LE534" s="428"/>
      <c r="LF534" s="330"/>
      <c r="LG534" s="428"/>
      <c r="LH534" s="330"/>
      <c r="LI534" s="428"/>
      <c r="LJ534" s="330"/>
      <c r="LK534" s="428"/>
      <c r="LL534" s="330"/>
      <c r="LM534" s="428"/>
      <c r="LN534" s="330"/>
      <c r="LO534" s="428"/>
      <c r="LP534" s="330"/>
      <c r="LQ534" s="428"/>
      <c r="LR534" s="330"/>
      <c r="LS534" s="428"/>
      <c r="LT534" s="330"/>
      <c r="LU534" s="428"/>
      <c r="LV534" s="330"/>
      <c r="LW534" s="428"/>
      <c r="LX534" s="330"/>
      <c r="LY534" s="428"/>
      <c r="LZ534" s="330"/>
      <c r="MA534" s="428"/>
      <c r="MB534" s="330"/>
      <c r="MC534" s="428"/>
      <c r="MD534" s="330"/>
      <c r="ME534" s="428"/>
      <c r="MF534" s="330"/>
      <c r="MG534" s="428"/>
      <c r="MH534" s="330"/>
      <c r="MI534" s="428"/>
      <c r="MJ534" s="330"/>
      <c r="MK534" s="428"/>
      <c r="ML534" s="330"/>
      <c r="MM534" s="428"/>
      <c r="MN534" s="330"/>
      <c r="MO534" s="428"/>
      <c r="MP534" s="330"/>
      <c r="MQ534" s="428"/>
      <c r="MR534" s="330"/>
      <c r="MS534" s="428"/>
      <c r="MT534" s="330"/>
      <c r="MU534" s="428"/>
      <c r="MV534" s="330"/>
      <c r="MW534" s="428"/>
      <c r="MX534" s="330"/>
      <c r="MY534" s="428"/>
      <c r="MZ534" s="330"/>
      <c r="NA534" s="428"/>
      <c r="NB534" s="330"/>
      <c r="NC534" s="428"/>
      <c r="ND534" s="330"/>
      <c r="NE534" s="428"/>
      <c r="NF534" s="330"/>
      <c r="NG534" s="428"/>
      <c r="NH534" s="330"/>
      <c r="NI534" s="428"/>
      <c r="NJ534" s="330"/>
      <c r="NK534" s="428"/>
      <c r="NL534" s="330"/>
      <c r="NM534" s="428"/>
      <c r="NN534" s="330"/>
      <c r="NO534" s="428"/>
      <c r="NP534" s="330"/>
      <c r="NQ534" s="428"/>
      <c r="NR534" s="330"/>
      <c r="NS534" s="428"/>
      <c r="NT534" s="330"/>
      <c r="NU534" s="428"/>
      <c r="NV534" s="330"/>
      <c r="NW534" s="428"/>
      <c r="NX534" s="330"/>
      <c r="NY534" s="428"/>
      <c r="NZ534" s="330"/>
      <c r="OA534" s="428"/>
      <c r="OB534" s="330"/>
      <c r="OC534" s="428"/>
      <c r="OD534" s="330"/>
      <c r="OE534" s="428"/>
      <c r="OF534" s="330"/>
      <c r="OG534" s="428"/>
      <c r="OH534" s="330"/>
      <c r="OI534" s="428"/>
      <c r="OJ534" s="330"/>
      <c r="OK534" s="428"/>
      <c r="OL534" s="330"/>
      <c r="OM534" s="428"/>
      <c r="ON534" s="330"/>
      <c r="OO534" s="428"/>
      <c r="OP534" s="330"/>
      <c r="OQ534" s="428"/>
      <c r="OR534" s="330"/>
      <c r="OS534" s="428"/>
      <c r="OT534" s="330"/>
      <c r="OU534" s="428"/>
      <c r="OV534" s="330"/>
      <c r="OW534" s="428"/>
      <c r="OX534" s="330"/>
      <c r="OY534" s="428"/>
      <c r="OZ534" s="330"/>
      <c r="PA534" s="428"/>
      <c r="PB534" s="330"/>
      <c r="PC534" s="428"/>
      <c r="PD534" s="330"/>
      <c r="PE534" s="428"/>
      <c r="PF534" s="330"/>
      <c r="PG534" s="428"/>
      <c r="PH534" s="330"/>
      <c r="PI534" s="428"/>
      <c r="PJ534" s="330"/>
      <c r="PK534" s="428"/>
      <c r="PL534" s="330"/>
      <c r="PM534" s="428"/>
      <c r="PN534" s="330"/>
      <c r="PO534" s="428"/>
      <c r="PP534" s="330"/>
      <c r="PQ534" s="428"/>
      <c r="PR534" s="330"/>
      <c r="PS534" s="428"/>
      <c r="PT534" s="330"/>
      <c r="PU534" s="428"/>
      <c r="PV534" s="330"/>
      <c r="PW534" s="428"/>
      <c r="PX534" s="330"/>
      <c r="PY534" s="428"/>
      <c r="PZ534" s="330"/>
      <c r="QA534" s="428"/>
      <c r="QB534" s="330"/>
      <c r="QC534" s="428"/>
      <c r="QD534" s="330"/>
      <c r="QE534" s="428"/>
      <c r="QF534" s="330"/>
      <c r="QG534" s="428"/>
      <c r="QH534" s="330"/>
      <c r="QI534" s="428"/>
      <c r="QJ534" s="330"/>
      <c r="QK534" s="428"/>
      <c r="QL534" s="330"/>
      <c r="QM534" s="428"/>
      <c r="QN534" s="330"/>
      <c r="QO534" s="428"/>
      <c r="QP534" s="330"/>
      <c r="QQ534" s="428"/>
      <c r="QR534" s="330"/>
      <c r="QS534" s="428"/>
      <c r="QT534" s="330"/>
      <c r="QU534" s="428"/>
      <c r="QV534" s="330"/>
      <c r="QW534" s="428"/>
      <c r="QX534" s="330"/>
      <c r="QY534" s="428"/>
      <c r="QZ534" s="330"/>
      <c r="RA534" s="428"/>
      <c r="RB534" s="330"/>
      <c r="RC534" s="428"/>
      <c r="RD534" s="330"/>
      <c r="RE534" s="428"/>
      <c r="RF534" s="330"/>
      <c r="RG534" s="428"/>
      <c r="RH534" s="330"/>
      <c r="RI534" s="428"/>
      <c r="RJ534" s="330"/>
      <c r="RK534" s="428"/>
      <c r="RL534" s="330"/>
      <c r="RM534" s="428"/>
      <c r="RN534" s="330"/>
      <c r="RO534" s="428"/>
      <c r="RP534" s="330"/>
      <c r="RQ534" s="428"/>
      <c r="RR534" s="330"/>
      <c r="RS534" s="428"/>
      <c r="RT534" s="330"/>
      <c r="RU534" s="428"/>
      <c r="RV534" s="330"/>
      <c r="RW534" s="428"/>
      <c r="RX534" s="330"/>
      <c r="RY534" s="428"/>
      <c r="RZ534" s="330"/>
      <c r="SA534" s="428"/>
      <c r="SB534" s="330"/>
      <c r="SC534" s="428"/>
      <c r="SD534" s="330"/>
      <c r="SE534" s="428"/>
      <c r="SF534" s="330"/>
      <c r="SG534" s="428"/>
      <c r="SH534" s="330"/>
      <c r="SI534" s="428"/>
      <c r="SJ534" s="330"/>
      <c r="SK534" s="428"/>
      <c r="SL534" s="330"/>
      <c r="SM534" s="428"/>
      <c r="SN534" s="330"/>
      <c r="SO534" s="428"/>
      <c r="SP534" s="330"/>
      <c r="SQ534" s="428"/>
      <c r="SR534" s="330"/>
      <c r="SS534" s="428"/>
      <c r="ST534" s="330"/>
      <c r="SU534" s="428"/>
      <c r="SV534" s="330"/>
      <c r="SW534" s="428"/>
      <c r="SX534" s="330"/>
      <c r="SY534" s="428"/>
      <c r="SZ534" s="330"/>
      <c r="TA534" s="428"/>
      <c r="TB534" s="330"/>
      <c r="TC534" s="428"/>
      <c r="TD534" s="330"/>
      <c r="TE534" s="428"/>
      <c r="TF534" s="330"/>
      <c r="TG534" s="428"/>
      <c r="TH534" s="330"/>
      <c r="TI534" s="428"/>
      <c r="TJ534" s="330"/>
      <c r="TK534" s="428"/>
      <c r="TL534" s="330"/>
      <c r="TM534" s="428"/>
      <c r="TN534" s="330"/>
      <c r="TO534" s="428"/>
      <c r="TP534" s="330"/>
      <c r="TQ534" s="428"/>
      <c r="TR534" s="330"/>
      <c r="TS534" s="428"/>
      <c r="TT534" s="330"/>
      <c r="TU534" s="428"/>
      <c r="TV534" s="330"/>
      <c r="TW534" s="428"/>
      <c r="TX534" s="330"/>
      <c r="TY534" s="428"/>
      <c r="TZ534" s="330"/>
      <c r="UA534" s="428"/>
      <c r="UB534" s="330"/>
      <c r="UC534" s="428"/>
      <c r="UD534" s="330"/>
      <c r="UE534" s="428"/>
      <c r="UF534" s="330"/>
      <c r="UG534" s="428"/>
      <c r="UH534" s="330"/>
      <c r="UI534" s="428"/>
      <c r="UJ534" s="330"/>
      <c r="UK534" s="428"/>
      <c r="UL534" s="330"/>
      <c r="UM534" s="428"/>
      <c r="UN534" s="330"/>
      <c r="UO534" s="428"/>
      <c r="UP534" s="330"/>
      <c r="UQ534" s="428"/>
      <c r="UR534" s="330"/>
      <c r="US534" s="428"/>
      <c r="UT534" s="330"/>
      <c r="UU534" s="428"/>
      <c r="UV534" s="330"/>
      <c r="UW534" s="428"/>
      <c r="UX534" s="330"/>
      <c r="UY534" s="428"/>
      <c r="UZ534" s="330"/>
      <c r="VA534" s="428"/>
      <c r="VB534" s="330"/>
      <c r="VC534" s="428"/>
      <c r="VD534" s="330"/>
      <c r="VE534" s="428"/>
      <c r="VF534" s="330"/>
      <c r="VG534" s="428"/>
      <c r="VH534" s="330"/>
      <c r="VI534" s="428"/>
      <c r="VJ534" s="330"/>
      <c r="VK534" s="428"/>
      <c r="VL534" s="330"/>
      <c r="VM534" s="428"/>
      <c r="VN534" s="330"/>
      <c r="VO534" s="428"/>
      <c r="VP534" s="330"/>
      <c r="VQ534" s="428"/>
      <c r="VR534" s="330"/>
      <c r="VS534" s="428"/>
      <c r="VT534" s="330"/>
      <c r="VU534" s="428"/>
      <c r="VV534" s="330"/>
      <c r="VW534" s="428"/>
      <c r="VX534" s="330"/>
      <c r="VY534" s="428"/>
      <c r="VZ534" s="330"/>
      <c r="WA534" s="428"/>
      <c r="WB534" s="330"/>
      <c r="WC534" s="428"/>
      <c r="WD534" s="330"/>
      <c r="WE534" s="428"/>
      <c r="WF534" s="330"/>
      <c r="WG534" s="428"/>
      <c r="WH534" s="330"/>
      <c r="WI534" s="428"/>
      <c r="WJ534" s="330"/>
      <c r="WK534" s="428"/>
      <c r="WL534" s="330"/>
      <c r="WM534" s="428"/>
      <c r="WN534" s="330"/>
      <c r="WO534" s="428"/>
      <c r="WP534" s="330"/>
      <c r="WQ534" s="428"/>
      <c r="WR534" s="330"/>
      <c r="WS534" s="428"/>
      <c r="WT534" s="330"/>
      <c r="WU534" s="428"/>
      <c r="WV534" s="330"/>
      <c r="WW534" s="428"/>
      <c r="WX534" s="330"/>
      <c r="WY534" s="428"/>
      <c r="WZ534" s="330"/>
      <c r="XA534" s="428"/>
      <c r="XB534" s="330"/>
      <c r="XC534" s="428"/>
      <c r="XD534" s="330"/>
      <c r="XE534" s="428"/>
      <c r="XF534" s="330"/>
      <c r="XG534" s="428"/>
      <c r="XH534" s="330"/>
      <c r="XI534" s="428"/>
      <c r="XJ534" s="330"/>
      <c r="XK534" s="428"/>
      <c r="XL534" s="330"/>
      <c r="XM534" s="428"/>
      <c r="XN534" s="330"/>
      <c r="XO534" s="428"/>
      <c r="XP534" s="330"/>
      <c r="XQ534" s="428"/>
      <c r="XR534" s="330"/>
      <c r="XS534" s="428"/>
      <c r="XT534" s="330"/>
      <c r="XU534" s="428"/>
      <c r="XV534" s="330"/>
      <c r="XW534" s="428"/>
      <c r="XX534" s="330"/>
      <c r="XY534" s="428"/>
      <c r="XZ534" s="330"/>
      <c r="YA534" s="428"/>
      <c r="YB534" s="330"/>
      <c r="YC534" s="428"/>
      <c r="YD534" s="330"/>
      <c r="YE534" s="428"/>
      <c r="YF534" s="330"/>
      <c r="YG534" s="428"/>
      <c r="YH534" s="330"/>
      <c r="YI534" s="428"/>
      <c r="YJ534" s="330"/>
      <c r="YK534" s="428"/>
      <c r="YL534" s="330"/>
      <c r="YM534" s="428"/>
      <c r="YN534" s="330"/>
      <c r="YO534" s="428"/>
      <c r="YP534" s="330"/>
      <c r="YQ534" s="428"/>
      <c r="YR534" s="330"/>
      <c r="YS534" s="428"/>
      <c r="YT534" s="330"/>
      <c r="YU534" s="428"/>
      <c r="YV534" s="330"/>
      <c r="YW534" s="428"/>
      <c r="YX534" s="330"/>
      <c r="YY534" s="428"/>
      <c r="YZ534" s="330"/>
      <c r="ZA534" s="428"/>
      <c r="ZB534" s="330"/>
      <c r="ZC534" s="428"/>
      <c r="ZD534" s="330"/>
      <c r="ZE534" s="428"/>
      <c r="ZF534" s="330"/>
      <c r="ZG534" s="428"/>
      <c r="ZH534" s="330"/>
      <c r="ZI534" s="428"/>
      <c r="ZJ534" s="330"/>
      <c r="ZK534" s="428"/>
      <c r="ZL534" s="330"/>
      <c r="ZM534" s="428"/>
      <c r="ZN534" s="330"/>
      <c r="ZO534" s="428"/>
      <c r="ZP534" s="330"/>
      <c r="ZQ534" s="428"/>
      <c r="ZR534" s="330"/>
      <c r="ZS534" s="428"/>
      <c r="ZT534" s="330"/>
      <c r="ZU534" s="428"/>
      <c r="ZV534" s="330"/>
      <c r="ZW534" s="428"/>
      <c r="ZX534" s="330"/>
      <c r="ZY534" s="428"/>
      <c r="ZZ534" s="330"/>
      <c r="AAA534" s="428"/>
      <c r="AAB534" s="330"/>
      <c r="AAC534" s="428"/>
      <c r="AAD534" s="330"/>
      <c r="AAE534" s="428"/>
      <c r="AAF534" s="330"/>
      <c r="AAG534" s="428"/>
      <c r="AAH534" s="330"/>
      <c r="AAI534" s="428"/>
      <c r="AAJ534" s="330"/>
      <c r="AAK534" s="428"/>
      <c r="AAL534" s="330"/>
      <c r="AAM534" s="428"/>
      <c r="AAN534" s="330"/>
      <c r="AAO534" s="428"/>
      <c r="AAP534" s="330"/>
      <c r="AAQ534" s="428"/>
      <c r="AAR534" s="330"/>
      <c r="AAS534" s="428"/>
      <c r="AAT534" s="330"/>
      <c r="AAU534" s="428"/>
      <c r="AAV534" s="330"/>
      <c r="AAW534" s="428"/>
      <c r="AAX534" s="330"/>
      <c r="AAY534" s="428"/>
      <c r="AAZ534" s="330"/>
      <c r="ABA534" s="428"/>
      <c r="ABB534" s="330"/>
      <c r="ABC534" s="428"/>
      <c r="ABD534" s="330"/>
      <c r="ABE534" s="428"/>
      <c r="ABF534" s="330"/>
      <c r="ABG534" s="428"/>
      <c r="ABH534" s="330"/>
      <c r="ABI534" s="428"/>
      <c r="ABJ534" s="330"/>
      <c r="ABK534" s="428"/>
      <c r="ABL534" s="330"/>
      <c r="ABM534" s="428"/>
      <c r="ABN534" s="330"/>
      <c r="ABO534" s="428"/>
      <c r="ABP534" s="330"/>
      <c r="ABQ534" s="428"/>
      <c r="ABR534" s="330"/>
      <c r="ABS534" s="428"/>
      <c r="ABT534" s="330"/>
      <c r="ABU534" s="428"/>
      <c r="ABV534" s="330"/>
      <c r="ABW534" s="428"/>
      <c r="ABX534" s="330"/>
      <c r="ABY534" s="428"/>
      <c r="ABZ534" s="330"/>
      <c r="ACA534" s="428"/>
      <c r="ACB534" s="330"/>
      <c r="ACC534" s="428"/>
      <c r="ACD534" s="330"/>
      <c r="ACE534" s="428"/>
      <c r="ACF534" s="330"/>
      <c r="ACG534" s="428"/>
      <c r="ACH534" s="330"/>
      <c r="ACI534" s="428"/>
      <c r="ACJ534" s="330"/>
      <c r="ACK534" s="428"/>
      <c r="ACL534" s="330"/>
      <c r="ACM534" s="428"/>
      <c r="ACN534" s="330"/>
      <c r="ACO534" s="428"/>
      <c r="ACP534" s="330"/>
      <c r="ACQ534" s="428"/>
      <c r="ACR534" s="330"/>
      <c r="ACS534" s="428"/>
      <c r="ACT534" s="330"/>
      <c r="ACU534" s="428"/>
      <c r="ACV534" s="330"/>
      <c r="ACW534" s="428"/>
      <c r="ACX534" s="330"/>
      <c r="ACY534" s="428"/>
      <c r="ACZ534" s="330"/>
      <c r="ADA534" s="428"/>
      <c r="ADB534" s="330"/>
      <c r="ADC534" s="428"/>
      <c r="ADD534" s="330"/>
      <c r="ADE534" s="428"/>
      <c r="ADF534" s="330"/>
      <c r="ADG534" s="428"/>
      <c r="ADH534" s="330"/>
      <c r="ADI534" s="428"/>
      <c r="ADJ534" s="330"/>
      <c r="ADK534" s="428"/>
      <c r="ADL534" s="330"/>
      <c r="ADM534" s="428"/>
      <c r="ADN534" s="330"/>
      <c r="ADO534" s="428"/>
      <c r="ADP534" s="330"/>
      <c r="ADQ534" s="428"/>
      <c r="ADR534" s="330"/>
      <c r="ADS534" s="428"/>
      <c r="ADT534" s="330"/>
      <c r="ADU534" s="428"/>
      <c r="ADV534" s="330"/>
      <c r="ADW534" s="428"/>
      <c r="ADX534" s="330"/>
      <c r="ADY534" s="428"/>
      <c r="ADZ534" s="330"/>
      <c r="AEA534" s="428"/>
      <c r="AEB534" s="330"/>
      <c r="AEC534" s="428"/>
      <c r="AED534" s="330"/>
      <c r="AEE534" s="428"/>
      <c r="AEF534" s="330"/>
      <c r="AEG534" s="428"/>
      <c r="AEH534" s="330"/>
      <c r="AEI534" s="428"/>
      <c r="AEJ534" s="330"/>
      <c r="AEK534" s="428"/>
      <c r="AEL534" s="330"/>
      <c r="AEM534" s="428"/>
      <c r="AEN534" s="330"/>
      <c r="AEO534" s="428"/>
      <c r="AEP534" s="330"/>
      <c r="AEQ534" s="428"/>
      <c r="AER534" s="330"/>
      <c r="AES534" s="428"/>
      <c r="AET534" s="330"/>
      <c r="AEU534" s="428"/>
      <c r="AEV534" s="330"/>
      <c r="AEW534" s="428"/>
      <c r="AEX534" s="330"/>
      <c r="AEY534" s="428"/>
      <c r="AEZ534" s="330"/>
      <c r="AFA534" s="428"/>
      <c r="AFB534" s="330"/>
      <c r="AFC534" s="428"/>
      <c r="AFD534" s="330"/>
      <c r="AFE534" s="428"/>
      <c r="AFF534" s="330"/>
      <c r="AFG534" s="428"/>
      <c r="AFH534" s="330"/>
      <c r="AFI534" s="428"/>
      <c r="AFJ534" s="330"/>
      <c r="AFK534" s="428"/>
      <c r="AFL534" s="330"/>
      <c r="AFM534" s="428"/>
      <c r="AFN534" s="330"/>
      <c r="AFO534" s="428"/>
      <c r="AFP534" s="330"/>
      <c r="AFQ534" s="428"/>
      <c r="AFR534" s="330"/>
      <c r="AFS534" s="428"/>
      <c r="AFT534" s="330"/>
      <c r="AFU534" s="428"/>
      <c r="AFV534" s="330"/>
      <c r="AFW534" s="428"/>
      <c r="AFX534" s="330"/>
      <c r="AFY534" s="428"/>
      <c r="AFZ534" s="330"/>
      <c r="AGA534" s="428"/>
      <c r="AGB534" s="330"/>
      <c r="AGC534" s="428"/>
      <c r="AGD534" s="330"/>
      <c r="AGE534" s="428"/>
      <c r="AGF534" s="330"/>
      <c r="AGG534" s="428"/>
      <c r="AGH534" s="330"/>
      <c r="AGI534" s="428"/>
      <c r="AGJ534" s="330"/>
      <c r="AGK534" s="428"/>
      <c r="AGL534" s="330"/>
      <c r="AGM534" s="428"/>
      <c r="AGN534" s="330"/>
      <c r="AGO534" s="428"/>
      <c r="AGP534" s="330"/>
      <c r="AGQ534" s="428"/>
      <c r="AGR534" s="330"/>
      <c r="AGS534" s="428"/>
      <c r="AGT534" s="330"/>
      <c r="AGU534" s="428"/>
      <c r="AGV534" s="330"/>
      <c r="AGW534" s="428"/>
      <c r="AGX534" s="330"/>
      <c r="AGY534" s="428"/>
      <c r="AGZ534" s="330"/>
      <c r="AHA534" s="428"/>
      <c r="AHB534" s="330"/>
      <c r="AHC534" s="428"/>
      <c r="AHD534" s="330"/>
      <c r="AHE534" s="428"/>
      <c r="AHF534" s="330"/>
      <c r="AHG534" s="428"/>
      <c r="AHH534" s="330"/>
      <c r="AHI534" s="428"/>
      <c r="AHJ534" s="330"/>
      <c r="AHK534" s="428"/>
      <c r="AHL534" s="330"/>
      <c r="AHM534" s="428"/>
      <c r="AHN534" s="330"/>
      <c r="AHO534" s="428"/>
      <c r="AHP534" s="330"/>
      <c r="AHQ534" s="428"/>
      <c r="AHR534" s="330"/>
      <c r="AHS534" s="428"/>
      <c r="AHT534" s="330"/>
      <c r="AHU534" s="428"/>
      <c r="AHV534" s="330"/>
      <c r="AHW534" s="428"/>
      <c r="AHX534" s="330"/>
      <c r="AHY534" s="428"/>
      <c r="AHZ534" s="330"/>
      <c r="AIA534" s="428"/>
      <c r="AIB534" s="330"/>
      <c r="AIC534" s="428"/>
      <c r="AID534" s="330"/>
      <c r="AIE534" s="428"/>
      <c r="AIF534" s="330"/>
      <c r="AIG534" s="428"/>
      <c r="AIH534" s="330"/>
      <c r="AII534" s="428"/>
      <c r="AIJ534" s="330"/>
      <c r="AIK534" s="428"/>
      <c r="AIL534" s="330"/>
      <c r="AIM534" s="428"/>
      <c r="AIN534" s="330"/>
      <c r="AIO534" s="428"/>
      <c r="AIP534" s="330"/>
      <c r="AIQ534" s="428"/>
      <c r="AIR534" s="330"/>
      <c r="AIS534" s="428"/>
      <c r="AIT534" s="330"/>
      <c r="AIU534" s="428"/>
      <c r="AIV534" s="330"/>
      <c r="AIW534" s="428"/>
      <c r="AIX534" s="330"/>
      <c r="AIY534" s="428"/>
      <c r="AIZ534" s="330"/>
      <c r="AJA534" s="428"/>
      <c r="AJB534" s="330"/>
      <c r="AJC534" s="428"/>
      <c r="AJD534" s="330"/>
      <c r="AJE534" s="428"/>
      <c r="AJF534" s="330"/>
      <c r="AJG534" s="428"/>
      <c r="AJH534" s="330"/>
      <c r="AJI534" s="428"/>
      <c r="AJJ534" s="330"/>
      <c r="AJK534" s="428"/>
      <c r="AJL534" s="330"/>
      <c r="AJM534" s="428"/>
      <c r="AJN534" s="330"/>
      <c r="AJO534" s="428"/>
      <c r="AJP534" s="330"/>
      <c r="AJQ534" s="428"/>
      <c r="AJR534" s="330"/>
      <c r="AJS534" s="428"/>
      <c r="AJT534" s="330"/>
      <c r="AJU534" s="428"/>
      <c r="AJV534" s="330"/>
      <c r="AJW534" s="428"/>
      <c r="AJX534" s="330"/>
      <c r="AJY534" s="428"/>
      <c r="AJZ534" s="330"/>
      <c r="AKA534" s="428"/>
      <c r="AKB534" s="330"/>
      <c r="AKC534" s="428"/>
      <c r="AKD534" s="330"/>
      <c r="AKE534" s="428"/>
      <c r="AKF534" s="330"/>
      <c r="AKG534" s="428"/>
      <c r="AKH534" s="330"/>
      <c r="AKI534" s="428"/>
      <c r="AKJ534" s="330"/>
      <c r="AKK534" s="428"/>
      <c r="AKL534" s="330"/>
      <c r="AKM534" s="428"/>
      <c r="AKN534" s="330"/>
      <c r="AKO534" s="428"/>
      <c r="AKP534" s="330"/>
      <c r="AKQ534" s="428"/>
      <c r="AKR534" s="330"/>
      <c r="AKS534" s="428"/>
      <c r="AKT534" s="330"/>
      <c r="AKU534" s="428"/>
      <c r="AKV534" s="330"/>
      <c r="AKW534" s="428"/>
      <c r="AKX534" s="330"/>
      <c r="AKY534" s="428"/>
      <c r="AKZ534" s="330"/>
      <c r="ALA534" s="428"/>
      <c r="ALB534" s="330"/>
      <c r="ALC534" s="428"/>
      <c r="ALD534" s="330"/>
      <c r="ALE534" s="428"/>
      <c r="ALF534" s="330"/>
      <c r="ALG534" s="428"/>
      <c r="ALH534" s="330"/>
      <c r="ALI534" s="428"/>
      <c r="ALJ534" s="330"/>
      <c r="ALK534" s="428"/>
      <c r="ALL534" s="330"/>
      <c r="ALM534" s="428"/>
      <c r="ALN534" s="330"/>
      <c r="ALO534" s="428"/>
      <c r="ALP534" s="330"/>
      <c r="ALQ534" s="428"/>
      <c r="ALR534" s="330"/>
      <c r="ALS534" s="428"/>
      <c r="ALT534" s="330"/>
      <c r="ALU534" s="428"/>
      <c r="ALV534" s="330"/>
      <c r="ALW534" s="428"/>
      <c r="ALX534" s="330"/>
      <c r="ALY534" s="428"/>
      <c r="ALZ534" s="330"/>
      <c r="AMA534" s="428"/>
      <c r="AMB534" s="330"/>
      <c r="AMC534" s="428"/>
      <c r="AMD534" s="330"/>
      <c r="AME534" s="428"/>
      <c r="AMF534" s="330"/>
      <c r="AMG534" s="428"/>
      <c r="AMH534" s="330"/>
      <c r="AMI534" s="428"/>
      <c r="AMJ534" s="330"/>
      <c r="AMK534" s="428"/>
      <c r="AML534" s="330"/>
      <c r="AMM534" s="428"/>
      <c r="AMN534" s="330"/>
      <c r="AMO534" s="428"/>
      <c r="AMP534" s="330"/>
      <c r="AMQ534" s="428"/>
      <c r="AMR534" s="330"/>
      <c r="AMS534" s="428"/>
      <c r="AMT534" s="330"/>
      <c r="AMU534" s="428"/>
      <c r="AMV534" s="330"/>
      <c r="AMW534" s="428"/>
      <c r="AMX534" s="330"/>
      <c r="AMY534" s="428"/>
      <c r="AMZ534" s="330"/>
      <c r="ANA534" s="428"/>
      <c r="ANB534" s="330"/>
      <c r="ANC534" s="428"/>
      <c r="AND534" s="330"/>
      <c r="ANE534" s="428"/>
      <c r="ANF534" s="330"/>
      <c r="ANG534" s="428"/>
      <c r="ANH534" s="330"/>
      <c r="ANI534" s="428"/>
      <c r="ANJ534" s="330"/>
      <c r="ANK534" s="428"/>
      <c r="ANL534" s="330"/>
      <c r="ANM534" s="428"/>
      <c r="ANN534" s="330"/>
      <c r="ANO534" s="428"/>
      <c r="ANP534" s="330"/>
      <c r="ANQ534" s="428"/>
      <c r="ANR534" s="330"/>
      <c r="ANS534" s="428"/>
      <c r="ANT534" s="330"/>
      <c r="ANU534" s="428"/>
      <c r="ANV534" s="330"/>
      <c r="ANW534" s="428"/>
      <c r="ANX534" s="330"/>
      <c r="ANY534" s="428"/>
      <c r="ANZ534" s="330"/>
      <c r="AOA534" s="428"/>
      <c r="AOB534" s="330"/>
      <c r="AOC534" s="428"/>
      <c r="AOD534" s="330"/>
      <c r="AOE534" s="428"/>
      <c r="AOF534" s="330"/>
      <c r="AOG534" s="428"/>
      <c r="AOH534" s="330"/>
      <c r="AOI534" s="428"/>
      <c r="AOJ534" s="330"/>
      <c r="AOK534" s="428"/>
      <c r="AOL534" s="330"/>
      <c r="AOM534" s="428"/>
      <c r="AON534" s="330"/>
      <c r="AOO534" s="428"/>
      <c r="AOP534" s="330"/>
      <c r="AOQ534" s="428"/>
      <c r="AOR534" s="330"/>
      <c r="AOS534" s="428"/>
      <c r="AOT534" s="330"/>
      <c r="AOU534" s="428"/>
      <c r="AOV534" s="330"/>
      <c r="AOW534" s="428"/>
      <c r="AOX534" s="330"/>
      <c r="AOY534" s="428"/>
      <c r="AOZ534" s="330"/>
      <c r="APA534" s="428"/>
      <c r="APB534" s="330"/>
      <c r="APC534" s="428"/>
      <c r="APD534" s="330"/>
      <c r="APE534" s="428"/>
      <c r="APF534" s="330"/>
      <c r="APG534" s="428"/>
      <c r="APH534" s="330"/>
      <c r="API534" s="428"/>
      <c r="APJ534" s="330"/>
      <c r="APK534" s="428"/>
      <c r="APL534" s="330"/>
      <c r="APM534" s="428"/>
      <c r="APN534" s="330"/>
      <c r="APO534" s="428"/>
      <c r="APP534" s="330"/>
      <c r="APQ534" s="428"/>
      <c r="APR534" s="330"/>
      <c r="APS534" s="428"/>
      <c r="APT534" s="330"/>
      <c r="APU534" s="428"/>
      <c r="APV534" s="330"/>
      <c r="APW534" s="428"/>
      <c r="APX534" s="330"/>
      <c r="APY534" s="428"/>
      <c r="APZ534" s="330"/>
      <c r="AQA534" s="428"/>
      <c r="AQB534" s="330"/>
      <c r="AQC534" s="428"/>
      <c r="AQD534" s="330"/>
      <c r="AQE534" s="428"/>
      <c r="AQF534" s="330"/>
      <c r="AQG534" s="428"/>
      <c r="AQH534" s="330"/>
      <c r="AQI534" s="428"/>
      <c r="AQJ534" s="330"/>
      <c r="AQK534" s="428"/>
      <c r="AQL534" s="330"/>
      <c r="AQM534" s="428"/>
      <c r="AQN534" s="330"/>
      <c r="AQO534" s="428"/>
      <c r="AQP534" s="330"/>
      <c r="AQQ534" s="428"/>
      <c r="AQR534" s="330"/>
      <c r="AQS534" s="428"/>
      <c r="AQT534" s="330"/>
      <c r="AQU534" s="428"/>
      <c r="AQV534" s="330"/>
      <c r="AQW534" s="428"/>
      <c r="AQX534" s="330"/>
      <c r="AQY534" s="428"/>
      <c r="AQZ534" s="330"/>
      <c r="ARA534" s="428"/>
      <c r="ARB534" s="330"/>
      <c r="ARC534" s="428"/>
      <c r="ARD534" s="330"/>
      <c r="ARE534" s="428"/>
      <c r="ARF534" s="330"/>
      <c r="ARG534" s="428"/>
      <c r="ARH534" s="330"/>
      <c r="ARI534" s="428"/>
      <c r="ARJ534" s="330"/>
      <c r="ARK534" s="428"/>
      <c r="ARL534" s="330"/>
      <c r="ARM534" s="428"/>
      <c r="ARN534" s="330"/>
      <c r="ARO534" s="428"/>
      <c r="ARP534" s="330"/>
      <c r="ARQ534" s="428"/>
      <c r="ARR534" s="330"/>
      <c r="ARS534" s="428"/>
      <c r="ART534" s="330"/>
      <c r="ARU534" s="428"/>
      <c r="ARV534" s="330"/>
      <c r="ARW534" s="428"/>
      <c r="ARX534" s="330"/>
      <c r="ARY534" s="428"/>
      <c r="ARZ534" s="330"/>
      <c r="ASA534" s="428"/>
      <c r="ASB534" s="330"/>
      <c r="ASC534" s="428"/>
      <c r="ASD534" s="330"/>
      <c r="ASE534" s="428"/>
      <c r="ASF534" s="330"/>
      <c r="ASG534" s="428"/>
      <c r="ASH534" s="330"/>
      <c r="ASI534" s="428"/>
      <c r="ASJ534" s="330"/>
      <c r="ASK534" s="428"/>
      <c r="ASL534" s="330"/>
      <c r="ASM534" s="428"/>
      <c r="ASN534" s="330"/>
      <c r="ASO534" s="428"/>
      <c r="ASP534" s="330"/>
      <c r="ASQ534" s="428"/>
      <c r="ASR534" s="330"/>
      <c r="ASS534" s="428"/>
      <c r="AST534" s="330"/>
      <c r="ASU534" s="428"/>
      <c r="ASV534" s="330"/>
      <c r="ASW534" s="428"/>
      <c r="ASX534" s="330"/>
      <c r="ASY534" s="428"/>
      <c r="ASZ534" s="330"/>
      <c r="ATA534" s="428"/>
      <c r="ATB534" s="330"/>
      <c r="ATC534" s="428"/>
      <c r="ATD534" s="330"/>
      <c r="ATE534" s="428"/>
      <c r="ATF534" s="330"/>
      <c r="ATG534" s="428"/>
      <c r="ATH534" s="330"/>
      <c r="ATI534" s="428"/>
      <c r="ATJ534" s="330"/>
      <c r="ATK534" s="428"/>
      <c r="ATL534" s="330"/>
      <c r="ATM534" s="428"/>
      <c r="ATN534" s="330"/>
      <c r="ATO534" s="428"/>
      <c r="ATP534" s="330"/>
      <c r="ATQ534" s="428"/>
      <c r="ATR534" s="330"/>
      <c r="ATS534" s="428"/>
      <c r="ATT534" s="330"/>
      <c r="ATU534" s="428"/>
      <c r="ATV534" s="330"/>
      <c r="ATW534" s="428"/>
      <c r="ATX534" s="330"/>
      <c r="ATY534" s="428"/>
      <c r="ATZ534" s="330"/>
      <c r="AUA534" s="428"/>
      <c r="AUB534" s="330"/>
      <c r="AUC534" s="428"/>
      <c r="AUD534" s="330"/>
      <c r="AUE534" s="428"/>
      <c r="AUF534" s="330"/>
      <c r="AUG534" s="428"/>
      <c r="AUH534" s="330"/>
      <c r="AUI534" s="428"/>
      <c r="AUJ534" s="330"/>
      <c r="AUK534" s="428"/>
      <c r="AUL534" s="330"/>
      <c r="AUM534" s="428"/>
      <c r="AUN534" s="330"/>
      <c r="AUO534" s="428"/>
      <c r="AUP534" s="330"/>
      <c r="AUQ534" s="428"/>
      <c r="AUR534" s="330"/>
      <c r="AUS534" s="428"/>
      <c r="AUT534" s="330"/>
      <c r="AUU534" s="428"/>
      <c r="AUV534" s="330"/>
      <c r="AUW534" s="428"/>
      <c r="AUX534" s="330"/>
      <c r="AUY534" s="428"/>
      <c r="AUZ534" s="330"/>
      <c r="AVA534" s="428"/>
      <c r="AVB534" s="330"/>
      <c r="AVC534" s="428"/>
      <c r="AVD534" s="330"/>
      <c r="AVE534" s="428"/>
      <c r="AVF534" s="330"/>
      <c r="AVG534" s="428"/>
      <c r="AVH534" s="330"/>
      <c r="AVI534" s="428"/>
      <c r="AVJ534" s="330"/>
      <c r="AVK534" s="428"/>
      <c r="AVL534" s="330"/>
      <c r="AVM534" s="428"/>
      <c r="AVN534" s="330"/>
      <c r="AVO534" s="428"/>
      <c r="AVP534" s="330"/>
      <c r="AVQ534" s="428"/>
      <c r="AVR534" s="330"/>
      <c r="AVS534" s="428"/>
      <c r="AVT534" s="330"/>
      <c r="AVU534" s="428"/>
      <c r="AVV534" s="330"/>
      <c r="AVW534" s="428"/>
      <c r="AVX534" s="330"/>
      <c r="AVY534" s="428"/>
      <c r="AVZ534" s="330"/>
      <c r="AWA534" s="428"/>
      <c r="AWB534" s="330"/>
      <c r="AWC534" s="428"/>
      <c r="AWD534" s="330"/>
      <c r="AWE534" s="428"/>
      <c r="AWF534" s="330"/>
      <c r="AWG534" s="428"/>
      <c r="AWH534" s="330"/>
      <c r="AWI534" s="428"/>
      <c r="AWJ534" s="330"/>
      <c r="AWK534" s="428"/>
      <c r="AWL534" s="330"/>
      <c r="AWM534" s="428"/>
      <c r="AWN534" s="330"/>
      <c r="AWO534" s="428"/>
      <c r="AWP534" s="330"/>
      <c r="AWQ534" s="428"/>
      <c r="AWR534" s="330"/>
      <c r="AWS534" s="428"/>
      <c r="AWT534" s="330"/>
      <c r="AWU534" s="428"/>
      <c r="AWV534" s="330"/>
      <c r="AWW534" s="428"/>
      <c r="AWX534" s="330"/>
      <c r="AWY534" s="428"/>
      <c r="AWZ534" s="330"/>
      <c r="AXA534" s="428"/>
      <c r="AXB534" s="330"/>
      <c r="AXC534" s="428"/>
      <c r="AXD534" s="330"/>
      <c r="AXE534" s="428"/>
      <c r="AXF534" s="330"/>
      <c r="AXG534" s="428"/>
      <c r="AXH534" s="330"/>
      <c r="AXI534" s="428"/>
      <c r="AXJ534" s="330"/>
      <c r="AXK534" s="428"/>
      <c r="AXL534" s="330"/>
      <c r="AXM534" s="428"/>
      <c r="AXN534" s="330"/>
      <c r="AXO534" s="428"/>
      <c r="AXP534" s="330"/>
      <c r="AXQ534" s="428"/>
      <c r="AXR534" s="330"/>
      <c r="AXS534" s="428"/>
      <c r="AXT534" s="330"/>
      <c r="AXU534" s="428"/>
      <c r="AXV534" s="330"/>
      <c r="AXW534" s="428"/>
      <c r="AXX534" s="330"/>
      <c r="AXY534" s="428"/>
      <c r="AXZ534" s="330"/>
      <c r="AYA534" s="428"/>
      <c r="AYB534" s="330"/>
      <c r="AYC534" s="428"/>
      <c r="AYD534" s="330"/>
      <c r="AYE534" s="428"/>
      <c r="AYF534" s="330"/>
      <c r="AYG534" s="428"/>
      <c r="AYH534" s="330"/>
      <c r="AYI534" s="428"/>
      <c r="AYJ534" s="330"/>
      <c r="AYK534" s="428"/>
      <c r="AYL534" s="330"/>
      <c r="AYM534" s="428"/>
      <c r="AYN534" s="330"/>
      <c r="AYO534" s="428"/>
      <c r="AYP534" s="330"/>
      <c r="AYQ534" s="428"/>
      <c r="AYR534" s="330"/>
      <c r="AYS534" s="428"/>
      <c r="AYT534" s="330"/>
      <c r="AYU534" s="428"/>
      <c r="AYV534" s="330"/>
      <c r="AYW534" s="428"/>
      <c r="AYX534" s="330"/>
      <c r="AYY534" s="428"/>
      <c r="AYZ534" s="330"/>
      <c r="AZA534" s="428"/>
      <c r="AZB534" s="330"/>
      <c r="AZC534" s="428"/>
      <c r="AZD534" s="330"/>
      <c r="AZE534" s="428"/>
      <c r="AZF534" s="330"/>
      <c r="AZG534" s="428"/>
      <c r="AZH534" s="330"/>
      <c r="AZI534" s="428"/>
      <c r="AZJ534" s="330"/>
      <c r="AZK534" s="428"/>
      <c r="AZL534" s="330"/>
      <c r="AZM534" s="428"/>
      <c r="AZN534" s="330"/>
      <c r="AZO534" s="428"/>
      <c r="AZP534" s="330"/>
      <c r="AZQ534" s="428"/>
      <c r="AZR534" s="330"/>
      <c r="AZS534" s="428"/>
      <c r="AZT534" s="330"/>
      <c r="AZU534" s="428"/>
      <c r="AZV534" s="330"/>
      <c r="AZW534" s="428"/>
      <c r="AZX534" s="330"/>
      <c r="AZY534" s="428"/>
      <c r="AZZ534" s="330"/>
      <c r="BAA534" s="428"/>
      <c r="BAB534" s="330"/>
      <c r="BAC534" s="428"/>
      <c r="BAD534" s="330"/>
      <c r="BAE534" s="428"/>
      <c r="BAF534" s="330"/>
      <c r="BAG534" s="428"/>
      <c r="BAH534" s="330"/>
      <c r="BAI534" s="428"/>
      <c r="BAJ534" s="330"/>
      <c r="BAK534" s="428"/>
      <c r="BAL534" s="330"/>
      <c r="BAM534" s="428"/>
      <c r="BAN534" s="330"/>
      <c r="BAO534" s="428"/>
      <c r="BAP534" s="330"/>
      <c r="BAQ534" s="428"/>
      <c r="BAR534" s="330"/>
      <c r="BAS534" s="428"/>
      <c r="BAT534" s="330"/>
      <c r="BAU534" s="428"/>
      <c r="BAV534" s="330"/>
      <c r="BAW534" s="428"/>
      <c r="BAX534" s="330"/>
      <c r="BAY534" s="428"/>
      <c r="BAZ534" s="330"/>
      <c r="BBA534" s="428"/>
      <c r="BBB534" s="330"/>
      <c r="BBC534" s="428"/>
      <c r="BBD534" s="330"/>
      <c r="BBE534" s="428"/>
      <c r="BBF534" s="330"/>
      <c r="BBG534" s="428"/>
      <c r="BBH534" s="330"/>
      <c r="BBI534" s="428"/>
      <c r="BBJ534" s="330"/>
      <c r="BBK534" s="428"/>
      <c r="BBL534" s="330"/>
      <c r="BBM534" s="428"/>
      <c r="BBN534" s="330"/>
      <c r="BBO534" s="428"/>
      <c r="BBP534" s="330"/>
      <c r="BBQ534" s="428"/>
      <c r="BBR534" s="330"/>
      <c r="BBS534" s="428"/>
      <c r="BBT534" s="330"/>
      <c r="BBU534" s="428"/>
      <c r="BBV534" s="330"/>
      <c r="BBW534" s="428"/>
      <c r="BBX534" s="330"/>
      <c r="BBY534" s="428"/>
      <c r="BBZ534" s="330"/>
      <c r="BCA534" s="428"/>
      <c r="BCB534" s="330"/>
      <c r="BCC534" s="428"/>
      <c r="BCD534" s="330"/>
      <c r="BCE534" s="428"/>
      <c r="BCF534" s="330"/>
      <c r="BCG534" s="428"/>
      <c r="BCH534" s="330"/>
      <c r="BCI534" s="428"/>
      <c r="BCJ534" s="330"/>
      <c r="BCK534" s="428"/>
      <c r="BCL534" s="330"/>
      <c r="BCM534" s="428"/>
      <c r="BCN534" s="330"/>
      <c r="BCO534" s="428"/>
      <c r="BCP534" s="330"/>
      <c r="BCQ534" s="428"/>
      <c r="BCR534" s="330"/>
      <c r="BCS534" s="428"/>
      <c r="BCT534" s="330"/>
      <c r="BCU534" s="428"/>
      <c r="BCV534" s="330"/>
      <c r="BCW534" s="428"/>
      <c r="BCX534" s="330"/>
      <c r="BCY534" s="428"/>
      <c r="BCZ534" s="330"/>
      <c r="BDA534" s="428"/>
      <c r="BDB534" s="330"/>
      <c r="BDC534" s="428"/>
      <c r="BDD534" s="330"/>
      <c r="BDE534" s="428"/>
      <c r="BDF534" s="330"/>
      <c r="BDG534" s="428"/>
      <c r="BDH534" s="330"/>
      <c r="BDI534" s="428"/>
      <c r="BDJ534" s="330"/>
      <c r="BDK534" s="428"/>
      <c r="BDL534" s="330"/>
      <c r="BDM534" s="428"/>
      <c r="BDN534" s="330"/>
      <c r="BDO534" s="428"/>
      <c r="BDP534" s="330"/>
      <c r="BDQ534" s="428"/>
      <c r="BDR534" s="330"/>
      <c r="BDS534" s="428"/>
      <c r="BDT534" s="330"/>
      <c r="BDU534" s="428"/>
      <c r="BDV534" s="330"/>
      <c r="BDW534" s="428"/>
      <c r="BDX534" s="330"/>
      <c r="BDY534" s="428"/>
      <c r="BDZ534" s="330"/>
      <c r="BEA534" s="428"/>
      <c r="BEB534" s="330"/>
      <c r="BEC534" s="428"/>
      <c r="BED534" s="330"/>
      <c r="BEE534" s="428"/>
      <c r="BEF534" s="330"/>
      <c r="BEG534" s="428"/>
      <c r="BEH534" s="330"/>
      <c r="BEI534" s="428"/>
      <c r="BEJ534" s="330"/>
      <c r="BEK534" s="428"/>
      <c r="BEL534" s="330"/>
      <c r="BEM534" s="428"/>
      <c r="BEN534" s="330"/>
      <c r="BEO534" s="428"/>
      <c r="BEP534" s="330"/>
      <c r="BEQ534" s="428"/>
      <c r="BER534" s="330"/>
      <c r="BES534" s="428"/>
      <c r="BET534" s="330"/>
      <c r="BEU534" s="428"/>
      <c r="BEV534" s="330"/>
      <c r="BEW534" s="428"/>
      <c r="BEX534" s="330"/>
      <c r="BEY534" s="428"/>
      <c r="BEZ534" s="330"/>
      <c r="BFA534" s="428"/>
      <c r="BFB534" s="330"/>
      <c r="BFC534" s="428"/>
      <c r="BFD534" s="330"/>
      <c r="BFE534" s="428"/>
      <c r="BFF534" s="330"/>
      <c r="BFG534" s="428"/>
      <c r="BFH534" s="330"/>
      <c r="BFI534" s="428"/>
      <c r="BFJ534" s="330"/>
      <c r="BFK534" s="428"/>
      <c r="BFL534" s="330"/>
      <c r="BFM534" s="428"/>
      <c r="BFN534" s="330"/>
      <c r="BFO534" s="428"/>
      <c r="BFP534" s="330"/>
      <c r="BFQ534" s="428"/>
      <c r="BFR534" s="330"/>
      <c r="BFS534" s="428"/>
      <c r="BFT534" s="330"/>
      <c r="BFU534" s="428"/>
      <c r="BFV534" s="330"/>
      <c r="BFW534" s="428"/>
      <c r="BFX534" s="330"/>
      <c r="BFY534" s="428"/>
      <c r="BFZ534" s="330"/>
      <c r="BGA534" s="428"/>
      <c r="BGB534" s="330"/>
      <c r="BGC534" s="428"/>
      <c r="BGD534" s="330"/>
      <c r="BGE534" s="428"/>
      <c r="BGF534" s="330"/>
      <c r="BGG534" s="428"/>
      <c r="BGH534" s="330"/>
      <c r="BGI534" s="428"/>
      <c r="BGJ534" s="330"/>
      <c r="BGK534" s="428"/>
      <c r="BGL534" s="330"/>
      <c r="BGM534" s="428"/>
      <c r="BGN534" s="330"/>
      <c r="BGO534" s="428"/>
      <c r="BGP534" s="330"/>
      <c r="BGQ534" s="428"/>
      <c r="BGR534" s="330"/>
      <c r="BGS534" s="428"/>
      <c r="BGT534" s="330"/>
      <c r="BGU534" s="428"/>
      <c r="BGV534" s="330"/>
      <c r="BGW534" s="428"/>
      <c r="BGX534" s="330"/>
      <c r="BGY534" s="428"/>
      <c r="BGZ534" s="330"/>
      <c r="BHA534" s="428"/>
      <c r="BHB534" s="330"/>
      <c r="BHC534" s="428"/>
      <c r="BHD534" s="330"/>
      <c r="BHE534" s="428"/>
      <c r="BHF534" s="330"/>
      <c r="BHG534" s="428"/>
      <c r="BHH534" s="330"/>
      <c r="BHI534" s="428"/>
      <c r="BHJ534" s="330"/>
      <c r="BHK534" s="428"/>
      <c r="BHL534" s="330"/>
      <c r="BHM534" s="428"/>
      <c r="BHN534" s="330"/>
      <c r="BHO534" s="428"/>
      <c r="BHP534" s="330"/>
      <c r="BHQ534" s="428"/>
      <c r="BHR534" s="330"/>
      <c r="BHS534" s="428"/>
      <c r="BHT534" s="330"/>
      <c r="BHU534" s="428"/>
      <c r="BHV534" s="330"/>
      <c r="BHW534" s="428"/>
      <c r="BHX534" s="330"/>
      <c r="BHY534" s="428"/>
      <c r="BHZ534" s="330"/>
      <c r="BIA534" s="428"/>
      <c r="BIB534" s="330"/>
      <c r="BIC534" s="428"/>
      <c r="BID534" s="330"/>
      <c r="BIE534" s="428"/>
      <c r="BIF534" s="330"/>
      <c r="BIG534" s="428"/>
      <c r="BIH534" s="330"/>
      <c r="BII534" s="428"/>
      <c r="BIJ534" s="330"/>
      <c r="BIK534" s="428"/>
      <c r="BIL534" s="330"/>
      <c r="BIM534" s="428"/>
      <c r="BIN534" s="330"/>
      <c r="BIO534" s="428"/>
      <c r="BIP534" s="330"/>
      <c r="BIQ534" s="428"/>
      <c r="BIR534" s="330"/>
      <c r="BIS534" s="428"/>
      <c r="BIT534" s="330"/>
      <c r="BIU534" s="428"/>
      <c r="BIV534" s="330"/>
      <c r="BIW534" s="428"/>
      <c r="BIX534" s="330"/>
      <c r="BIY534" s="428"/>
      <c r="BIZ534" s="330"/>
      <c r="BJA534" s="428"/>
      <c r="BJB534" s="330"/>
      <c r="BJC534" s="428"/>
      <c r="BJD534" s="330"/>
      <c r="BJE534" s="428"/>
      <c r="BJF534" s="330"/>
      <c r="BJG534" s="428"/>
      <c r="BJH534" s="330"/>
      <c r="BJI534" s="428"/>
      <c r="BJJ534" s="330"/>
      <c r="BJK534" s="428"/>
      <c r="BJL534" s="330"/>
      <c r="BJM534" s="428"/>
      <c r="BJN534" s="330"/>
      <c r="BJO534" s="428"/>
      <c r="BJP534" s="330"/>
      <c r="BJQ534" s="428"/>
      <c r="BJR534" s="330"/>
      <c r="BJS534" s="428"/>
      <c r="BJT534" s="330"/>
      <c r="BJU534" s="428"/>
      <c r="BJV534" s="330"/>
      <c r="BJW534" s="428"/>
      <c r="BJX534" s="330"/>
      <c r="BJY534" s="428"/>
      <c r="BJZ534" s="330"/>
      <c r="BKA534" s="428"/>
      <c r="BKB534" s="330"/>
      <c r="BKC534" s="428"/>
      <c r="BKD534" s="330"/>
      <c r="BKE534" s="428"/>
      <c r="BKF534" s="330"/>
      <c r="BKG534" s="428"/>
      <c r="BKH534" s="330"/>
      <c r="BKI534" s="428"/>
      <c r="BKJ534" s="330"/>
      <c r="BKK534" s="428"/>
      <c r="BKL534" s="330"/>
      <c r="BKM534" s="428"/>
      <c r="BKN534" s="330"/>
      <c r="BKO534" s="428"/>
      <c r="BKP534" s="330"/>
      <c r="BKQ534" s="428"/>
      <c r="BKR534" s="330"/>
      <c r="BKS534" s="428"/>
      <c r="BKT534" s="330"/>
      <c r="BKU534" s="428"/>
      <c r="BKV534" s="330"/>
      <c r="BKW534" s="428"/>
      <c r="BKX534" s="330"/>
      <c r="BKY534" s="428"/>
      <c r="BKZ534" s="330"/>
      <c r="BLA534" s="428"/>
      <c r="BLB534" s="330"/>
      <c r="BLC534" s="428"/>
      <c r="BLD534" s="330"/>
      <c r="BLE534" s="428"/>
      <c r="BLF534" s="330"/>
      <c r="BLG534" s="428"/>
      <c r="BLH534" s="330"/>
      <c r="BLI534" s="428"/>
      <c r="BLJ534" s="330"/>
      <c r="BLK534" s="428"/>
      <c r="BLL534" s="330"/>
      <c r="BLM534" s="428"/>
      <c r="BLN534" s="330"/>
      <c r="BLO534" s="428"/>
      <c r="BLP534" s="330"/>
      <c r="BLQ534" s="428"/>
      <c r="BLR534" s="330"/>
      <c r="BLS534" s="428"/>
      <c r="BLT534" s="330"/>
      <c r="BLU534" s="428"/>
      <c r="BLV534" s="330"/>
      <c r="BLW534" s="428"/>
      <c r="BLX534" s="330"/>
      <c r="BLY534" s="428"/>
      <c r="BLZ534" s="330"/>
      <c r="BMA534" s="428"/>
      <c r="BMB534" s="330"/>
      <c r="BMC534" s="428"/>
      <c r="BMD534" s="330"/>
      <c r="BME534" s="428"/>
      <c r="BMF534" s="330"/>
      <c r="BMG534" s="428"/>
      <c r="BMH534" s="330"/>
      <c r="BMI534" s="428"/>
      <c r="BMJ534" s="330"/>
      <c r="BMK534" s="428"/>
      <c r="BML534" s="330"/>
      <c r="BMM534" s="428"/>
      <c r="BMN534" s="330"/>
      <c r="BMO534" s="428"/>
      <c r="BMP534" s="330"/>
      <c r="BMQ534" s="428"/>
      <c r="BMR534" s="330"/>
      <c r="BMS534" s="428"/>
      <c r="BMT534" s="330"/>
      <c r="BMU534" s="428"/>
      <c r="BMV534" s="330"/>
      <c r="BMW534" s="428"/>
      <c r="BMX534" s="330" t="s">
        <v>608</v>
      </c>
      <c r="BMY534" s="428">
        <v>1</v>
      </c>
      <c r="BMZ534" s="330" t="s">
        <v>608</v>
      </c>
      <c r="BNA534" s="428">
        <v>1</v>
      </c>
      <c r="BNB534" s="330" t="s">
        <v>608</v>
      </c>
      <c r="BNC534" s="428">
        <v>1</v>
      </c>
      <c r="BND534" s="330" t="s">
        <v>608</v>
      </c>
      <c r="BNE534" s="428">
        <v>1</v>
      </c>
      <c r="BNF534" s="330" t="s">
        <v>608</v>
      </c>
      <c r="BNG534" s="428">
        <v>1</v>
      </c>
      <c r="BNH534" s="330" t="s">
        <v>608</v>
      </c>
      <c r="BNI534" s="428">
        <v>1</v>
      </c>
      <c r="BNJ534" s="330" t="s">
        <v>608</v>
      </c>
      <c r="BNK534" s="428">
        <v>1</v>
      </c>
      <c r="BNL534" s="330" t="s">
        <v>608</v>
      </c>
      <c r="BNM534" s="428">
        <v>1</v>
      </c>
      <c r="BNN534" s="330" t="s">
        <v>608</v>
      </c>
      <c r="BNO534" s="428">
        <v>1</v>
      </c>
      <c r="BNP534" s="330" t="s">
        <v>608</v>
      </c>
      <c r="BNQ534" s="428">
        <v>1</v>
      </c>
      <c r="BNR534" s="330" t="s">
        <v>608</v>
      </c>
      <c r="BNS534" s="428">
        <v>1</v>
      </c>
      <c r="BNT534" s="330" t="s">
        <v>608</v>
      </c>
      <c r="BNU534" s="428">
        <v>1</v>
      </c>
      <c r="BNV534" s="330" t="s">
        <v>608</v>
      </c>
      <c r="BNW534" s="428">
        <v>1</v>
      </c>
      <c r="BNX534" s="330" t="s">
        <v>608</v>
      </c>
      <c r="BNY534" s="428">
        <v>1</v>
      </c>
      <c r="BNZ534" s="330" t="s">
        <v>608</v>
      </c>
      <c r="BOA534" s="428">
        <v>1</v>
      </c>
      <c r="BOB534" s="330" t="s">
        <v>608</v>
      </c>
      <c r="BOC534" s="428">
        <v>1</v>
      </c>
      <c r="BOD534" s="330" t="s">
        <v>608</v>
      </c>
      <c r="BOE534" s="428">
        <v>1</v>
      </c>
      <c r="BOF534" s="330" t="s">
        <v>608</v>
      </c>
      <c r="BOG534" s="428">
        <v>1</v>
      </c>
      <c r="BOH534" s="330" t="s">
        <v>608</v>
      </c>
      <c r="BOI534" s="428">
        <v>1</v>
      </c>
      <c r="BOJ534" s="330" t="s">
        <v>608</v>
      </c>
      <c r="BOK534" s="428">
        <v>1</v>
      </c>
      <c r="BOL534" s="330" t="s">
        <v>608</v>
      </c>
      <c r="BOM534" s="428">
        <v>1</v>
      </c>
      <c r="BON534" s="330" t="s">
        <v>608</v>
      </c>
      <c r="BOO534" s="428">
        <v>1</v>
      </c>
      <c r="BOP534" s="330" t="s">
        <v>608</v>
      </c>
      <c r="BOQ534" s="428">
        <v>1</v>
      </c>
      <c r="BOR534" s="330" t="s">
        <v>608</v>
      </c>
      <c r="BOS534" s="428">
        <v>1</v>
      </c>
      <c r="BOT534" s="330" t="s">
        <v>608</v>
      </c>
      <c r="BOU534" s="428">
        <v>1</v>
      </c>
      <c r="BOV534" s="330" t="s">
        <v>608</v>
      </c>
      <c r="BOW534" s="428">
        <v>1</v>
      </c>
      <c r="BOX534" s="330" t="s">
        <v>608</v>
      </c>
      <c r="BOY534" s="428">
        <v>1</v>
      </c>
      <c r="BOZ534" s="330" t="s">
        <v>608</v>
      </c>
      <c r="BPA534" s="428">
        <v>1</v>
      </c>
      <c r="BPB534" s="330" t="s">
        <v>608</v>
      </c>
      <c r="BPC534" s="428">
        <v>1</v>
      </c>
      <c r="BPD534" s="330" t="s">
        <v>608</v>
      </c>
      <c r="BPE534" s="428">
        <v>1</v>
      </c>
      <c r="BPF534" s="330" t="s">
        <v>608</v>
      </c>
      <c r="BPG534" s="428">
        <v>1</v>
      </c>
      <c r="BPH534" s="330" t="s">
        <v>608</v>
      </c>
      <c r="BPI534" s="428">
        <v>1</v>
      </c>
      <c r="BPJ534" s="330" t="s">
        <v>608</v>
      </c>
      <c r="BPK534" s="428">
        <v>1</v>
      </c>
      <c r="BPL534" s="330" t="s">
        <v>608</v>
      </c>
      <c r="BPM534" s="428">
        <v>1</v>
      </c>
      <c r="BPN534" s="330" t="s">
        <v>608</v>
      </c>
      <c r="BPO534" s="428">
        <v>1</v>
      </c>
      <c r="BPP534" s="330" t="s">
        <v>608</v>
      </c>
      <c r="BPQ534" s="428">
        <v>1</v>
      </c>
      <c r="BPR534" s="330" t="s">
        <v>608</v>
      </c>
      <c r="BPS534" s="428">
        <v>1</v>
      </c>
      <c r="BPT534" s="330" t="s">
        <v>608</v>
      </c>
      <c r="BPU534" s="428">
        <v>1</v>
      </c>
      <c r="BPV534" s="330" t="s">
        <v>608</v>
      </c>
      <c r="BPW534" s="428">
        <v>1</v>
      </c>
      <c r="BPX534" s="330" t="s">
        <v>608</v>
      </c>
      <c r="BPY534" s="428">
        <v>1</v>
      </c>
      <c r="BPZ534" s="330" t="s">
        <v>608</v>
      </c>
      <c r="BQA534" s="428">
        <v>1</v>
      </c>
      <c r="BQB534" s="330" t="s">
        <v>608</v>
      </c>
      <c r="BQC534" s="428">
        <v>1</v>
      </c>
      <c r="BQD534" s="330" t="s">
        <v>608</v>
      </c>
      <c r="BQE534" s="428">
        <v>1</v>
      </c>
      <c r="BQF534" s="330" t="s">
        <v>608</v>
      </c>
      <c r="BQG534" s="428">
        <v>1</v>
      </c>
      <c r="BQH534" s="330" t="s">
        <v>608</v>
      </c>
      <c r="BQI534" s="428">
        <v>1</v>
      </c>
      <c r="BQJ534" s="330" t="s">
        <v>608</v>
      </c>
      <c r="BQK534" s="428">
        <v>1</v>
      </c>
      <c r="BQL534" s="330" t="s">
        <v>608</v>
      </c>
      <c r="BQM534" s="428">
        <v>1</v>
      </c>
      <c r="BQN534" s="330" t="s">
        <v>608</v>
      </c>
      <c r="BQO534" s="428">
        <v>1</v>
      </c>
      <c r="BQP534" s="330" t="s">
        <v>608</v>
      </c>
      <c r="BQQ534" s="428">
        <v>1</v>
      </c>
      <c r="BQR534" s="330" t="s">
        <v>608</v>
      </c>
      <c r="BQS534" s="428">
        <v>1</v>
      </c>
      <c r="BQT534" s="330" t="s">
        <v>608</v>
      </c>
      <c r="BQU534" s="428">
        <v>1</v>
      </c>
      <c r="BQV534" s="330" t="s">
        <v>608</v>
      </c>
      <c r="BQW534" s="428">
        <v>1</v>
      </c>
      <c r="BQX534" s="330" t="s">
        <v>608</v>
      </c>
      <c r="BQY534" s="428">
        <v>1</v>
      </c>
      <c r="BQZ534" s="330" t="s">
        <v>608</v>
      </c>
      <c r="BRA534" s="428">
        <v>1</v>
      </c>
      <c r="BRB534" s="330" t="s">
        <v>608</v>
      </c>
      <c r="BRC534" s="428">
        <v>1</v>
      </c>
      <c r="BRD534" s="330" t="s">
        <v>608</v>
      </c>
      <c r="BRE534" s="428">
        <v>1</v>
      </c>
      <c r="BRF534" s="330" t="s">
        <v>608</v>
      </c>
      <c r="BRG534" s="428">
        <v>1</v>
      </c>
      <c r="BRH534" s="330" t="s">
        <v>608</v>
      </c>
      <c r="BRI534" s="428">
        <v>1</v>
      </c>
      <c r="BRJ534" s="330" t="s">
        <v>608</v>
      </c>
      <c r="BRK534" s="428">
        <v>1</v>
      </c>
      <c r="BRL534" s="330" t="s">
        <v>608</v>
      </c>
      <c r="BRM534" s="428">
        <v>1</v>
      </c>
      <c r="BRN534" s="330" t="s">
        <v>608</v>
      </c>
      <c r="BRO534" s="428">
        <v>1</v>
      </c>
      <c r="BRP534" s="330" t="s">
        <v>608</v>
      </c>
      <c r="BRQ534" s="428">
        <v>1</v>
      </c>
      <c r="BRR534" s="330" t="s">
        <v>608</v>
      </c>
      <c r="BRS534" s="428">
        <v>1</v>
      </c>
      <c r="BRT534" s="330" t="s">
        <v>608</v>
      </c>
      <c r="BRU534" s="428">
        <v>1</v>
      </c>
      <c r="BRV534" s="330" t="s">
        <v>608</v>
      </c>
      <c r="BRW534" s="428">
        <v>1</v>
      </c>
      <c r="BRX534" s="330" t="s">
        <v>608</v>
      </c>
      <c r="BRY534" s="428">
        <v>1</v>
      </c>
      <c r="BRZ534" s="330" t="s">
        <v>608</v>
      </c>
      <c r="BSA534" s="428">
        <v>1</v>
      </c>
      <c r="BSB534" s="330" t="s">
        <v>608</v>
      </c>
      <c r="BSC534" s="428">
        <v>1</v>
      </c>
      <c r="BSD534" s="330" t="s">
        <v>608</v>
      </c>
      <c r="BSE534" s="428">
        <v>1</v>
      </c>
      <c r="BSF534" s="330" t="s">
        <v>608</v>
      </c>
      <c r="BSG534" s="428">
        <v>1</v>
      </c>
      <c r="BSH534" s="330" t="s">
        <v>608</v>
      </c>
      <c r="BSI534" s="428">
        <v>1</v>
      </c>
      <c r="BSJ534" s="330" t="s">
        <v>608</v>
      </c>
      <c r="BSK534" s="428">
        <v>1</v>
      </c>
      <c r="BSL534" s="330" t="s">
        <v>608</v>
      </c>
      <c r="BSM534" s="428">
        <v>1</v>
      </c>
      <c r="BSN534" s="330" t="s">
        <v>608</v>
      </c>
      <c r="BSO534" s="428">
        <v>1</v>
      </c>
      <c r="BSP534" s="330" t="s">
        <v>608</v>
      </c>
      <c r="BSQ534" s="428">
        <v>1</v>
      </c>
      <c r="BSR534" s="330" t="s">
        <v>608</v>
      </c>
      <c r="BSS534" s="428">
        <v>1</v>
      </c>
      <c r="BST534" s="330" t="s">
        <v>608</v>
      </c>
      <c r="BSU534" s="428">
        <v>1</v>
      </c>
      <c r="BSV534" s="330" t="s">
        <v>608</v>
      </c>
      <c r="BSW534" s="428">
        <v>1</v>
      </c>
      <c r="BSX534" s="330" t="s">
        <v>608</v>
      </c>
      <c r="BSY534" s="428">
        <v>1</v>
      </c>
      <c r="BSZ534" s="330" t="s">
        <v>608</v>
      </c>
      <c r="BTA534" s="428">
        <v>1</v>
      </c>
      <c r="BTB534" s="330" t="s">
        <v>608</v>
      </c>
      <c r="BTC534" s="428">
        <v>1</v>
      </c>
      <c r="BTD534" s="330" t="s">
        <v>608</v>
      </c>
      <c r="BTE534" s="428">
        <v>1</v>
      </c>
      <c r="BTF534" s="330" t="s">
        <v>608</v>
      </c>
      <c r="BTG534" s="428">
        <v>1</v>
      </c>
      <c r="BTH534" s="330" t="s">
        <v>608</v>
      </c>
      <c r="BTI534" s="428">
        <v>1</v>
      </c>
      <c r="BTJ534" s="330" t="s">
        <v>608</v>
      </c>
      <c r="BTK534" s="428">
        <v>1</v>
      </c>
      <c r="BTL534" s="330" t="s">
        <v>608</v>
      </c>
      <c r="BTM534" s="428">
        <v>1</v>
      </c>
      <c r="BTN534" s="330" t="s">
        <v>608</v>
      </c>
      <c r="BTO534" s="428">
        <v>1</v>
      </c>
      <c r="BTP534" s="330" t="s">
        <v>608</v>
      </c>
      <c r="BTQ534" s="428">
        <v>1</v>
      </c>
      <c r="BTR534" s="330" t="s">
        <v>608</v>
      </c>
      <c r="BTS534" s="428">
        <v>1</v>
      </c>
      <c r="BTT534" s="330" t="s">
        <v>608</v>
      </c>
      <c r="BTU534" s="428">
        <v>1</v>
      </c>
      <c r="BTV534" s="330" t="s">
        <v>608</v>
      </c>
      <c r="BTW534" s="428">
        <v>1</v>
      </c>
      <c r="BTX534" s="330" t="s">
        <v>608</v>
      </c>
      <c r="BTY534" s="428">
        <v>1</v>
      </c>
      <c r="BTZ534" s="330" t="s">
        <v>608</v>
      </c>
      <c r="BUA534" s="428">
        <v>1</v>
      </c>
      <c r="BUB534" s="330" t="s">
        <v>608</v>
      </c>
      <c r="BUC534" s="428">
        <v>1</v>
      </c>
      <c r="BUD534" s="330" t="s">
        <v>608</v>
      </c>
      <c r="BUE534" s="428">
        <v>1</v>
      </c>
      <c r="BUF534" s="330" t="s">
        <v>608</v>
      </c>
      <c r="BUG534" s="428">
        <v>1</v>
      </c>
      <c r="BUH534" s="330" t="s">
        <v>608</v>
      </c>
      <c r="BUI534" s="428">
        <v>1</v>
      </c>
      <c r="BUJ534" s="330" t="s">
        <v>608</v>
      </c>
      <c r="BUK534" s="428">
        <v>1</v>
      </c>
      <c r="BUL534" s="330" t="s">
        <v>608</v>
      </c>
      <c r="BUM534" s="428">
        <v>1</v>
      </c>
      <c r="BUN534" s="330" t="s">
        <v>608</v>
      </c>
      <c r="BUO534" s="428">
        <v>1</v>
      </c>
      <c r="BUP534" s="330" t="s">
        <v>608</v>
      </c>
      <c r="BUQ534" s="428">
        <v>1</v>
      </c>
      <c r="BUR534" s="330" t="s">
        <v>608</v>
      </c>
      <c r="BUS534" s="428">
        <v>1</v>
      </c>
      <c r="BUT534" s="330" t="s">
        <v>608</v>
      </c>
      <c r="BUU534" s="428">
        <v>1</v>
      </c>
      <c r="BUV534" s="330" t="s">
        <v>608</v>
      </c>
      <c r="BUW534" s="428">
        <v>1</v>
      </c>
      <c r="BUX534" s="330" t="s">
        <v>608</v>
      </c>
      <c r="BUY534" s="428">
        <v>1</v>
      </c>
      <c r="BUZ534" s="330" t="s">
        <v>608</v>
      </c>
      <c r="BVA534" s="428">
        <v>1</v>
      </c>
      <c r="BVB534" s="330" t="s">
        <v>608</v>
      </c>
      <c r="BVC534" s="428">
        <v>1</v>
      </c>
      <c r="BVD534" s="330" t="s">
        <v>608</v>
      </c>
      <c r="BVE534" s="428">
        <v>1</v>
      </c>
      <c r="BVF534" s="330" t="s">
        <v>608</v>
      </c>
      <c r="BVG534" s="428">
        <v>1</v>
      </c>
      <c r="BVH534" s="330" t="s">
        <v>608</v>
      </c>
      <c r="BVI534" s="428">
        <v>1</v>
      </c>
      <c r="BVJ534" s="330" t="s">
        <v>608</v>
      </c>
      <c r="BVK534" s="428">
        <v>1</v>
      </c>
      <c r="BVL534" s="330" t="s">
        <v>608</v>
      </c>
      <c r="BVM534" s="428">
        <v>1</v>
      </c>
      <c r="BVN534" s="330" t="s">
        <v>608</v>
      </c>
      <c r="BVO534" s="428">
        <v>1</v>
      </c>
      <c r="BVP534" s="330" t="s">
        <v>608</v>
      </c>
      <c r="BVQ534" s="428">
        <v>1</v>
      </c>
      <c r="BVR534" s="330" t="s">
        <v>608</v>
      </c>
      <c r="BVS534" s="428">
        <v>1</v>
      </c>
      <c r="BVT534" s="330" t="s">
        <v>608</v>
      </c>
      <c r="BVU534" s="428">
        <v>1</v>
      </c>
      <c r="BVV534" s="330" t="s">
        <v>608</v>
      </c>
      <c r="BVW534" s="428">
        <v>1</v>
      </c>
      <c r="BVX534" s="330" t="s">
        <v>608</v>
      </c>
      <c r="BVY534" s="428">
        <v>1</v>
      </c>
      <c r="BVZ534" s="330" t="s">
        <v>608</v>
      </c>
      <c r="BWA534" s="428">
        <v>1</v>
      </c>
      <c r="BWB534" s="330" t="s">
        <v>608</v>
      </c>
      <c r="BWC534" s="428">
        <v>1</v>
      </c>
      <c r="BWD534" s="330" t="s">
        <v>608</v>
      </c>
      <c r="BWE534" s="428">
        <v>1</v>
      </c>
      <c r="BWF534" s="330" t="s">
        <v>608</v>
      </c>
      <c r="BWG534" s="428">
        <v>1</v>
      </c>
      <c r="BWH534" s="330" t="s">
        <v>608</v>
      </c>
      <c r="BWI534" s="428">
        <v>1</v>
      </c>
      <c r="BWJ534" s="330" t="s">
        <v>608</v>
      </c>
      <c r="BWK534" s="428">
        <v>1</v>
      </c>
      <c r="BWL534" s="330" t="s">
        <v>608</v>
      </c>
      <c r="BWM534" s="428">
        <v>1</v>
      </c>
      <c r="BWN534" s="330" t="s">
        <v>608</v>
      </c>
      <c r="BWO534" s="428">
        <v>1</v>
      </c>
      <c r="BWP534" s="330" t="s">
        <v>608</v>
      </c>
      <c r="BWQ534" s="428">
        <v>1</v>
      </c>
      <c r="BWR534" s="330" t="s">
        <v>608</v>
      </c>
      <c r="BWS534" s="428">
        <v>1</v>
      </c>
      <c r="BWT534" s="330" t="s">
        <v>608</v>
      </c>
      <c r="BWU534" s="428">
        <v>1</v>
      </c>
      <c r="BWV534" s="330" t="s">
        <v>608</v>
      </c>
      <c r="BWW534" s="428">
        <v>1</v>
      </c>
      <c r="BWX534" s="330" t="s">
        <v>608</v>
      </c>
      <c r="BWY534" s="428">
        <v>1</v>
      </c>
      <c r="BWZ534" s="330" t="s">
        <v>608</v>
      </c>
      <c r="BXA534" s="428">
        <v>1</v>
      </c>
      <c r="BXB534" s="330" t="s">
        <v>608</v>
      </c>
      <c r="BXC534" s="428">
        <v>1</v>
      </c>
      <c r="BXD534" s="330" t="s">
        <v>608</v>
      </c>
      <c r="BXE534" s="428">
        <v>1</v>
      </c>
      <c r="BXF534" s="330" t="s">
        <v>608</v>
      </c>
      <c r="BXG534" s="428">
        <v>1</v>
      </c>
      <c r="BXH534" s="330" t="s">
        <v>608</v>
      </c>
      <c r="BXI534" s="428">
        <v>1</v>
      </c>
      <c r="BXJ534" s="330" t="s">
        <v>608</v>
      </c>
      <c r="BXK534" s="428">
        <v>1</v>
      </c>
      <c r="BXL534" s="330" t="s">
        <v>608</v>
      </c>
      <c r="BXM534" s="428">
        <v>1</v>
      </c>
      <c r="BXN534" s="330" t="s">
        <v>608</v>
      </c>
      <c r="BXO534" s="428">
        <v>1</v>
      </c>
      <c r="BXP534" s="330" t="s">
        <v>608</v>
      </c>
      <c r="BXQ534" s="428">
        <v>1</v>
      </c>
      <c r="BXR534" s="330" t="s">
        <v>608</v>
      </c>
      <c r="BXS534" s="428">
        <v>1</v>
      </c>
      <c r="BXT534" s="330" t="s">
        <v>608</v>
      </c>
      <c r="BXU534" s="428">
        <v>1</v>
      </c>
      <c r="BXV534" s="330" t="s">
        <v>608</v>
      </c>
      <c r="BXW534" s="428">
        <v>1</v>
      </c>
      <c r="BXX534" s="330" t="s">
        <v>608</v>
      </c>
      <c r="BXY534" s="428">
        <v>1</v>
      </c>
      <c r="BXZ534" s="330" t="s">
        <v>608</v>
      </c>
      <c r="BYA534" s="428">
        <v>1</v>
      </c>
      <c r="BYB534" s="330" t="s">
        <v>608</v>
      </c>
      <c r="BYC534" s="428">
        <v>1</v>
      </c>
      <c r="BYD534" s="330" t="s">
        <v>608</v>
      </c>
      <c r="BYE534" s="428">
        <v>1</v>
      </c>
      <c r="BYF534" s="330" t="s">
        <v>608</v>
      </c>
      <c r="BYG534" s="428">
        <v>1</v>
      </c>
      <c r="BYH534" s="330" t="s">
        <v>608</v>
      </c>
      <c r="BYI534" s="428">
        <v>1</v>
      </c>
      <c r="BYJ534" s="330" t="s">
        <v>608</v>
      </c>
      <c r="BYK534" s="428">
        <v>1</v>
      </c>
      <c r="BYL534" s="330" t="s">
        <v>608</v>
      </c>
      <c r="BYM534" s="428">
        <v>1</v>
      </c>
      <c r="BYN534" s="330" t="s">
        <v>608</v>
      </c>
      <c r="BYO534" s="428">
        <v>1</v>
      </c>
      <c r="BYP534" s="330" t="s">
        <v>608</v>
      </c>
      <c r="BYQ534" s="428">
        <v>1</v>
      </c>
      <c r="BYR534" s="330" t="s">
        <v>608</v>
      </c>
      <c r="BYS534" s="428">
        <v>1</v>
      </c>
      <c r="BYT534" s="330" t="s">
        <v>608</v>
      </c>
      <c r="BYU534" s="428">
        <v>1</v>
      </c>
      <c r="BYV534" s="330" t="s">
        <v>608</v>
      </c>
      <c r="BYW534" s="428">
        <v>1</v>
      </c>
      <c r="BYX534" s="330" t="s">
        <v>608</v>
      </c>
      <c r="BYY534" s="428">
        <v>1</v>
      </c>
      <c r="BYZ534" s="330" t="s">
        <v>608</v>
      </c>
      <c r="BZA534" s="428">
        <v>1</v>
      </c>
      <c r="BZB534" s="330" t="s">
        <v>608</v>
      </c>
      <c r="BZC534" s="428">
        <v>1</v>
      </c>
      <c r="BZD534" s="330" t="s">
        <v>608</v>
      </c>
      <c r="BZE534" s="428">
        <v>1</v>
      </c>
      <c r="BZF534" s="330" t="s">
        <v>608</v>
      </c>
      <c r="BZG534" s="428">
        <v>1</v>
      </c>
      <c r="BZH534" s="330" t="s">
        <v>608</v>
      </c>
      <c r="BZI534" s="428">
        <v>1</v>
      </c>
      <c r="BZJ534" s="330" t="s">
        <v>608</v>
      </c>
      <c r="BZK534" s="428">
        <v>1</v>
      </c>
      <c r="BZL534" s="330" t="s">
        <v>608</v>
      </c>
      <c r="BZM534" s="428">
        <v>1</v>
      </c>
      <c r="BZN534" s="330" t="s">
        <v>608</v>
      </c>
      <c r="BZO534" s="428">
        <v>1</v>
      </c>
      <c r="BZP534" s="330" t="s">
        <v>608</v>
      </c>
      <c r="BZQ534" s="428">
        <v>1</v>
      </c>
      <c r="BZR534" s="330" t="s">
        <v>608</v>
      </c>
      <c r="BZS534" s="428">
        <v>1</v>
      </c>
      <c r="BZT534" s="330" t="s">
        <v>608</v>
      </c>
      <c r="BZU534" s="428">
        <v>1</v>
      </c>
      <c r="BZV534" s="330" t="s">
        <v>608</v>
      </c>
      <c r="BZW534" s="428">
        <v>1</v>
      </c>
      <c r="BZX534" s="330" t="s">
        <v>608</v>
      </c>
      <c r="BZY534" s="428">
        <v>1</v>
      </c>
      <c r="BZZ534" s="330" t="s">
        <v>608</v>
      </c>
      <c r="CAA534" s="428">
        <v>1</v>
      </c>
      <c r="CAB534" s="330" t="s">
        <v>608</v>
      </c>
      <c r="CAC534" s="428">
        <v>1</v>
      </c>
      <c r="CAD534" s="330" t="s">
        <v>608</v>
      </c>
      <c r="CAE534" s="428">
        <v>1</v>
      </c>
      <c r="CAF534" s="330" t="s">
        <v>608</v>
      </c>
      <c r="CAG534" s="428">
        <v>1</v>
      </c>
      <c r="CAH534" s="330" t="s">
        <v>608</v>
      </c>
      <c r="CAI534" s="428">
        <v>1</v>
      </c>
      <c r="CAJ534" s="330" t="s">
        <v>608</v>
      </c>
      <c r="CAK534" s="428">
        <v>1</v>
      </c>
      <c r="CAL534" s="330" t="s">
        <v>608</v>
      </c>
      <c r="CAM534" s="428">
        <v>1</v>
      </c>
      <c r="CAN534" s="330" t="s">
        <v>608</v>
      </c>
      <c r="CAO534" s="428">
        <v>1</v>
      </c>
      <c r="CAP534" s="330" t="s">
        <v>608</v>
      </c>
      <c r="CAQ534" s="428">
        <v>1</v>
      </c>
      <c r="CAR534" s="330" t="s">
        <v>608</v>
      </c>
      <c r="CAS534" s="428">
        <v>1</v>
      </c>
      <c r="CAT534" s="330" t="s">
        <v>608</v>
      </c>
      <c r="CAU534" s="428">
        <v>1</v>
      </c>
      <c r="CAV534" s="330" t="s">
        <v>608</v>
      </c>
      <c r="CAW534" s="428">
        <v>1</v>
      </c>
      <c r="CAX534" s="330" t="s">
        <v>608</v>
      </c>
      <c r="CAY534" s="428">
        <v>1</v>
      </c>
      <c r="CAZ534" s="330" t="s">
        <v>608</v>
      </c>
      <c r="CBA534" s="428">
        <v>1</v>
      </c>
      <c r="CBB534" s="330" t="s">
        <v>608</v>
      </c>
      <c r="CBC534" s="428">
        <v>1</v>
      </c>
      <c r="CBD534" s="330" t="s">
        <v>608</v>
      </c>
      <c r="CBE534" s="428">
        <v>1</v>
      </c>
      <c r="CBF534" s="330" t="s">
        <v>608</v>
      </c>
      <c r="CBG534" s="428">
        <v>1</v>
      </c>
      <c r="CBH534" s="330" t="s">
        <v>608</v>
      </c>
      <c r="CBI534" s="428">
        <v>1</v>
      </c>
      <c r="CBJ534" s="330" t="s">
        <v>608</v>
      </c>
      <c r="CBK534" s="428">
        <v>1</v>
      </c>
      <c r="CBL534" s="330" t="s">
        <v>608</v>
      </c>
      <c r="CBM534" s="428">
        <v>1</v>
      </c>
      <c r="CBN534" s="330" t="s">
        <v>608</v>
      </c>
      <c r="CBO534" s="428">
        <v>1</v>
      </c>
      <c r="CBP534" s="330" t="s">
        <v>608</v>
      </c>
      <c r="CBQ534" s="428">
        <v>1</v>
      </c>
      <c r="CBR534" s="330" t="s">
        <v>608</v>
      </c>
      <c r="CBS534" s="428">
        <v>1</v>
      </c>
      <c r="CBT534" s="330" t="s">
        <v>608</v>
      </c>
      <c r="CBU534" s="428">
        <v>1</v>
      </c>
      <c r="CBV534" s="330" t="s">
        <v>608</v>
      </c>
      <c r="CBW534" s="428">
        <v>1</v>
      </c>
      <c r="CBX534" s="330" t="s">
        <v>608</v>
      </c>
      <c r="CBY534" s="428">
        <v>1</v>
      </c>
      <c r="CBZ534" s="330" t="s">
        <v>608</v>
      </c>
      <c r="CCA534" s="428">
        <v>1</v>
      </c>
      <c r="CCB534" s="330" t="s">
        <v>608</v>
      </c>
      <c r="CCC534" s="428">
        <v>1</v>
      </c>
      <c r="CCD534" s="330" t="s">
        <v>608</v>
      </c>
      <c r="CCE534" s="428">
        <v>1</v>
      </c>
      <c r="CCF534" s="330" t="s">
        <v>608</v>
      </c>
      <c r="CCG534" s="428">
        <v>1</v>
      </c>
      <c r="CCH534" s="330" t="s">
        <v>608</v>
      </c>
      <c r="CCI534" s="428">
        <v>1</v>
      </c>
      <c r="CCJ534" s="330" t="s">
        <v>608</v>
      </c>
      <c r="CCK534" s="428">
        <v>1</v>
      </c>
      <c r="CCL534" s="330" t="s">
        <v>608</v>
      </c>
      <c r="CCM534" s="428">
        <v>1</v>
      </c>
      <c r="CCN534" s="330" t="s">
        <v>608</v>
      </c>
      <c r="CCO534" s="428">
        <v>1</v>
      </c>
      <c r="CCP534" s="330" t="s">
        <v>608</v>
      </c>
      <c r="CCQ534" s="428">
        <v>1</v>
      </c>
      <c r="CCR534" s="330" t="s">
        <v>608</v>
      </c>
      <c r="CCS534" s="428">
        <v>1</v>
      </c>
      <c r="CCT534" s="330" t="s">
        <v>608</v>
      </c>
      <c r="CCU534" s="428">
        <v>1</v>
      </c>
      <c r="CCV534" s="330" t="s">
        <v>608</v>
      </c>
      <c r="CCW534" s="428">
        <v>1</v>
      </c>
      <c r="CCX534" s="330" t="s">
        <v>608</v>
      </c>
      <c r="CCY534" s="428">
        <v>1</v>
      </c>
      <c r="CCZ534" s="330" t="s">
        <v>608</v>
      </c>
      <c r="CDA534" s="428">
        <v>1</v>
      </c>
      <c r="CDB534" s="330" t="s">
        <v>608</v>
      </c>
      <c r="CDC534" s="428">
        <v>1</v>
      </c>
      <c r="CDD534" s="330" t="s">
        <v>608</v>
      </c>
      <c r="CDE534" s="428">
        <v>1</v>
      </c>
      <c r="CDF534" s="330" t="s">
        <v>608</v>
      </c>
      <c r="CDG534" s="428">
        <v>1</v>
      </c>
      <c r="CDH534" s="330" t="s">
        <v>608</v>
      </c>
      <c r="CDI534" s="428">
        <v>1</v>
      </c>
      <c r="CDJ534" s="330" t="s">
        <v>608</v>
      </c>
      <c r="CDK534" s="428">
        <v>1</v>
      </c>
      <c r="CDL534" s="330" t="s">
        <v>608</v>
      </c>
      <c r="CDM534" s="428">
        <v>1</v>
      </c>
      <c r="CDN534" s="330" t="s">
        <v>608</v>
      </c>
      <c r="CDO534" s="428">
        <v>1</v>
      </c>
      <c r="CDP534" s="330" t="s">
        <v>608</v>
      </c>
      <c r="CDQ534" s="428">
        <v>1</v>
      </c>
      <c r="CDR534" s="330" t="s">
        <v>608</v>
      </c>
      <c r="CDS534" s="428">
        <v>1</v>
      </c>
      <c r="CDT534" s="330" t="s">
        <v>608</v>
      </c>
      <c r="CDU534" s="428">
        <v>1</v>
      </c>
      <c r="CDV534" s="330" t="s">
        <v>608</v>
      </c>
      <c r="CDW534" s="428">
        <v>1</v>
      </c>
      <c r="CDX534" s="330" t="s">
        <v>608</v>
      </c>
      <c r="CDY534" s="428">
        <v>1</v>
      </c>
      <c r="CDZ534" s="330" t="s">
        <v>608</v>
      </c>
      <c r="CEA534" s="428">
        <v>1</v>
      </c>
      <c r="CEB534" s="330" t="s">
        <v>608</v>
      </c>
      <c r="CEC534" s="428">
        <v>1</v>
      </c>
      <c r="CED534" s="330" t="s">
        <v>608</v>
      </c>
      <c r="CEE534" s="428">
        <v>1</v>
      </c>
      <c r="CEF534" s="330" t="s">
        <v>608</v>
      </c>
      <c r="CEG534" s="428">
        <v>1</v>
      </c>
      <c r="CEH534" s="330" t="s">
        <v>608</v>
      </c>
      <c r="CEI534" s="428">
        <v>1</v>
      </c>
      <c r="CEJ534" s="330" t="s">
        <v>608</v>
      </c>
      <c r="CEK534" s="428">
        <v>1</v>
      </c>
      <c r="CEL534" s="330" t="s">
        <v>608</v>
      </c>
      <c r="CEM534" s="428">
        <v>1</v>
      </c>
      <c r="CEN534" s="330" t="s">
        <v>608</v>
      </c>
      <c r="CEO534" s="428">
        <v>1</v>
      </c>
      <c r="CEP534" s="330" t="s">
        <v>608</v>
      </c>
      <c r="CEQ534" s="428">
        <v>1</v>
      </c>
      <c r="CER534" s="330" t="s">
        <v>608</v>
      </c>
      <c r="CES534" s="428">
        <v>1</v>
      </c>
      <c r="CET534" s="330" t="s">
        <v>608</v>
      </c>
      <c r="CEU534" s="428">
        <v>1</v>
      </c>
      <c r="CEV534" s="330" t="s">
        <v>608</v>
      </c>
      <c r="CEW534" s="428">
        <v>1</v>
      </c>
      <c r="CEX534" s="330" t="s">
        <v>608</v>
      </c>
      <c r="CEY534" s="428">
        <v>1</v>
      </c>
      <c r="CEZ534" s="330" t="s">
        <v>608</v>
      </c>
      <c r="CFA534" s="428">
        <v>1</v>
      </c>
      <c r="CFB534" s="330" t="s">
        <v>608</v>
      </c>
      <c r="CFC534" s="428">
        <v>1</v>
      </c>
      <c r="CFD534" s="330" t="s">
        <v>608</v>
      </c>
      <c r="CFE534" s="428">
        <v>1</v>
      </c>
      <c r="CFF534" s="330" t="s">
        <v>608</v>
      </c>
      <c r="CFG534" s="428">
        <v>1</v>
      </c>
      <c r="CFH534" s="330" t="s">
        <v>608</v>
      </c>
      <c r="CFI534" s="428">
        <v>1</v>
      </c>
      <c r="CFJ534" s="330" t="s">
        <v>608</v>
      </c>
      <c r="CFK534" s="428">
        <v>1</v>
      </c>
      <c r="CFL534" s="330" t="s">
        <v>608</v>
      </c>
      <c r="CFM534" s="428">
        <v>1</v>
      </c>
      <c r="CFN534" s="330" t="s">
        <v>608</v>
      </c>
      <c r="CFO534" s="428">
        <v>1</v>
      </c>
      <c r="CFP534" s="330" t="s">
        <v>608</v>
      </c>
      <c r="CFQ534" s="428">
        <v>1</v>
      </c>
      <c r="CFR534" s="330" t="s">
        <v>608</v>
      </c>
      <c r="CFS534" s="428">
        <v>1</v>
      </c>
      <c r="CFT534" s="330" t="s">
        <v>608</v>
      </c>
      <c r="CFU534" s="428">
        <v>1</v>
      </c>
      <c r="CFV534" s="330" t="s">
        <v>608</v>
      </c>
      <c r="CFW534" s="428">
        <v>1</v>
      </c>
      <c r="CFX534" s="330" t="s">
        <v>608</v>
      </c>
      <c r="CFY534" s="428">
        <v>1</v>
      </c>
      <c r="CFZ534" s="330" t="s">
        <v>608</v>
      </c>
      <c r="CGA534" s="428">
        <v>1</v>
      </c>
      <c r="CGB534" s="330" t="s">
        <v>608</v>
      </c>
      <c r="CGC534" s="428">
        <v>1</v>
      </c>
      <c r="CGD534" s="330" t="s">
        <v>608</v>
      </c>
      <c r="CGE534" s="428">
        <v>1</v>
      </c>
      <c r="CGF534" s="330" t="s">
        <v>608</v>
      </c>
      <c r="CGG534" s="428">
        <v>1</v>
      </c>
      <c r="CGH534" s="330" t="s">
        <v>608</v>
      </c>
      <c r="CGI534" s="428">
        <v>1</v>
      </c>
      <c r="CGJ534" s="330" t="s">
        <v>608</v>
      </c>
      <c r="CGK534" s="428">
        <v>1</v>
      </c>
      <c r="CGL534" s="330" t="s">
        <v>608</v>
      </c>
      <c r="CGM534" s="428">
        <v>1</v>
      </c>
      <c r="CGN534" s="330" t="s">
        <v>608</v>
      </c>
      <c r="CGO534" s="428">
        <v>1</v>
      </c>
      <c r="CGP534" s="330" t="s">
        <v>608</v>
      </c>
      <c r="CGQ534" s="428">
        <v>1</v>
      </c>
      <c r="CGR534" s="330" t="s">
        <v>608</v>
      </c>
      <c r="CGS534" s="428">
        <v>1</v>
      </c>
      <c r="CGT534" s="330" t="s">
        <v>608</v>
      </c>
      <c r="CGU534" s="428">
        <v>1</v>
      </c>
      <c r="CGV534" s="330" t="s">
        <v>608</v>
      </c>
      <c r="CGW534" s="428">
        <v>1</v>
      </c>
      <c r="CGX534" s="330" t="s">
        <v>608</v>
      </c>
      <c r="CGY534" s="428">
        <v>1</v>
      </c>
      <c r="CGZ534" s="330" t="s">
        <v>608</v>
      </c>
      <c r="CHA534" s="428">
        <v>1</v>
      </c>
      <c r="CHB534" s="330" t="s">
        <v>608</v>
      </c>
      <c r="CHC534" s="428">
        <v>1</v>
      </c>
      <c r="CHD534" s="330" t="s">
        <v>608</v>
      </c>
      <c r="CHE534" s="428">
        <v>1</v>
      </c>
      <c r="CHF534" s="330" t="s">
        <v>608</v>
      </c>
      <c r="CHG534" s="428">
        <v>1</v>
      </c>
      <c r="CHH534" s="330" t="s">
        <v>608</v>
      </c>
      <c r="CHI534" s="428">
        <v>1</v>
      </c>
      <c r="CHJ534" s="330" t="s">
        <v>608</v>
      </c>
      <c r="CHK534" s="428">
        <v>1</v>
      </c>
      <c r="CHL534" s="330" t="s">
        <v>608</v>
      </c>
      <c r="CHM534" s="428">
        <v>1</v>
      </c>
      <c r="CHN534" s="330" t="s">
        <v>608</v>
      </c>
      <c r="CHO534" s="428">
        <v>1</v>
      </c>
      <c r="CHP534" s="330" t="s">
        <v>608</v>
      </c>
      <c r="CHQ534" s="428">
        <v>1</v>
      </c>
      <c r="CHR534" s="330" t="s">
        <v>608</v>
      </c>
      <c r="CHS534" s="428">
        <v>1</v>
      </c>
      <c r="CHT534" s="330" t="s">
        <v>608</v>
      </c>
      <c r="CHU534" s="428">
        <v>1</v>
      </c>
      <c r="CHV534" s="330" t="s">
        <v>608</v>
      </c>
      <c r="CHW534" s="428">
        <v>1</v>
      </c>
      <c r="CHX534" s="330" t="s">
        <v>608</v>
      </c>
      <c r="CHY534" s="428">
        <v>1</v>
      </c>
      <c r="CHZ534" s="330" t="s">
        <v>608</v>
      </c>
      <c r="CIA534" s="428">
        <v>1</v>
      </c>
      <c r="CIB534" s="330" t="s">
        <v>608</v>
      </c>
      <c r="CIC534" s="428">
        <v>1</v>
      </c>
      <c r="CID534" s="330" t="s">
        <v>608</v>
      </c>
      <c r="CIE534" s="428">
        <v>1</v>
      </c>
      <c r="CIF534" s="330" t="s">
        <v>608</v>
      </c>
      <c r="CIG534" s="428">
        <v>1</v>
      </c>
      <c r="CIH534" s="330" t="s">
        <v>608</v>
      </c>
      <c r="CII534" s="428">
        <v>1</v>
      </c>
      <c r="CIJ534" s="330" t="s">
        <v>608</v>
      </c>
      <c r="CIK534" s="428">
        <v>1</v>
      </c>
      <c r="CIL534" s="330" t="s">
        <v>608</v>
      </c>
      <c r="CIM534" s="428">
        <v>1</v>
      </c>
      <c r="CIN534" s="330" t="s">
        <v>608</v>
      </c>
      <c r="CIO534" s="428">
        <v>1</v>
      </c>
      <c r="CIP534" s="330" t="s">
        <v>608</v>
      </c>
      <c r="CIQ534" s="428">
        <v>1</v>
      </c>
      <c r="CIR534" s="330" t="s">
        <v>608</v>
      </c>
      <c r="CIS534" s="428">
        <v>1</v>
      </c>
      <c r="CIT534" s="330" t="s">
        <v>608</v>
      </c>
      <c r="CIU534" s="428">
        <v>1</v>
      </c>
      <c r="CIV534" s="330" t="s">
        <v>608</v>
      </c>
      <c r="CIW534" s="428">
        <v>1</v>
      </c>
      <c r="CIX534" s="330" t="s">
        <v>608</v>
      </c>
      <c r="CIY534" s="428">
        <v>1</v>
      </c>
      <c r="CIZ534" s="330" t="s">
        <v>608</v>
      </c>
      <c r="CJA534" s="428">
        <v>1</v>
      </c>
      <c r="CJB534" s="330" t="s">
        <v>608</v>
      </c>
      <c r="CJC534" s="428">
        <v>1</v>
      </c>
      <c r="CJD534" s="330" t="s">
        <v>608</v>
      </c>
      <c r="CJE534" s="428">
        <v>1</v>
      </c>
      <c r="CJF534" s="330" t="s">
        <v>608</v>
      </c>
      <c r="CJG534" s="428">
        <v>1</v>
      </c>
      <c r="CJH534" s="330" t="s">
        <v>608</v>
      </c>
      <c r="CJI534" s="428">
        <v>1</v>
      </c>
      <c r="CJJ534" s="330" t="s">
        <v>608</v>
      </c>
      <c r="CJK534" s="428">
        <v>1</v>
      </c>
      <c r="CJL534" s="330" t="s">
        <v>608</v>
      </c>
      <c r="CJM534" s="428">
        <v>1</v>
      </c>
      <c r="CJN534" s="330" t="s">
        <v>608</v>
      </c>
      <c r="CJO534" s="428">
        <v>1</v>
      </c>
      <c r="CJP534" s="330" t="s">
        <v>608</v>
      </c>
      <c r="CJQ534" s="428">
        <v>1</v>
      </c>
      <c r="CJR534" s="330" t="s">
        <v>608</v>
      </c>
      <c r="CJS534" s="428">
        <v>1</v>
      </c>
      <c r="CJT534" s="330" t="s">
        <v>608</v>
      </c>
      <c r="CJU534" s="428">
        <v>1</v>
      </c>
      <c r="CJV534" s="330" t="s">
        <v>608</v>
      </c>
      <c r="CJW534" s="428">
        <v>1</v>
      </c>
      <c r="CJX534" s="330" t="s">
        <v>608</v>
      </c>
      <c r="CJY534" s="428">
        <v>1</v>
      </c>
      <c r="CJZ534" s="330" t="s">
        <v>608</v>
      </c>
      <c r="CKA534" s="428">
        <v>1</v>
      </c>
      <c r="CKB534" s="330" t="s">
        <v>608</v>
      </c>
      <c r="CKC534" s="428">
        <v>1</v>
      </c>
      <c r="CKD534" s="330" t="s">
        <v>608</v>
      </c>
      <c r="CKE534" s="428">
        <v>1</v>
      </c>
      <c r="CKF534" s="330" t="s">
        <v>608</v>
      </c>
      <c r="CKG534" s="428">
        <v>1</v>
      </c>
      <c r="CKH534" s="330" t="s">
        <v>608</v>
      </c>
      <c r="CKI534" s="428">
        <v>1</v>
      </c>
      <c r="CKJ534" s="330" t="s">
        <v>608</v>
      </c>
      <c r="CKK534" s="428">
        <v>1</v>
      </c>
      <c r="CKL534" s="330" t="s">
        <v>608</v>
      </c>
      <c r="CKM534" s="428">
        <v>1</v>
      </c>
      <c r="CKN534" s="330" t="s">
        <v>608</v>
      </c>
      <c r="CKO534" s="428">
        <v>1</v>
      </c>
      <c r="CKP534" s="330" t="s">
        <v>608</v>
      </c>
      <c r="CKQ534" s="428">
        <v>1</v>
      </c>
      <c r="CKR534" s="330" t="s">
        <v>608</v>
      </c>
      <c r="CKS534" s="428">
        <v>1</v>
      </c>
      <c r="CKT534" s="330" t="s">
        <v>608</v>
      </c>
      <c r="CKU534" s="428">
        <v>1</v>
      </c>
      <c r="CKV534" s="330" t="s">
        <v>608</v>
      </c>
      <c r="CKW534" s="428">
        <v>1</v>
      </c>
      <c r="CKX534" s="330" t="s">
        <v>608</v>
      </c>
      <c r="CKY534" s="428">
        <v>1</v>
      </c>
      <c r="CKZ534" s="330" t="s">
        <v>608</v>
      </c>
      <c r="CLA534" s="428">
        <v>1</v>
      </c>
      <c r="CLB534" s="330" t="s">
        <v>608</v>
      </c>
      <c r="CLC534" s="428">
        <v>1</v>
      </c>
      <c r="CLD534" s="330" t="s">
        <v>608</v>
      </c>
      <c r="CLE534" s="428">
        <v>1</v>
      </c>
      <c r="CLF534" s="330" t="s">
        <v>608</v>
      </c>
      <c r="CLG534" s="428">
        <v>1</v>
      </c>
      <c r="CLH534" s="330" t="s">
        <v>608</v>
      </c>
      <c r="CLI534" s="428">
        <v>1</v>
      </c>
      <c r="CLJ534" s="330" t="s">
        <v>608</v>
      </c>
      <c r="CLK534" s="428">
        <v>1</v>
      </c>
      <c r="CLL534" s="330" t="s">
        <v>608</v>
      </c>
      <c r="CLM534" s="428">
        <v>1</v>
      </c>
      <c r="CLN534" s="330" t="s">
        <v>608</v>
      </c>
      <c r="CLO534" s="428">
        <v>1</v>
      </c>
      <c r="CLP534" s="330" t="s">
        <v>608</v>
      </c>
      <c r="CLQ534" s="428">
        <v>1</v>
      </c>
      <c r="CLR534" s="330" t="s">
        <v>608</v>
      </c>
      <c r="CLS534" s="428">
        <v>1</v>
      </c>
      <c r="CLT534" s="330" t="s">
        <v>608</v>
      </c>
      <c r="CLU534" s="428">
        <v>1</v>
      </c>
      <c r="CLV534" s="330" t="s">
        <v>608</v>
      </c>
      <c r="CLW534" s="428">
        <v>1</v>
      </c>
      <c r="CLX534" s="330" t="s">
        <v>608</v>
      </c>
      <c r="CLY534" s="428">
        <v>1</v>
      </c>
      <c r="CLZ534" s="330" t="s">
        <v>608</v>
      </c>
      <c r="CMA534" s="428">
        <v>1</v>
      </c>
      <c r="CMB534" s="330" t="s">
        <v>608</v>
      </c>
      <c r="CMC534" s="428">
        <v>1</v>
      </c>
      <c r="CMD534" s="330" t="s">
        <v>608</v>
      </c>
      <c r="CME534" s="428">
        <v>1</v>
      </c>
      <c r="CMF534" s="330" t="s">
        <v>608</v>
      </c>
      <c r="CMG534" s="428">
        <v>1</v>
      </c>
      <c r="CMH534" s="330" t="s">
        <v>608</v>
      </c>
      <c r="CMI534" s="428">
        <v>1</v>
      </c>
      <c r="CMJ534" s="330" t="s">
        <v>608</v>
      </c>
      <c r="CMK534" s="428">
        <v>1</v>
      </c>
      <c r="CML534" s="330" t="s">
        <v>608</v>
      </c>
      <c r="CMM534" s="428">
        <v>1</v>
      </c>
      <c r="CMN534" s="330" t="s">
        <v>608</v>
      </c>
      <c r="CMO534" s="428">
        <v>1</v>
      </c>
      <c r="CMP534" s="330" t="s">
        <v>608</v>
      </c>
      <c r="CMQ534" s="428">
        <v>1</v>
      </c>
      <c r="CMR534" s="330" t="s">
        <v>608</v>
      </c>
      <c r="CMS534" s="428">
        <v>1</v>
      </c>
      <c r="CMT534" s="330" t="s">
        <v>608</v>
      </c>
      <c r="CMU534" s="428">
        <v>1</v>
      </c>
      <c r="CMV534" s="330" t="s">
        <v>608</v>
      </c>
      <c r="CMW534" s="428">
        <v>1</v>
      </c>
      <c r="CMX534" s="330" t="s">
        <v>608</v>
      </c>
      <c r="CMY534" s="428">
        <v>1</v>
      </c>
      <c r="CMZ534" s="330" t="s">
        <v>608</v>
      </c>
      <c r="CNA534" s="428">
        <v>1</v>
      </c>
      <c r="CNB534" s="330" t="s">
        <v>608</v>
      </c>
      <c r="CNC534" s="428">
        <v>1</v>
      </c>
      <c r="CND534" s="330" t="s">
        <v>608</v>
      </c>
      <c r="CNE534" s="428">
        <v>1</v>
      </c>
      <c r="CNF534" s="330" t="s">
        <v>608</v>
      </c>
      <c r="CNG534" s="428">
        <v>1</v>
      </c>
      <c r="CNH534" s="330" t="s">
        <v>608</v>
      </c>
      <c r="CNI534" s="428">
        <v>1</v>
      </c>
      <c r="CNJ534" s="330" t="s">
        <v>608</v>
      </c>
      <c r="CNK534" s="428">
        <v>1</v>
      </c>
      <c r="CNL534" s="330" t="s">
        <v>608</v>
      </c>
      <c r="CNM534" s="428">
        <v>1</v>
      </c>
      <c r="CNN534" s="330" t="s">
        <v>608</v>
      </c>
      <c r="CNO534" s="428">
        <v>1</v>
      </c>
      <c r="CNP534" s="330" t="s">
        <v>608</v>
      </c>
      <c r="CNQ534" s="428">
        <v>1</v>
      </c>
      <c r="CNR534" s="330" t="s">
        <v>608</v>
      </c>
      <c r="CNS534" s="428">
        <v>1</v>
      </c>
      <c r="CNT534" s="330" t="s">
        <v>608</v>
      </c>
      <c r="CNU534" s="428">
        <v>1</v>
      </c>
      <c r="CNV534" s="330" t="s">
        <v>608</v>
      </c>
      <c r="CNW534" s="428">
        <v>1</v>
      </c>
      <c r="CNX534" s="330" t="s">
        <v>608</v>
      </c>
      <c r="CNY534" s="428">
        <v>1</v>
      </c>
      <c r="CNZ534" s="330" t="s">
        <v>608</v>
      </c>
      <c r="COA534" s="428">
        <v>1</v>
      </c>
      <c r="COB534" s="330" t="s">
        <v>608</v>
      </c>
      <c r="COC534" s="428">
        <v>1</v>
      </c>
      <c r="COD534" s="330" t="s">
        <v>608</v>
      </c>
      <c r="COE534" s="428">
        <v>1</v>
      </c>
      <c r="COF534" s="330" t="s">
        <v>608</v>
      </c>
      <c r="COG534" s="428">
        <v>1</v>
      </c>
      <c r="COH534" s="330" t="s">
        <v>608</v>
      </c>
      <c r="COI534" s="428">
        <v>1</v>
      </c>
      <c r="COJ534" s="330" t="s">
        <v>608</v>
      </c>
      <c r="COK534" s="428">
        <v>1</v>
      </c>
      <c r="COL534" s="330" t="s">
        <v>608</v>
      </c>
      <c r="COM534" s="428">
        <v>1</v>
      </c>
      <c r="CON534" s="330" t="s">
        <v>608</v>
      </c>
      <c r="COO534" s="428">
        <v>1</v>
      </c>
      <c r="COP534" s="330" t="s">
        <v>608</v>
      </c>
      <c r="COQ534" s="428">
        <v>1</v>
      </c>
      <c r="COR534" s="330" t="s">
        <v>608</v>
      </c>
      <c r="COS534" s="428">
        <v>1</v>
      </c>
      <c r="COT534" s="330" t="s">
        <v>608</v>
      </c>
      <c r="COU534" s="428">
        <v>1</v>
      </c>
      <c r="COV534" s="330" t="s">
        <v>608</v>
      </c>
      <c r="COW534" s="428">
        <v>1</v>
      </c>
      <c r="COX534" s="330" t="s">
        <v>608</v>
      </c>
      <c r="COY534" s="428">
        <v>1</v>
      </c>
      <c r="COZ534" s="330" t="s">
        <v>608</v>
      </c>
      <c r="CPA534" s="428">
        <v>1</v>
      </c>
      <c r="CPB534" s="330" t="s">
        <v>608</v>
      </c>
      <c r="CPC534" s="428">
        <v>1</v>
      </c>
      <c r="CPD534" s="330" t="s">
        <v>608</v>
      </c>
      <c r="CPE534" s="428">
        <v>1</v>
      </c>
      <c r="CPF534" s="330" t="s">
        <v>608</v>
      </c>
      <c r="CPG534" s="428">
        <v>1</v>
      </c>
      <c r="CPH534" s="330" t="s">
        <v>608</v>
      </c>
      <c r="CPI534" s="428">
        <v>1</v>
      </c>
      <c r="CPJ534" s="330" t="s">
        <v>608</v>
      </c>
      <c r="CPK534" s="428">
        <v>1</v>
      </c>
      <c r="CPL534" s="330" t="s">
        <v>608</v>
      </c>
      <c r="CPM534" s="428">
        <v>1</v>
      </c>
      <c r="CPN534" s="330" t="s">
        <v>608</v>
      </c>
      <c r="CPO534" s="428">
        <v>1</v>
      </c>
      <c r="CPP534" s="330" t="s">
        <v>608</v>
      </c>
      <c r="CPQ534" s="428">
        <v>1</v>
      </c>
      <c r="CPR534" s="330" t="s">
        <v>608</v>
      </c>
      <c r="CPS534" s="428">
        <v>1</v>
      </c>
      <c r="CPT534" s="330" t="s">
        <v>608</v>
      </c>
      <c r="CPU534" s="428">
        <v>1</v>
      </c>
      <c r="CPV534" s="330" t="s">
        <v>608</v>
      </c>
      <c r="CPW534" s="428">
        <v>1</v>
      </c>
      <c r="CPX534" s="330" t="s">
        <v>608</v>
      </c>
      <c r="CPY534" s="428">
        <v>1</v>
      </c>
      <c r="CPZ534" s="330" t="s">
        <v>608</v>
      </c>
      <c r="CQA534" s="428">
        <v>1</v>
      </c>
      <c r="CQB534" s="330" t="s">
        <v>608</v>
      </c>
      <c r="CQC534" s="428">
        <v>1</v>
      </c>
      <c r="CQD534" s="330" t="s">
        <v>608</v>
      </c>
      <c r="CQE534" s="428">
        <v>1</v>
      </c>
      <c r="CQF534" s="330" t="s">
        <v>608</v>
      </c>
      <c r="CQG534" s="428">
        <v>1</v>
      </c>
      <c r="CQH534" s="330" t="s">
        <v>608</v>
      </c>
      <c r="CQI534" s="428">
        <v>1</v>
      </c>
      <c r="CQJ534" s="330" t="s">
        <v>608</v>
      </c>
      <c r="CQK534" s="428">
        <v>1</v>
      </c>
      <c r="CQL534" s="330" t="s">
        <v>608</v>
      </c>
      <c r="CQM534" s="428">
        <v>1</v>
      </c>
      <c r="CQN534" s="330" t="s">
        <v>608</v>
      </c>
      <c r="CQO534" s="428">
        <v>1</v>
      </c>
      <c r="CQP534" s="330" t="s">
        <v>608</v>
      </c>
      <c r="CQQ534" s="428">
        <v>1</v>
      </c>
      <c r="CQR534" s="330" t="s">
        <v>608</v>
      </c>
      <c r="CQS534" s="428">
        <v>1</v>
      </c>
      <c r="CQT534" s="330" t="s">
        <v>608</v>
      </c>
      <c r="CQU534" s="428">
        <v>1</v>
      </c>
      <c r="CQV534" s="330" t="s">
        <v>608</v>
      </c>
      <c r="CQW534" s="428">
        <v>1</v>
      </c>
      <c r="CQX534" s="330" t="s">
        <v>608</v>
      </c>
      <c r="CQY534" s="428">
        <v>1</v>
      </c>
      <c r="CQZ534" s="330" t="s">
        <v>608</v>
      </c>
      <c r="CRA534" s="428">
        <v>1</v>
      </c>
      <c r="CRB534" s="330" t="s">
        <v>608</v>
      </c>
      <c r="CRC534" s="428">
        <v>1</v>
      </c>
      <c r="CRD534" s="330" t="s">
        <v>608</v>
      </c>
      <c r="CRE534" s="428">
        <v>1</v>
      </c>
      <c r="CRF534" s="330" t="s">
        <v>608</v>
      </c>
      <c r="CRG534" s="428">
        <v>1</v>
      </c>
      <c r="CRH534" s="330" t="s">
        <v>608</v>
      </c>
      <c r="CRI534" s="428">
        <v>1</v>
      </c>
      <c r="CRJ534" s="330" t="s">
        <v>608</v>
      </c>
      <c r="CRK534" s="428">
        <v>1</v>
      </c>
      <c r="CRL534" s="330" t="s">
        <v>608</v>
      </c>
      <c r="CRM534" s="428">
        <v>1</v>
      </c>
      <c r="CRN534" s="330" t="s">
        <v>608</v>
      </c>
      <c r="CRO534" s="428">
        <v>1</v>
      </c>
      <c r="CRP534" s="330" t="s">
        <v>608</v>
      </c>
      <c r="CRQ534" s="428">
        <v>1</v>
      </c>
      <c r="CRR534" s="330" t="s">
        <v>608</v>
      </c>
      <c r="CRS534" s="428">
        <v>1</v>
      </c>
      <c r="CRT534" s="330" t="s">
        <v>608</v>
      </c>
      <c r="CRU534" s="428">
        <v>1</v>
      </c>
      <c r="CRV534" s="330" t="s">
        <v>608</v>
      </c>
      <c r="CRW534" s="428">
        <v>1</v>
      </c>
      <c r="CRX534" s="330" t="s">
        <v>608</v>
      </c>
      <c r="CRY534" s="428">
        <v>1</v>
      </c>
      <c r="CRZ534" s="330" t="s">
        <v>608</v>
      </c>
      <c r="CSA534" s="428">
        <v>1</v>
      </c>
      <c r="CSB534" s="330" t="s">
        <v>608</v>
      </c>
      <c r="CSC534" s="428">
        <v>1</v>
      </c>
      <c r="CSD534" s="330" t="s">
        <v>608</v>
      </c>
      <c r="CSE534" s="428">
        <v>1</v>
      </c>
      <c r="CSF534" s="330" t="s">
        <v>608</v>
      </c>
      <c r="CSG534" s="428">
        <v>1</v>
      </c>
      <c r="CSH534" s="330" t="s">
        <v>608</v>
      </c>
      <c r="CSI534" s="428">
        <v>1</v>
      </c>
      <c r="CSJ534" s="330" t="s">
        <v>608</v>
      </c>
      <c r="CSK534" s="428">
        <v>1</v>
      </c>
      <c r="CSL534" s="330" t="s">
        <v>608</v>
      </c>
      <c r="CSM534" s="428">
        <v>1</v>
      </c>
      <c r="CSN534" s="330" t="s">
        <v>608</v>
      </c>
      <c r="CSO534" s="428">
        <v>1</v>
      </c>
      <c r="CSP534" s="330" t="s">
        <v>608</v>
      </c>
      <c r="CSQ534" s="428">
        <v>1</v>
      </c>
      <c r="CSR534" s="330" t="s">
        <v>608</v>
      </c>
      <c r="CSS534" s="428">
        <v>1</v>
      </c>
      <c r="CST534" s="330" t="s">
        <v>608</v>
      </c>
      <c r="CSU534" s="428">
        <v>1</v>
      </c>
      <c r="CSV534" s="330" t="s">
        <v>608</v>
      </c>
      <c r="CSW534" s="428">
        <v>1</v>
      </c>
      <c r="CSX534" s="330" t="s">
        <v>608</v>
      </c>
      <c r="CSY534" s="428">
        <v>1</v>
      </c>
      <c r="CSZ534" s="330" t="s">
        <v>608</v>
      </c>
      <c r="CTA534" s="428">
        <v>1</v>
      </c>
      <c r="CTB534" s="330" t="s">
        <v>608</v>
      </c>
      <c r="CTC534" s="428">
        <v>1</v>
      </c>
      <c r="CTD534" s="330" t="s">
        <v>608</v>
      </c>
      <c r="CTE534" s="428">
        <v>1</v>
      </c>
      <c r="CTF534" s="330" t="s">
        <v>608</v>
      </c>
      <c r="CTG534" s="428">
        <v>1</v>
      </c>
      <c r="CTH534" s="330" t="s">
        <v>608</v>
      </c>
      <c r="CTI534" s="428">
        <v>1</v>
      </c>
      <c r="CTJ534" s="330" t="s">
        <v>608</v>
      </c>
      <c r="CTK534" s="428">
        <v>1</v>
      </c>
      <c r="CTL534" s="330" t="s">
        <v>608</v>
      </c>
      <c r="CTM534" s="428">
        <v>1</v>
      </c>
      <c r="CTN534" s="330" t="s">
        <v>608</v>
      </c>
      <c r="CTO534" s="428">
        <v>1</v>
      </c>
      <c r="CTP534" s="330" t="s">
        <v>608</v>
      </c>
      <c r="CTQ534" s="428">
        <v>1</v>
      </c>
      <c r="CTR534" s="330" t="s">
        <v>608</v>
      </c>
      <c r="CTS534" s="428">
        <v>1</v>
      </c>
      <c r="CTT534" s="330" t="s">
        <v>608</v>
      </c>
      <c r="CTU534" s="428">
        <v>1</v>
      </c>
      <c r="CTV534" s="330" t="s">
        <v>608</v>
      </c>
      <c r="CTW534" s="428">
        <v>1</v>
      </c>
      <c r="CTX534" s="330" t="s">
        <v>608</v>
      </c>
      <c r="CTY534" s="428">
        <v>1</v>
      </c>
      <c r="CTZ534" s="330" t="s">
        <v>608</v>
      </c>
      <c r="CUA534" s="428">
        <v>1</v>
      </c>
      <c r="CUB534" s="330" t="s">
        <v>608</v>
      </c>
      <c r="CUC534" s="428">
        <v>1</v>
      </c>
      <c r="CUD534" s="330" t="s">
        <v>608</v>
      </c>
      <c r="CUE534" s="428">
        <v>1</v>
      </c>
      <c r="CUF534" s="330" t="s">
        <v>608</v>
      </c>
      <c r="CUG534" s="428">
        <v>1</v>
      </c>
      <c r="CUH534" s="330" t="s">
        <v>608</v>
      </c>
      <c r="CUI534" s="428">
        <v>1</v>
      </c>
      <c r="CUJ534" s="330" t="s">
        <v>608</v>
      </c>
      <c r="CUK534" s="428">
        <v>1</v>
      </c>
      <c r="CUL534" s="330" t="s">
        <v>608</v>
      </c>
      <c r="CUM534" s="428">
        <v>1</v>
      </c>
      <c r="CUN534" s="330" t="s">
        <v>608</v>
      </c>
      <c r="CUO534" s="428">
        <v>1</v>
      </c>
      <c r="CUP534" s="330" t="s">
        <v>608</v>
      </c>
      <c r="CUQ534" s="428">
        <v>1</v>
      </c>
      <c r="CUR534" s="330" t="s">
        <v>608</v>
      </c>
      <c r="CUS534" s="428">
        <v>1</v>
      </c>
      <c r="CUT534" s="330" t="s">
        <v>608</v>
      </c>
      <c r="CUU534" s="428">
        <v>1</v>
      </c>
      <c r="CUV534" s="330" t="s">
        <v>608</v>
      </c>
      <c r="CUW534" s="428">
        <v>1</v>
      </c>
      <c r="CUX534" s="330" t="s">
        <v>608</v>
      </c>
      <c r="CUY534" s="428">
        <v>1</v>
      </c>
      <c r="CUZ534" s="330" t="s">
        <v>608</v>
      </c>
      <c r="CVA534" s="428">
        <v>1</v>
      </c>
      <c r="CVB534" s="330" t="s">
        <v>608</v>
      </c>
      <c r="CVC534" s="428">
        <v>1</v>
      </c>
      <c r="CVD534" s="330" t="s">
        <v>608</v>
      </c>
      <c r="CVE534" s="428">
        <v>1</v>
      </c>
      <c r="CVF534" s="330" t="s">
        <v>608</v>
      </c>
      <c r="CVG534" s="428">
        <v>1</v>
      </c>
      <c r="CVH534" s="330" t="s">
        <v>608</v>
      </c>
      <c r="CVI534" s="428">
        <v>1</v>
      </c>
      <c r="CVJ534" s="330" t="s">
        <v>608</v>
      </c>
      <c r="CVK534" s="428">
        <v>1</v>
      </c>
      <c r="CVL534" s="330" t="s">
        <v>608</v>
      </c>
      <c r="CVM534" s="428">
        <v>1</v>
      </c>
      <c r="CVN534" s="330" t="s">
        <v>608</v>
      </c>
      <c r="CVO534" s="428">
        <v>1</v>
      </c>
      <c r="CVP534" s="330" t="s">
        <v>608</v>
      </c>
      <c r="CVQ534" s="428">
        <v>1</v>
      </c>
      <c r="CVR534" s="330" t="s">
        <v>608</v>
      </c>
      <c r="CVS534" s="428">
        <v>1</v>
      </c>
      <c r="CVT534" s="330" t="s">
        <v>608</v>
      </c>
      <c r="CVU534" s="428">
        <v>1</v>
      </c>
      <c r="CVV534" s="330" t="s">
        <v>608</v>
      </c>
      <c r="CVW534" s="428">
        <v>1</v>
      </c>
      <c r="CVX534" s="330" t="s">
        <v>608</v>
      </c>
      <c r="CVY534" s="428">
        <v>1</v>
      </c>
      <c r="CVZ534" s="330" t="s">
        <v>608</v>
      </c>
      <c r="CWA534" s="428">
        <v>1</v>
      </c>
      <c r="CWB534" s="330" t="s">
        <v>608</v>
      </c>
      <c r="CWC534" s="428">
        <v>1</v>
      </c>
      <c r="CWD534" s="330" t="s">
        <v>608</v>
      </c>
      <c r="CWE534" s="428">
        <v>1</v>
      </c>
      <c r="CWF534" s="330" t="s">
        <v>608</v>
      </c>
      <c r="CWG534" s="428">
        <v>1</v>
      </c>
      <c r="CWH534" s="330" t="s">
        <v>608</v>
      </c>
      <c r="CWI534" s="428">
        <v>1</v>
      </c>
      <c r="CWJ534" s="330" t="s">
        <v>608</v>
      </c>
      <c r="CWK534" s="428">
        <v>1</v>
      </c>
      <c r="CWL534" s="330" t="s">
        <v>608</v>
      </c>
      <c r="CWM534" s="428">
        <v>1</v>
      </c>
      <c r="CWN534" s="330" t="s">
        <v>608</v>
      </c>
      <c r="CWO534" s="428">
        <v>1</v>
      </c>
      <c r="CWP534" s="330" t="s">
        <v>608</v>
      </c>
      <c r="CWQ534" s="428">
        <v>1</v>
      </c>
      <c r="CWR534" s="330" t="s">
        <v>608</v>
      </c>
      <c r="CWS534" s="428">
        <v>1</v>
      </c>
      <c r="CWT534" s="330" t="s">
        <v>608</v>
      </c>
      <c r="CWU534" s="428">
        <v>1</v>
      </c>
      <c r="CWV534" s="330" t="s">
        <v>608</v>
      </c>
      <c r="CWW534" s="428">
        <v>1</v>
      </c>
      <c r="CWX534" s="330" t="s">
        <v>608</v>
      </c>
      <c r="CWY534" s="428">
        <v>1</v>
      </c>
      <c r="CWZ534" s="330" t="s">
        <v>608</v>
      </c>
      <c r="CXA534" s="428">
        <v>1</v>
      </c>
      <c r="CXB534" s="330" t="s">
        <v>608</v>
      </c>
      <c r="CXC534" s="428">
        <v>1</v>
      </c>
      <c r="CXD534" s="330" t="s">
        <v>608</v>
      </c>
      <c r="CXE534" s="428">
        <v>1</v>
      </c>
      <c r="CXF534" s="330" t="s">
        <v>608</v>
      </c>
      <c r="CXG534" s="428">
        <v>1</v>
      </c>
      <c r="CXH534" s="330" t="s">
        <v>608</v>
      </c>
      <c r="CXI534" s="428">
        <v>1</v>
      </c>
      <c r="CXJ534" s="330" t="s">
        <v>608</v>
      </c>
      <c r="CXK534" s="428">
        <v>1</v>
      </c>
      <c r="CXL534" s="330" t="s">
        <v>608</v>
      </c>
      <c r="CXM534" s="428">
        <v>1</v>
      </c>
      <c r="CXN534" s="330" t="s">
        <v>608</v>
      </c>
      <c r="CXO534" s="428">
        <v>1</v>
      </c>
      <c r="CXP534" s="330" t="s">
        <v>608</v>
      </c>
      <c r="CXQ534" s="428">
        <v>1</v>
      </c>
      <c r="CXR534" s="330" t="s">
        <v>608</v>
      </c>
      <c r="CXS534" s="428">
        <v>1</v>
      </c>
      <c r="CXT534" s="330" t="s">
        <v>608</v>
      </c>
      <c r="CXU534" s="428">
        <v>1</v>
      </c>
      <c r="CXV534" s="330" t="s">
        <v>608</v>
      </c>
      <c r="CXW534" s="428">
        <v>1</v>
      </c>
      <c r="CXX534" s="330" t="s">
        <v>608</v>
      </c>
      <c r="CXY534" s="428">
        <v>1</v>
      </c>
      <c r="CXZ534" s="330" t="s">
        <v>608</v>
      </c>
      <c r="CYA534" s="428">
        <v>1</v>
      </c>
      <c r="CYB534" s="330" t="s">
        <v>608</v>
      </c>
      <c r="CYC534" s="428">
        <v>1</v>
      </c>
      <c r="CYD534" s="330" t="s">
        <v>608</v>
      </c>
      <c r="CYE534" s="428">
        <v>1</v>
      </c>
      <c r="CYF534" s="330" t="s">
        <v>608</v>
      </c>
      <c r="CYG534" s="428">
        <v>1</v>
      </c>
      <c r="CYH534" s="330" t="s">
        <v>608</v>
      </c>
      <c r="CYI534" s="428">
        <v>1</v>
      </c>
      <c r="CYJ534" s="330" t="s">
        <v>608</v>
      </c>
      <c r="CYK534" s="428">
        <v>1</v>
      </c>
      <c r="CYL534" s="330" t="s">
        <v>608</v>
      </c>
      <c r="CYM534" s="428">
        <v>1</v>
      </c>
      <c r="CYN534" s="330" t="s">
        <v>608</v>
      </c>
      <c r="CYO534" s="428">
        <v>1</v>
      </c>
      <c r="CYP534" s="330" t="s">
        <v>608</v>
      </c>
      <c r="CYQ534" s="428">
        <v>1</v>
      </c>
      <c r="CYR534" s="330" t="s">
        <v>608</v>
      </c>
      <c r="CYS534" s="428">
        <v>1</v>
      </c>
      <c r="CYT534" s="330" t="s">
        <v>608</v>
      </c>
      <c r="CYU534" s="428">
        <v>1</v>
      </c>
      <c r="CYV534" s="330" t="s">
        <v>608</v>
      </c>
      <c r="CYW534" s="428">
        <v>1</v>
      </c>
      <c r="CYX534" s="330" t="s">
        <v>608</v>
      </c>
      <c r="CYY534" s="428">
        <v>1</v>
      </c>
      <c r="CYZ534" s="330" t="s">
        <v>608</v>
      </c>
      <c r="CZA534" s="428">
        <v>1</v>
      </c>
      <c r="CZB534" s="330" t="s">
        <v>608</v>
      </c>
      <c r="CZC534" s="428">
        <v>1</v>
      </c>
      <c r="CZD534" s="330" t="s">
        <v>608</v>
      </c>
      <c r="CZE534" s="428">
        <v>1</v>
      </c>
      <c r="CZF534" s="330" t="s">
        <v>608</v>
      </c>
      <c r="CZG534" s="428">
        <v>1</v>
      </c>
      <c r="CZH534" s="330" t="s">
        <v>608</v>
      </c>
      <c r="CZI534" s="428">
        <v>1</v>
      </c>
      <c r="CZJ534" s="330" t="s">
        <v>608</v>
      </c>
      <c r="CZK534" s="428">
        <v>1</v>
      </c>
      <c r="CZL534" s="330" t="s">
        <v>608</v>
      </c>
      <c r="CZM534" s="428">
        <v>1</v>
      </c>
      <c r="CZN534" s="330" t="s">
        <v>608</v>
      </c>
      <c r="CZO534" s="428">
        <v>1</v>
      </c>
      <c r="CZP534" s="330" t="s">
        <v>608</v>
      </c>
      <c r="CZQ534" s="428">
        <v>1</v>
      </c>
      <c r="CZR534" s="330" t="s">
        <v>608</v>
      </c>
      <c r="CZS534" s="428">
        <v>1</v>
      </c>
      <c r="CZT534" s="330" t="s">
        <v>608</v>
      </c>
      <c r="CZU534" s="428">
        <v>1</v>
      </c>
      <c r="CZV534" s="330" t="s">
        <v>608</v>
      </c>
      <c r="CZW534" s="428">
        <v>1</v>
      </c>
      <c r="CZX534" s="330" t="s">
        <v>608</v>
      </c>
      <c r="CZY534" s="428">
        <v>1</v>
      </c>
      <c r="CZZ534" s="330" t="s">
        <v>608</v>
      </c>
      <c r="DAA534" s="428">
        <v>1</v>
      </c>
      <c r="DAB534" s="330" t="s">
        <v>608</v>
      </c>
      <c r="DAC534" s="428">
        <v>1</v>
      </c>
      <c r="DAD534" s="330" t="s">
        <v>608</v>
      </c>
      <c r="DAE534" s="428">
        <v>1</v>
      </c>
      <c r="DAF534" s="330" t="s">
        <v>608</v>
      </c>
      <c r="DAG534" s="428">
        <v>1</v>
      </c>
      <c r="DAH534" s="330" t="s">
        <v>608</v>
      </c>
      <c r="DAI534" s="428">
        <v>1</v>
      </c>
      <c r="DAJ534" s="330" t="s">
        <v>608</v>
      </c>
      <c r="DAK534" s="428">
        <v>1</v>
      </c>
      <c r="DAL534" s="330" t="s">
        <v>608</v>
      </c>
      <c r="DAM534" s="428">
        <v>1</v>
      </c>
      <c r="DAN534" s="330" t="s">
        <v>608</v>
      </c>
      <c r="DAO534" s="428">
        <v>1</v>
      </c>
      <c r="DAP534" s="330" t="s">
        <v>608</v>
      </c>
      <c r="DAQ534" s="428">
        <v>1</v>
      </c>
      <c r="DAR534" s="330" t="s">
        <v>608</v>
      </c>
      <c r="DAS534" s="428">
        <v>1</v>
      </c>
      <c r="DAT534" s="330" t="s">
        <v>608</v>
      </c>
      <c r="DAU534" s="428">
        <v>1</v>
      </c>
      <c r="DAV534" s="330" t="s">
        <v>608</v>
      </c>
      <c r="DAW534" s="428">
        <v>1</v>
      </c>
      <c r="DAX534" s="330" t="s">
        <v>608</v>
      </c>
      <c r="DAY534" s="428">
        <v>1</v>
      </c>
      <c r="DAZ534" s="330" t="s">
        <v>608</v>
      </c>
      <c r="DBA534" s="428">
        <v>1</v>
      </c>
      <c r="DBB534" s="330" t="s">
        <v>608</v>
      </c>
      <c r="DBC534" s="428">
        <v>1</v>
      </c>
      <c r="DBD534" s="330" t="s">
        <v>608</v>
      </c>
      <c r="DBE534" s="428">
        <v>1</v>
      </c>
      <c r="DBF534" s="330" t="s">
        <v>608</v>
      </c>
      <c r="DBG534" s="428">
        <v>1</v>
      </c>
      <c r="DBH534" s="330" t="s">
        <v>608</v>
      </c>
      <c r="DBI534" s="428">
        <v>1</v>
      </c>
      <c r="DBJ534" s="330" t="s">
        <v>608</v>
      </c>
      <c r="DBK534" s="428">
        <v>1</v>
      </c>
      <c r="DBL534" s="330" t="s">
        <v>608</v>
      </c>
      <c r="DBM534" s="428">
        <v>1</v>
      </c>
      <c r="DBN534" s="330" t="s">
        <v>608</v>
      </c>
      <c r="DBO534" s="428">
        <v>1</v>
      </c>
      <c r="DBP534" s="330" t="s">
        <v>608</v>
      </c>
      <c r="DBQ534" s="428">
        <v>1</v>
      </c>
      <c r="DBR534" s="330" t="s">
        <v>608</v>
      </c>
      <c r="DBS534" s="428">
        <v>1</v>
      </c>
      <c r="DBT534" s="330" t="s">
        <v>608</v>
      </c>
      <c r="DBU534" s="428">
        <v>1</v>
      </c>
      <c r="DBV534" s="330" t="s">
        <v>608</v>
      </c>
      <c r="DBW534" s="428">
        <v>1</v>
      </c>
      <c r="DBX534" s="330" t="s">
        <v>608</v>
      </c>
      <c r="DBY534" s="428">
        <v>1</v>
      </c>
      <c r="DBZ534" s="330" t="s">
        <v>608</v>
      </c>
      <c r="DCA534" s="428">
        <v>1</v>
      </c>
      <c r="DCB534" s="330" t="s">
        <v>608</v>
      </c>
      <c r="DCC534" s="428">
        <v>1</v>
      </c>
      <c r="DCD534" s="330" t="s">
        <v>608</v>
      </c>
      <c r="DCE534" s="428">
        <v>1</v>
      </c>
      <c r="DCF534" s="330" t="s">
        <v>608</v>
      </c>
      <c r="DCG534" s="428">
        <v>1</v>
      </c>
      <c r="DCH534" s="330" t="s">
        <v>608</v>
      </c>
      <c r="DCI534" s="428">
        <v>1</v>
      </c>
      <c r="DCJ534" s="330" t="s">
        <v>608</v>
      </c>
      <c r="DCK534" s="428">
        <v>1</v>
      </c>
      <c r="DCL534" s="330" t="s">
        <v>608</v>
      </c>
      <c r="DCM534" s="428">
        <v>1</v>
      </c>
      <c r="DCN534" s="330" t="s">
        <v>608</v>
      </c>
      <c r="DCO534" s="428">
        <v>1</v>
      </c>
      <c r="DCP534" s="330" t="s">
        <v>608</v>
      </c>
      <c r="DCQ534" s="428">
        <v>1</v>
      </c>
      <c r="DCR534" s="330" t="s">
        <v>608</v>
      </c>
      <c r="DCS534" s="428">
        <v>1</v>
      </c>
      <c r="DCT534" s="330" t="s">
        <v>608</v>
      </c>
      <c r="DCU534" s="428">
        <v>1</v>
      </c>
      <c r="DCV534" s="330" t="s">
        <v>608</v>
      </c>
      <c r="DCW534" s="428">
        <v>1</v>
      </c>
      <c r="DCX534" s="330" t="s">
        <v>608</v>
      </c>
      <c r="DCY534" s="428">
        <v>1</v>
      </c>
      <c r="DCZ534" s="330" t="s">
        <v>608</v>
      </c>
      <c r="DDA534" s="428">
        <v>1</v>
      </c>
      <c r="DDB534" s="330" t="s">
        <v>608</v>
      </c>
      <c r="DDC534" s="428">
        <v>1</v>
      </c>
      <c r="DDD534" s="330" t="s">
        <v>608</v>
      </c>
      <c r="DDE534" s="428">
        <v>1</v>
      </c>
      <c r="DDF534" s="330" t="s">
        <v>608</v>
      </c>
      <c r="DDG534" s="428">
        <v>1</v>
      </c>
      <c r="DDH534" s="330" t="s">
        <v>608</v>
      </c>
      <c r="DDI534" s="428">
        <v>1</v>
      </c>
      <c r="DDJ534" s="330" t="s">
        <v>608</v>
      </c>
      <c r="DDK534" s="428">
        <v>1</v>
      </c>
      <c r="DDL534" s="330" t="s">
        <v>608</v>
      </c>
      <c r="DDM534" s="428">
        <v>1</v>
      </c>
      <c r="DDN534" s="330" t="s">
        <v>608</v>
      </c>
      <c r="DDO534" s="428">
        <v>1</v>
      </c>
      <c r="DDP534" s="330" t="s">
        <v>608</v>
      </c>
      <c r="DDQ534" s="428">
        <v>1</v>
      </c>
      <c r="DDR534" s="330" t="s">
        <v>608</v>
      </c>
      <c r="DDS534" s="428">
        <v>1</v>
      </c>
      <c r="DDT534" s="330" t="s">
        <v>608</v>
      </c>
      <c r="DDU534" s="428">
        <v>1</v>
      </c>
      <c r="DDV534" s="330" t="s">
        <v>608</v>
      </c>
      <c r="DDW534" s="428">
        <v>1</v>
      </c>
      <c r="DDX534" s="330" t="s">
        <v>608</v>
      </c>
      <c r="DDY534" s="428">
        <v>1</v>
      </c>
      <c r="DDZ534" s="330" t="s">
        <v>608</v>
      </c>
      <c r="DEA534" s="428">
        <v>1</v>
      </c>
      <c r="DEB534" s="330" t="s">
        <v>608</v>
      </c>
      <c r="DEC534" s="428">
        <v>1</v>
      </c>
      <c r="DED534" s="330" t="s">
        <v>608</v>
      </c>
      <c r="DEE534" s="428">
        <v>1</v>
      </c>
      <c r="DEF534" s="330" t="s">
        <v>608</v>
      </c>
      <c r="DEG534" s="428">
        <v>1</v>
      </c>
      <c r="DEH534" s="330" t="s">
        <v>608</v>
      </c>
      <c r="DEI534" s="428">
        <v>1</v>
      </c>
      <c r="DEJ534" s="330" t="s">
        <v>608</v>
      </c>
      <c r="DEK534" s="428">
        <v>1</v>
      </c>
      <c r="DEL534" s="330" t="s">
        <v>608</v>
      </c>
      <c r="DEM534" s="428">
        <v>1</v>
      </c>
      <c r="DEN534" s="330" t="s">
        <v>608</v>
      </c>
      <c r="DEO534" s="428">
        <v>1</v>
      </c>
      <c r="DEP534" s="330" t="s">
        <v>608</v>
      </c>
      <c r="DEQ534" s="428">
        <v>1</v>
      </c>
      <c r="DER534" s="330" t="s">
        <v>608</v>
      </c>
      <c r="DES534" s="428">
        <v>1</v>
      </c>
      <c r="DET534" s="330" t="s">
        <v>608</v>
      </c>
      <c r="DEU534" s="428">
        <v>1</v>
      </c>
      <c r="DEV534" s="330" t="s">
        <v>608</v>
      </c>
      <c r="DEW534" s="428">
        <v>1</v>
      </c>
      <c r="DEX534" s="330" t="s">
        <v>608</v>
      </c>
      <c r="DEY534" s="428">
        <v>1</v>
      </c>
      <c r="DEZ534" s="330" t="s">
        <v>608</v>
      </c>
      <c r="DFA534" s="428">
        <v>1</v>
      </c>
      <c r="DFB534" s="330" t="s">
        <v>608</v>
      </c>
      <c r="DFC534" s="428">
        <v>1</v>
      </c>
      <c r="DFD534" s="330" t="s">
        <v>608</v>
      </c>
      <c r="DFE534" s="428">
        <v>1</v>
      </c>
      <c r="DFF534" s="330" t="s">
        <v>608</v>
      </c>
      <c r="DFG534" s="428">
        <v>1</v>
      </c>
      <c r="DFH534" s="330" t="s">
        <v>608</v>
      </c>
      <c r="DFI534" s="428">
        <v>1</v>
      </c>
      <c r="DFJ534" s="330" t="s">
        <v>608</v>
      </c>
      <c r="DFK534" s="428">
        <v>1</v>
      </c>
      <c r="DFL534" s="330" t="s">
        <v>608</v>
      </c>
      <c r="DFM534" s="428">
        <v>1</v>
      </c>
      <c r="DFN534" s="330" t="s">
        <v>608</v>
      </c>
      <c r="DFO534" s="428">
        <v>1</v>
      </c>
      <c r="DFP534" s="330" t="s">
        <v>608</v>
      </c>
      <c r="DFQ534" s="428">
        <v>1</v>
      </c>
      <c r="DFR534" s="330" t="s">
        <v>608</v>
      </c>
      <c r="DFS534" s="428">
        <v>1</v>
      </c>
      <c r="DFT534" s="330" t="s">
        <v>608</v>
      </c>
      <c r="DFU534" s="428">
        <v>1</v>
      </c>
      <c r="DFV534" s="330" t="s">
        <v>608</v>
      </c>
      <c r="DFW534" s="428">
        <v>1</v>
      </c>
      <c r="DFX534" s="330" t="s">
        <v>608</v>
      </c>
      <c r="DFY534" s="428">
        <v>1</v>
      </c>
      <c r="DFZ534" s="330" t="s">
        <v>608</v>
      </c>
      <c r="DGA534" s="428">
        <v>1</v>
      </c>
      <c r="DGB534" s="330" t="s">
        <v>608</v>
      </c>
      <c r="DGC534" s="428">
        <v>1</v>
      </c>
      <c r="DGD534" s="330" t="s">
        <v>608</v>
      </c>
      <c r="DGE534" s="428">
        <v>1</v>
      </c>
      <c r="DGF534" s="330" t="s">
        <v>608</v>
      </c>
      <c r="DGG534" s="428">
        <v>1</v>
      </c>
      <c r="DGH534" s="330" t="s">
        <v>608</v>
      </c>
      <c r="DGI534" s="428">
        <v>1</v>
      </c>
      <c r="DGJ534" s="330" t="s">
        <v>608</v>
      </c>
      <c r="DGK534" s="428">
        <v>1</v>
      </c>
      <c r="DGL534" s="330" t="s">
        <v>608</v>
      </c>
      <c r="DGM534" s="428">
        <v>1</v>
      </c>
      <c r="DGN534" s="330" t="s">
        <v>608</v>
      </c>
      <c r="DGO534" s="428">
        <v>1</v>
      </c>
      <c r="DGP534" s="330" t="s">
        <v>608</v>
      </c>
      <c r="DGQ534" s="428">
        <v>1</v>
      </c>
      <c r="DGR534" s="330" t="s">
        <v>608</v>
      </c>
      <c r="DGS534" s="428">
        <v>1</v>
      </c>
      <c r="DGT534" s="330" t="s">
        <v>608</v>
      </c>
      <c r="DGU534" s="428">
        <v>1</v>
      </c>
      <c r="DGV534" s="330" t="s">
        <v>608</v>
      </c>
      <c r="DGW534" s="428">
        <v>1</v>
      </c>
      <c r="DGX534" s="330" t="s">
        <v>608</v>
      </c>
      <c r="DGY534" s="428">
        <v>1</v>
      </c>
      <c r="DGZ534" s="330" t="s">
        <v>608</v>
      </c>
      <c r="DHA534" s="428">
        <v>1</v>
      </c>
      <c r="DHB534" s="330" t="s">
        <v>608</v>
      </c>
      <c r="DHC534" s="428">
        <v>1</v>
      </c>
      <c r="DHD534" s="330" t="s">
        <v>608</v>
      </c>
      <c r="DHE534" s="428">
        <v>1</v>
      </c>
      <c r="DHF534" s="330" t="s">
        <v>608</v>
      </c>
      <c r="DHG534" s="428">
        <v>1</v>
      </c>
      <c r="DHH534" s="330" t="s">
        <v>608</v>
      </c>
      <c r="DHI534" s="428">
        <v>1</v>
      </c>
      <c r="DHJ534" s="330" t="s">
        <v>608</v>
      </c>
      <c r="DHK534" s="428">
        <v>1</v>
      </c>
      <c r="DHL534" s="330" t="s">
        <v>608</v>
      </c>
      <c r="DHM534" s="428">
        <v>1</v>
      </c>
      <c r="DHN534" s="330" t="s">
        <v>608</v>
      </c>
      <c r="DHO534" s="428">
        <v>1</v>
      </c>
      <c r="DHP534" s="330" t="s">
        <v>608</v>
      </c>
      <c r="DHQ534" s="428">
        <v>1</v>
      </c>
      <c r="DHR534" s="330" t="s">
        <v>608</v>
      </c>
      <c r="DHS534" s="428">
        <v>1</v>
      </c>
      <c r="DHT534" s="330" t="s">
        <v>608</v>
      </c>
      <c r="DHU534" s="428">
        <v>1</v>
      </c>
      <c r="DHV534" s="330" t="s">
        <v>608</v>
      </c>
      <c r="DHW534" s="428">
        <v>1</v>
      </c>
      <c r="DHX534" s="330" t="s">
        <v>608</v>
      </c>
      <c r="DHY534" s="428">
        <v>1</v>
      </c>
      <c r="DHZ534" s="330" t="s">
        <v>608</v>
      </c>
      <c r="DIA534" s="428">
        <v>1</v>
      </c>
      <c r="DIB534" s="330" t="s">
        <v>608</v>
      </c>
      <c r="DIC534" s="428">
        <v>1</v>
      </c>
      <c r="DID534" s="330" t="s">
        <v>608</v>
      </c>
      <c r="DIE534" s="428">
        <v>1</v>
      </c>
      <c r="DIF534" s="330" t="s">
        <v>608</v>
      </c>
      <c r="DIG534" s="428">
        <v>1</v>
      </c>
      <c r="DIH534" s="330" t="s">
        <v>608</v>
      </c>
      <c r="DII534" s="428">
        <v>1</v>
      </c>
      <c r="DIJ534" s="330" t="s">
        <v>608</v>
      </c>
      <c r="DIK534" s="428">
        <v>1</v>
      </c>
      <c r="DIL534" s="330" t="s">
        <v>608</v>
      </c>
      <c r="DIM534" s="428">
        <v>1</v>
      </c>
      <c r="DIN534" s="330" t="s">
        <v>608</v>
      </c>
      <c r="DIO534" s="428">
        <v>1</v>
      </c>
      <c r="DIP534" s="330" t="s">
        <v>608</v>
      </c>
      <c r="DIQ534" s="428">
        <v>1</v>
      </c>
      <c r="DIR534" s="330" t="s">
        <v>608</v>
      </c>
      <c r="DIS534" s="428">
        <v>1</v>
      </c>
      <c r="DIT534" s="330" t="s">
        <v>608</v>
      </c>
      <c r="DIU534" s="428">
        <v>1</v>
      </c>
      <c r="DIV534" s="330" t="s">
        <v>608</v>
      </c>
      <c r="DIW534" s="428">
        <v>1</v>
      </c>
      <c r="DIX534" s="330" t="s">
        <v>608</v>
      </c>
      <c r="DIY534" s="428">
        <v>1</v>
      </c>
      <c r="DIZ534" s="330" t="s">
        <v>608</v>
      </c>
      <c r="DJA534" s="428">
        <v>1</v>
      </c>
      <c r="DJB534" s="330" t="s">
        <v>608</v>
      </c>
      <c r="DJC534" s="428">
        <v>1</v>
      </c>
      <c r="DJD534" s="330" t="s">
        <v>608</v>
      </c>
      <c r="DJE534" s="428">
        <v>1</v>
      </c>
      <c r="DJF534" s="330" t="s">
        <v>608</v>
      </c>
      <c r="DJG534" s="428">
        <v>1</v>
      </c>
      <c r="DJH534" s="330" t="s">
        <v>608</v>
      </c>
      <c r="DJI534" s="428">
        <v>1</v>
      </c>
      <c r="DJJ534" s="330" t="s">
        <v>608</v>
      </c>
      <c r="DJK534" s="428">
        <v>1</v>
      </c>
      <c r="DJL534" s="330" t="s">
        <v>608</v>
      </c>
      <c r="DJM534" s="428">
        <v>1</v>
      </c>
      <c r="DJN534" s="330" t="s">
        <v>608</v>
      </c>
      <c r="DJO534" s="428">
        <v>1</v>
      </c>
      <c r="DJP534" s="330" t="s">
        <v>608</v>
      </c>
      <c r="DJQ534" s="428">
        <v>1</v>
      </c>
      <c r="DJR534" s="330" t="s">
        <v>608</v>
      </c>
      <c r="DJS534" s="428">
        <v>1</v>
      </c>
      <c r="DJT534" s="330" t="s">
        <v>608</v>
      </c>
      <c r="DJU534" s="428">
        <v>1</v>
      </c>
      <c r="DJV534" s="330" t="s">
        <v>608</v>
      </c>
      <c r="DJW534" s="428">
        <v>1</v>
      </c>
      <c r="DJX534" s="330" t="s">
        <v>608</v>
      </c>
      <c r="DJY534" s="428">
        <v>1</v>
      </c>
      <c r="DJZ534" s="330" t="s">
        <v>608</v>
      </c>
      <c r="DKA534" s="428">
        <v>1</v>
      </c>
      <c r="DKB534" s="330" t="s">
        <v>608</v>
      </c>
      <c r="DKC534" s="428">
        <v>1</v>
      </c>
      <c r="DKD534" s="330" t="s">
        <v>608</v>
      </c>
      <c r="DKE534" s="428">
        <v>1</v>
      </c>
      <c r="DKF534" s="330" t="s">
        <v>608</v>
      </c>
      <c r="DKG534" s="428">
        <v>1</v>
      </c>
      <c r="DKH534" s="330" t="s">
        <v>608</v>
      </c>
      <c r="DKI534" s="428">
        <v>1</v>
      </c>
      <c r="DKJ534" s="330" t="s">
        <v>608</v>
      </c>
      <c r="DKK534" s="428">
        <v>1</v>
      </c>
      <c r="DKL534" s="330" t="s">
        <v>608</v>
      </c>
      <c r="DKM534" s="428">
        <v>1</v>
      </c>
      <c r="DKN534" s="330" t="s">
        <v>608</v>
      </c>
      <c r="DKO534" s="428">
        <v>1</v>
      </c>
      <c r="DKP534" s="330" t="s">
        <v>608</v>
      </c>
      <c r="DKQ534" s="428">
        <v>1</v>
      </c>
      <c r="DKR534" s="330" t="s">
        <v>608</v>
      </c>
      <c r="DKS534" s="428">
        <v>1</v>
      </c>
      <c r="DKT534" s="330" t="s">
        <v>608</v>
      </c>
      <c r="DKU534" s="428">
        <v>1</v>
      </c>
      <c r="DKV534" s="330" t="s">
        <v>608</v>
      </c>
      <c r="DKW534" s="428">
        <v>1</v>
      </c>
      <c r="DKX534" s="330" t="s">
        <v>608</v>
      </c>
      <c r="DKY534" s="428">
        <v>1</v>
      </c>
      <c r="DKZ534" s="330" t="s">
        <v>608</v>
      </c>
      <c r="DLA534" s="428">
        <v>1</v>
      </c>
      <c r="DLB534" s="330" t="s">
        <v>608</v>
      </c>
      <c r="DLC534" s="428">
        <v>1</v>
      </c>
      <c r="DLD534" s="330" t="s">
        <v>608</v>
      </c>
      <c r="DLE534" s="428">
        <v>1</v>
      </c>
      <c r="DLF534" s="330" t="s">
        <v>608</v>
      </c>
      <c r="DLG534" s="428">
        <v>1</v>
      </c>
      <c r="DLH534" s="330" t="s">
        <v>608</v>
      </c>
      <c r="DLI534" s="428">
        <v>1</v>
      </c>
      <c r="DLJ534" s="330" t="s">
        <v>608</v>
      </c>
      <c r="DLK534" s="428">
        <v>1</v>
      </c>
      <c r="DLL534" s="330" t="s">
        <v>608</v>
      </c>
      <c r="DLM534" s="428">
        <v>1</v>
      </c>
      <c r="DLN534" s="330" t="s">
        <v>608</v>
      </c>
      <c r="DLO534" s="428">
        <v>1</v>
      </c>
      <c r="DLP534" s="330" t="s">
        <v>608</v>
      </c>
      <c r="DLQ534" s="428">
        <v>1</v>
      </c>
      <c r="DLR534" s="330" t="s">
        <v>608</v>
      </c>
      <c r="DLS534" s="428">
        <v>1</v>
      </c>
      <c r="DLT534" s="330" t="s">
        <v>608</v>
      </c>
      <c r="DLU534" s="428">
        <v>1</v>
      </c>
      <c r="DLV534" s="330" t="s">
        <v>608</v>
      </c>
      <c r="DLW534" s="428">
        <v>1</v>
      </c>
      <c r="DLX534" s="330" t="s">
        <v>608</v>
      </c>
      <c r="DLY534" s="428">
        <v>1</v>
      </c>
      <c r="DLZ534" s="330" t="s">
        <v>608</v>
      </c>
      <c r="DMA534" s="428">
        <v>1</v>
      </c>
      <c r="DMB534" s="330" t="s">
        <v>608</v>
      </c>
      <c r="DMC534" s="428">
        <v>1</v>
      </c>
      <c r="DMD534" s="330" t="s">
        <v>608</v>
      </c>
      <c r="DME534" s="428">
        <v>1</v>
      </c>
      <c r="DMF534" s="330" t="s">
        <v>608</v>
      </c>
      <c r="DMG534" s="428">
        <v>1</v>
      </c>
      <c r="DMH534" s="330" t="s">
        <v>608</v>
      </c>
      <c r="DMI534" s="428">
        <v>1</v>
      </c>
      <c r="DMJ534" s="330" t="s">
        <v>608</v>
      </c>
      <c r="DMK534" s="428">
        <v>1</v>
      </c>
      <c r="DML534" s="330" t="s">
        <v>608</v>
      </c>
      <c r="DMM534" s="428">
        <v>1</v>
      </c>
      <c r="DMN534" s="330" t="s">
        <v>608</v>
      </c>
      <c r="DMO534" s="428">
        <v>1</v>
      </c>
      <c r="DMP534" s="330" t="s">
        <v>608</v>
      </c>
      <c r="DMQ534" s="428">
        <v>1</v>
      </c>
      <c r="DMR534" s="330" t="s">
        <v>608</v>
      </c>
      <c r="DMS534" s="428">
        <v>1</v>
      </c>
      <c r="DMT534" s="330" t="s">
        <v>608</v>
      </c>
      <c r="DMU534" s="428">
        <v>1</v>
      </c>
      <c r="DMV534" s="330" t="s">
        <v>608</v>
      </c>
      <c r="DMW534" s="428">
        <v>1</v>
      </c>
      <c r="DMX534" s="330" t="s">
        <v>608</v>
      </c>
      <c r="DMY534" s="428">
        <v>1</v>
      </c>
      <c r="DMZ534" s="330" t="s">
        <v>608</v>
      </c>
      <c r="DNA534" s="428">
        <v>1</v>
      </c>
      <c r="DNB534" s="330" t="s">
        <v>608</v>
      </c>
      <c r="DNC534" s="428">
        <v>1</v>
      </c>
      <c r="DND534" s="330" t="s">
        <v>608</v>
      </c>
      <c r="DNE534" s="428">
        <v>1</v>
      </c>
      <c r="DNF534" s="330" t="s">
        <v>608</v>
      </c>
      <c r="DNG534" s="428">
        <v>1</v>
      </c>
      <c r="DNH534" s="330" t="s">
        <v>608</v>
      </c>
      <c r="DNI534" s="428">
        <v>1</v>
      </c>
      <c r="DNJ534" s="330" t="s">
        <v>608</v>
      </c>
      <c r="DNK534" s="428">
        <v>1</v>
      </c>
      <c r="DNL534" s="330" t="s">
        <v>608</v>
      </c>
      <c r="DNM534" s="428">
        <v>1</v>
      </c>
      <c r="DNN534" s="330" t="s">
        <v>608</v>
      </c>
      <c r="DNO534" s="428">
        <v>1</v>
      </c>
      <c r="DNP534" s="330" t="s">
        <v>608</v>
      </c>
      <c r="DNQ534" s="428">
        <v>1</v>
      </c>
      <c r="DNR534" s="330" t="s">
        <v>608</v>
      </c>
      <c r="DNS534" s="428">
        <v>1</v>
      </c>
      <c r="DNT534" s="330" t="s">
        <v>608</v>
      </c>
      <c r="DNU534" s="428">
        <v>1</v>
      </c>
      <c r="DNV534" s="330" t="s">
        <v>608</v>
      </c>
      <c r="DNW534" s="428">
        <v>1</v>
      </c>
      <c r="DNX534" s="330" t="s">
        <v>608</v>
      </c>
      <c r="DNY534" s="428">
        <v>1</v>
      </c>
      <c r="DNZ534" s="330" t="s">
        <v>608</v>
      </c>
      <c r="DOA534" s="428">
        <v>1</v>
      </c>
      <c r="DOB534" s="330" t="s">
        <v>608</v>
      </c>
      <c r="DOC534" s="428">
        <v>1</v>
      </c>
      <c r="DOD534" s="330" t="s">
        <v>608</v>
      </c>
      <c r="DOE534" s="428">
        <v>1</v>
      </c>
      <c r="DOF534" s="330" t="s">
        <v>608</v>
      </c>
      <c r="DOG534" s="428">
        <v>1</v>
      </c>
      <c r="DOH534" s="330" t="s">
        <v>608</v>
      </c>
      <c r="DOI534" s="428">
        <v>1</v>
      </c>
      <c r="DOJ534" s="330" t="s">
        <v>608</v>
      </c>
      <c r="DOK534" s="428">
        <v>1</v>
      </c>
      <c r="DOL534" s="330" t="s">
        <v>608</v>
      </c>
      <c r="DOM534" s="428">
        <v>1</v>
      </c>
      <c r="DON534" s="330" t="s">
        <v>608</v>
      </c>
      <c r="DOO534" s="428">
        <v>1</v>
      </c>
      <c r="DOP534" s="330" t="s">
        <v>608</v>
      </c>
      <c r="DOQ534" s="428">
        <v>1</v>
      </c>
      <c r="DOR534" s="330" t="s">
        <v>608</v>
      </c>
      <c r="DOS534" s="428">
        <v>1</v>
      </c>
      <c r="DOT534" s="330" t="s">
        <v>608</v>
      </c>
      <c r="DOU534" s="428">
        <v>1</v>
      </c>
      <c r="DOV534" s="330" t="s">
        <v>608</v>
      </c>
      <c r="DOW534" s="428">
        <v>1</v>
      </c>
      <c r="DOX534" s="330" t="s">
        <v>608</v>
      </c>
      <c r="DOY534" s="428">
        <v>1</v>
      </c>
      <c r="DOZ534" s="330" t="s">
        <v>608</v>
      </c>
      <c r="DPA534" s="428">
        <v>1</v>
      </c>
      <c r="DPB534" s="330" t="s">
        <v>608</v>
      </c>
      <c r="DPC534" s="428">
        <v>1</v>
      </c>
      <c r="DPD534" s="330" t="s">
        <v>608</v>
      </c>
      <c r="DPE534" s="428">
        <v>1</v>
      </c>
      <c r="DPF534" s="330" t="s">
        <v>608</v>
      </c>
      <c r="DPG534" s="428">
        <v>1</v>
      </c>
      <c r="DPH534" s="330" t="s">
        <v>608</v>
      </c>
      <c r="DPI534" s="428">
        <v>1</v>
      </c>
      <c r="DPJ534" s="330" t="s">
        <v>608</v>
      </c>
      <c r="DPK534" s="428">
        <v>1</v>
      </c>
      <c r="DPL534" s="330" t="s">
        <v>608</v>
      </c>
      <c r="DPM534" s="428">
        <v>1</v>
      </c>
      <c r="DPN534" s="330" t="s">
        <v>608</v>
      </c>
      <c r="DPO534" s="428">
        <v>1</v>
      </c>
      <c r="DPP534" s="330" t="s">
        <v>608</v>
      </c>
      <c r="DPQ534" s="428">
        <v>1</v>
      </c>
      <c r="DPR534" s="330" t="s">
        <v>608</v>
      </c>
      <c r="DPS534" s="428">
        <v>1</v>
      </c>
      <c r="DPT534" s="330" t="s">
        <v>608</v>
      </c>
      <c r="DPU534" s="428">
        <v>1</v>
      </c>
      <c r="DPV534" s="330" t="s">
        <v>608</v>
      </c>
      <c r="DPW534" s="428">
        <v>1</v>
      </c>
      <c r="DPX534" s="330" t="s">
        <v>608</v>
      </c>
      <c r="DPY534" s="428">
        <v>1</v>
      </c>
      <c r="DPZ534" s="330" t="s">
        <v>608</v>
      </c>
      <c r="DQA534" s="428">
        <v>1</v>
      </c>
      <c r="DQB534" s="330" t="s">
        <v>608</v>
      </c>
      <c r="DQC534" s="428">
        <v>1</v>
      </c>
      <c r="DQD534" s="330" t="s">
        <v>608</v>
      </c>
      <c r="DQE534" s="428">
        <v>1</v>
      </c>
      <c r="DQF534" s="330" t="s">
        <v>608</v>
      </c>
      <c r="DQG534" s="428">
        <v>1</v>
      </c>
      <c r="DQH534" s="330" t="s">
        <v>608</v>
      </c>
      <c r="DQI534" s="428">
        <v>1</v>
      </c>
      <c r="DQJ534" s="330" t="s">
        <v>608</v>
      </c>
      <c r="DQK534" s="428">
        <v>1</v>
      </c>
      <c r="DQL534" s="330" t="s">
        <v>608</v>
      </c>
      <c r="DQM534" s="428">
        <v>1</v>
      </c>
      <c r="DQN534" s="330" t="s">
        <v>608</v>
      </c>
      <c r="DQO534" s="428">
        <v>1</v>
      </c>
      <c r="DQP534" s="330" t="s">
        <v>608</v>
      </c>
      <c r="DQQ534" s="428">
        <v>1</v>
      </c>
      <c r="DQR534" s="330" t="s">
        <v>608</v>
      </c>
      <c r="DQS534" s="428">
        <v>1</v>
      </c>
      <c r="DQT534" s="330" t="s">
        <v>608</v>
      </c>
      <c r="DQU534" s="428">
        <v>1</v>
      </c>
      <c r="DQV534" s="330" t="s">
        <v>608</v>
      </c>
      <c r="DQW534" s="428">
        <v>1</v>
      </c>
      <c r="DQX534" s="330" t="s">
        <v>608</v>
      </c>
      <c r="DQY534" s="428">
        <v>1</v>
      </c>
      <c r="DQZ534" s="330" t="s">
        <v>608</v>
      </c>
      <c r="DRA534" s="428">
        <v>1</v>
      </c>
      <c r="DRB534" s="330" t="s">
        <v>608</v>
      </c>
      <c r="DRC534" s="428">
        <v>1</v>
      </c>
      <c r="DRD534" s="330" t="s">
        <v>608</v>
      </c>
      <c r="DRE534" s="428">
        <v>1</v>
      </c>
      <c r="DRF534" s="330" t="s">
        <v>608</v>
      </c>
      <c r="DRG534" s="428">
        <v>1</v>
      </c>
      <c r="DRH534" s="330" t="s">
        <v>608</v>
      </c>
      <c r="DRI534" s="428">
        <v>1</v>
      </c>
      <c r="DRJ534" s="330" t="s">
        <v>608</v>
      </c>
      <c r="DRK534" s="428">
        <v>1</v>
      </c>
      <c r="DRL534" s="330" t="s">
        <v>608</v>
      </c>
      <c r="DRM534" s="428">
        <v>1</v>
      </c>
      <c r="DRN534" s="330" t="s">
        <v>608</v>
      </c>
      <c r="DRO534" s="428">
        <v>1</v>
      </c>
      <c r="DRP534" s="330" t="s">
        <v>608</v>
      </c>
      <c r="DRQ534" s="428">
        <v>1</v>
      </c>
      <c r="DRR534" s="330" t="s">
        <v>608</v>
      </c>
      <c r="DRS534" s="428">
        <v>1</v>
      </c>
      <c r="DRT534" s="330" t="s">
        <v>608</v>
      </c>
      <c r="DRU534" s="428">
        <v>1</v>
      </c>
      <c r="DRV534" s="330" t="s">
        <v>608</v>
      </c>
      <c r="DRW534" s="428">
        <v>1</v>
      </c>
      <c r="DRX534" s="330" t="s">
        <v>608</v>
      </c>
      <c r="DRY534" s="428">
        <v>1</v>
      </c>
      <c r="DRZ534" s="330" t="s">
        <v>608</v>
      </c>
      <c r="DSA534" s="428">
        <v>1</v>
      </c>
      <c r="DSB534" s="330" t="s">
        <v>608</v>
      </c>
      <c r="DSC534" s="428">
        <v>1</v>
      </c>
      <c r="DSD534" s="330" t="s">
        <v>608</v>
      </c>
      <c r="DSE534" s="428">
        <v>1</v>
      </c>
      <c r="DSF534" s="330" t="s">
        <v>608</v>
      </c>
      <c r="DSG534" s="428">
        <v>1</v>
      </c>
      <c r="DSH534" s="330" t="s">
        <v>608</v>
      </c>
      <c r="DSI534" s="428">
        <v>1</v>
      </c>
      <c r="DSJ534" s="330" t="s">
        <v>608</v>
      </c>
      <c r="DSK534" s="428">
        <v>1</v>
      </c>
      <c r="DSL534" s="330" t="s">
        <v>608</v>
      </c>
      <c r="DSM534" s="428">
        <v>1</v>
      </c>
      <c r="DSN534" s="330" t="s">
        <v>608</v>
      </c>
      <c r="DSO534" s="428">
        <v>1</v>
      </c>
      <c r="DSP534" s="330" t="s">
        <v>608</v>
      </c>
      <c r="DSQ534" s="428">
        <v>1</v>
      </c>
      <c r="DSR534" s="330" t="s">
        <v>608</v>
      </c>
      <c r="DSS534" s="428">
        <v>1</v>
      </c>
      <c r="DST534" s="330" t="s">
        <v>608</v>
      </c>
      <c r="DSU534" s="428">
        <v>1</v>
      </c>
      <c r="DSV534" s="330" t="s">
        <v>608</v>
      </c>
      <c r="DSW534" s="428">
        <v>1</v>
      </c>
      <c r="DSX534" s="330" t="s">
        <v>608</v>
      </c>
      <c r="DSY534" s="428">
        <v>1</v>
      </c>
      <c r="DSZ534" s="330" t="s">
        <v>608</v>
      </c>
      <c r="DTA534" s="428">
        <v>1</v>
      </c>
      <c r="DTB534" s="330" t="s">
        <v>608</v>
      </c>
      <c r="DTC534" s="428">
        <v>1</v>
      </c>
      <c r="DTD534" s="330" t="s">
        <v>608</v>
      </c>
      <c r="DTE534" s="428">
        <v>1</v>
      </c>
      <c r="DTF534" s="330" t="s">
        <v>608</v>
      </c>
      <c r="DTG534" s="428">
        <v>1</v>
      </c>
      <c r="DTH534" s="330" t="s">
        <v>608</v>
      </c>
      <c r="DTI534" s="428">
        <v>1</v>
      </c>
      <c r="DTJ534" s="330" t="s">
        <v>608</v>
      </c>
      <c r="DTK534" s="428">
        <v>1</v>
      </c>
      <c r="DTL534" s="330" t="s">
        <v>608</v>
      </c>
      <c r="DTM534" s="428">
        <v>1</v>
      </c>
      <c r="DTN534" s="330" t="s">
        <v>608</v>
      </c>
      <c r="DTO534" s="428">
        <v>1</v>
      </c>
      <c r="DTP534" s="330" t="s">
        <v>608</v>
      </c>
      <c r="DTQ534" s="428">
        <v>1</v>
      </c>
      <c r="DTR534" s="330" t="s">
        <v>608</v>
      </c>
      <c r="DTS534" s="428">
        <v>1</v>
      </c>
      <c r="DTT534" s="330" t="s">
        <v>608</v>
      </c>
      <c r="DTU534" s="428">
        <v>1</v>
      </c>
      <c r="DTV534" s="330" t="s">
        <v>608</v>
      </c>
      <c r="DTW534" s="428">
        <v>1</v>
      </c>
      <c r="DTX534" s="330" t="s">
        <v>608</v>
      </c>
      <c r="DTY534" s="428">
        <v>1</v>
      </c>
      <c r="DTZ534" s="330" t="s">
        <v>608</v>
      </c>
      <c r="DUA534" s="428">
        <v>1</v>
      </c>
      <c r="DUB534" s="330" t="s">
        <v>608</v>
      </c>
      <c r="DUC534" s="428">
        <v>1</v>
      </c>
      <c r="DUD534" s="330" t="s">
        <v>608</v>
      </c>
      <c r="DUE534" s="428">
        <v>1</v>
      </c>
      <c r="DUF534" s="330" t="s">
        <v>608</v>
      </c>
      <c r="DUG534" s="428">
        <v>1</v>
      </c>
      <c r="DUH534" s="330" t="s">
        <v>608</v>
      </c>
      <c r="DUI534" s="428">
        <v>1</v>
      </c>
      <c r="DUJ534" s="330" t="s">
        <v>608</v>
      </c>
      <c r="DUK534" s="428">
        <v>1</v>
      </c>
      <c r="DUL534" s="330" t="s">
        <v>608</v>
      </c>
      <c r="DUM534" s="428">
        <v>1</v>
      </c>
      <c r="DUN534" s="330" t="s">
        <v>608</v>
      </c>
      <c r="DUO534" s="428">
        <v>1</v>
      </c>
      <c r="DUP534" s="330" t="s">
        <v>608</v>
      </c>
      <c r="DUQ534" s="428">
        <v>1</v>
      </c>
      <c r="DUR534" s="330" t="s">
        <v>608</v>
      </c>
      <c r="DUS534" s="428">
        <v>1</v>
      </c>
      <c r="DUT534" s="330" t="s">
        <v>608</v>
      </c>
      <c r="DUU534" s="428">
        <v>1</v>
      </c>
      <c r="DUV534" s="330" t="s">
        <v>608</v>
      </c>
      <c r="DUW534" s="428">
        <v>1</v>
      </c>
      <c r="DUX534" s="330" t="s">
        <v>608</v>
      </c>
      <c r="DUY534" s="428">
        <v>1</v>
      </c>
      <c r="DUZ534" s="330" t="s">
        <v>608</v>
      </c>
      <c r="DVA534" s="428">
        <v>1</v>
      </c>
      <c r="DVB534" s="330" t="s">
        <v>608</v>
      </c>
      <c r="DVC534" s="428">
        <v>1</v>
      </c>
      <c r="DVD534" s="330" t="s">
        <v>608</v>
      </c>
      <c r="DVE534" s="428">
        <v>1</v>
      </c>
      <c r="DVF534" s="330" t="s">
        <v>608</v>
      </c>
      <c r="DVG534" s="428">
        <v>1</v>
      </c>
      <c r="DVH534" s="330" t="s">
        <v>608</v>
      </c>
      <c r="DVI534" s="428">
        <v>1</v>
      </c>
      <c r="DVJ534" s="330" t="s">
        <v>608</v>
      </c>
      <c r="DVK534" s="428">
        <v>1</v>
      </c>
      <c r="DVL534" s="330" t="s">
        <v>608</v>
      </c>
      <c r="DVM534" s="428">
        <v>1</v>
      </c>
      <c r="DVN534" s="330" t="s">
        <v>608</v>
      </c>
      <c r="DVO534" s="428">
        <v>1</v>
      </c>
      <c r="DVP534" s="330" t="s">
        <v>608</v>
      </c>
      <c r="DVQ534" s="428">
        <v>1</v>
      </c>
      <c r="DVR534" s="330" t="s">
        <v>608</v>
      </c>
      <c r="DVS534" s="428">
        <v>1</v>
      </c>
      <c r="DVT534" s="330" t="s">
        <v>608</v>
      </c>
      <c r="DVU534" s="428">
        <v>1</v>
      </c>
      <c r="DVV534" s="330" t="s">
        <v>608</v>
      </c>
      <c r="DVW534" s="428">
        <v>1</v>
      </c>
      <c r="DVX534" s="330" t="s">
        <v>608</v>
      </c>
      <c r="DVY534" s="428">
        <v>1</v>
      </c>
      <c r="DVZ534" s="330" t="s">
        <v>608</v>
      </c>
      <c r="DWA534" s="428">
        <v>1</v>
      </c>
      <c r="DWB534" s="330" t="s">
        <v>608</v>
      </c>
      <c r="DWC534" s="428">
        <v>1</v>
      </c>
      <c r="DWD534" s="330" t="s">
        <v>608</v>
      </c>
      <c r="DWE534" s="428">
        <v>1</v>
      </c>
      <c r="DWF534" s="330" t="s">
        <v>608</v>
      </c>
      <c r="DWG534" s="428">
        <v>1</v>
      </c>
      <c r="DWH534" s="330" t="s">
        <v>608</v>
      </c>
      <c r="DWI534" s="428">
        <v>1</v>
      </c>
      <c r="DWJ534" s="330" t="s">
        <v>608</v>
      </c>
      <c r="DWK534" s="428">
        <v>1</v>
      </c>
      <c r="DWL534" s="330" t="s">
        <v>608</v>
      </c>
      <c r="DWM534" s="428">
        <v>1</v>
      </c>
      <c r="DWN534" s="330" t="s">
        <v>608</v>
      </c>
      <c r="DWO534" s="428">
        <v>1</v>
      </c>
      <c r="DWP534" s="330" t="s">
        <v>608</v>
      </c>
      <c r="DWQ534" s="428">
        <v>1</v>
      </c>
      <c r="DWR534" s="330" t="s">
        <v>608</v>
      </c>
      <c r="DWS534" s="428">
        <v>1</v>
      </c>
      <c r="DWT534" s="330" t="s">
        <v>608</v>
      </c>
      <c r="DWU534" s="428">
        <v>1</v>
      </c>
      <c r="DWV534" s="330" t="s">
        <v>608</v>
      </c>
      <c r="DWW534" s="428">
        <v>1</v>
      </c>
      <c r="DWX534" s="330" t="s">
        <v>608</v>
      </c>
      <c r="DWY534" s="428">
        <v>1</v>
      </c>
      <c r="DWZ534" s="330" t="s">
        <v>608</v>
      </c>
      <c r="DXA534" s="428">
        <v>1</v>
      </c>
      <c r="DXB534" s="330" t="s">
        <v>608</v>
      </c>
      <c r="DXC534" s="428">
        <v>1</v>
      </c>
      <c r="DXD534" s="330" t="s">
        <v>608</v>
      </c>
      <c r="DXE534" s="428">
        <v>1</v>
      </c>
      <c r="DXF534" s="330" t="s">
        <v>608</v>
      </c>
      <c r="DXG534" s="428">
        <v>1</v>
      </c>
      <c r="DXH534" s="330" t="s">
        <v>608</v>
      </c>
      <c r="DXI534" s="428">
        <v>1</v>
      </c>
      <c r="DXJ534" s="330" t="s">
        <v>608</v>
      </c>
      <c r="DXK534" s="428">
        <v>1</v>
      </c>
      <c r="DXL534" s="330" t="s">
        <v>608</v>
      </c>
      <c r="DXM534" s="428">
        <v>1</v>
      </c>
      <c r="DXN534" s="330" t="s">
        <v>608</v>
      </c>
      <c r="DXO534" s="428">
        <v>1</v>
      </c>
      <c r="DXP534" s="330" t="s">
        <v>608</v>
      </c>
      <c r="DXQ534" s="428">
        <v>1</v>
      </c>
      <c r="DXR534" s="330" t="s">
        <v>608</v>
      </c>
      <c r="DXS534" s="428">
        <v>1</v>
      </c>
      <c r="DXT534" s="330" t="s">
        <v>608</v>
      </c>
      <c r="DXU534" s="428">
        <v>1</v>
      </c>
      <c r="DXV534" s="330" t="s">
        <v>608</v>
      </c>
      <c r="DXW534" s="428">
        <v>1</v>
      </c>
      <c r="DXX534" s="330" t="s">
        <v>608</v>
      </c>
      <c r="DXY534" s="428">
        <v>1</v>
      </c>
      <c r="DXZ534" s="330" t="s">
        <v>608</v>
      </c>
      <c r="DYA534" s="428">
        <v>1</v>
      </c>
      <c r="DYB534" s="330" t="s">
        <v>608</v>
      </c>
      <c r="DYC534" s="428">
        <v>1</v>
      </c>
      <c r="DYD534" s="330" t="s">
        <v>608</v>
      </c>
      <c r="DYE534" s="428">
        <v>1</v>
      </c>
      <c r="DYF534" s="330" t="s">
        <v>608</v>
      </c>
      <c r="DYG534" s="428">
        <v>1</v>
      </c>
      <c r="DYH534" s="330" t="s">
        <v>608</v>
      </c>
      <c r="DYI534" s="428">
        <v>1</v>
      </c>
      <c r="DYJ534" s="330" t="s">
        <v>608</v>
      </c>
      <c r="DYK534" s="428">
        <v>1</v>
      </c>
      <c r="DYL534" s="330" t="s">
        <v>608</v>
      </c>
      <c r="DYM534" s="428">
        <v>1</v>
      </c>
      <c r="DYN534" s="330" t="s">
        <v>608</v>
      </c>
      <c r="DYO534" s="428">
        <v>1</v>
      </c>
      <c r="DYP534" s="330" t="s">
        <v>608</v>
      </c>
      <c r="DYQ534" s="428">
        <v>1</v>
      </c>
      <c r="DYR534" s="330" t="s">
        <v>608</v>
      </c>
      <c r="DYS534" s="428">
        <v>1</v>
      </c>
      <c r="DYT534" s="330" t="s">
        <v>608</v>
      </c>
      <c r="DYU534" s="428">
        <v>1</v>
      </c>
      <c r="DYV534" s="330" t="s">
        <v>608</v>
      </c>
      <c r="DYW534" s="428">
        <v>1</v>
      </c>
      <c r="DYX534" s="330" t="s">
        <v>608</v>
      </c>
      <c r="DYY534" s="428">
        <v>1</v>
      </c>
      <c r="DYZ534" s="330" t="s">
        <v>608</v>
      </c>
      <c r="DZA534" s="428">
        <v>1</v>
      </c>
      <c r="DZB534" s="330" t="s">
        <v>608</v>
      </c>
      <c r="DZC534" s="428">
        <v>1</v>
      </c>
      <c r="DZD534" s="330" t="s">
        <v>608</v>
      </c>
      <c r="DZE534" s="428">
        <v>1</v>
      </c>
      <c r="DZF534" s="330" t="s">
        <v>608</v>
      </c>
      <c r="DZG534" s="428">
        <v>1</v>
      </c>
      <c r="DZH534" s="330" t="s">
        <v>608</v>
      </c>
      <c r="DZI534" s="428">
        <v>1</v>
      </c>
      <c r="DZJ534" s="330" t="s">
        <v>608</v>
      </c>
      <c r="DZK534" s="428">
        <v>1</v>
      </c>
      <c r="DZL534" s="330" t="s">
        <v>608</v>
      </c>
      <c r="DZM534" s="428">
        <v>1</v>
      </c>
      <c r="DZN534" s="330" t="s">
        <v>608</v>
      </c>
      <c r="DZO534" s="428">
        <v>1</v>
      </c>
      <c r="DZP534" s="330" t="s">
        <v>608</v>
      </c>
      <c r="DZQ534" s="428">
        <v>1</v>
      </c>
      <c r="DZR534" s="330" t="s">
        <v>608</v>
      </c>
      <c r="DZS534" s="428">
        <v>1</v>
      </c>
      <c r="DZT534" s="330" t="s">
        <v>608</v>
      </c>
      <c r="DZU534" s="428">
        <v>1</v>
      </c>
      <c r="DZV534" s="330" t="s">
        <v>608</v>
      </c>
      <c r="DZW534" s="428">
        <v>1</v>
      </c>
      <c r="DZX534" s="330" t="s">
        <v>608</v>
      </c>
      <c r="DZY534" s="428">
        <v>1</v>
      </c>
      <c r="DZZ534" s="330" t="s">
        <v>608</v>
      </c>
      <c r="EAA534" s="428">
        <v>1</v>
      </c>
      <c r="EAB534" s="330" t="s">
        <v>608</v>
      </c>
      <c r="EAC534" s="428">
        <v>1</v>
      </c>
      <c r="EAD534" s="330" t="s">
        <v>608</v>
      </c>
      <c r="EAE534" s="428">
        <v>1</v>
      </c>
      <c r="EAF534" s="330" t="s">
        <v>608</v>
      </c>
      <c r="EAG534" s="428">
        <v>1</v>
      </c>
      <c r="EAH534" s="330" t="s">
        <v>608</v>
      </c>
      <c r="EAI534" s="428">
        <v>1</v>
      </c>
      <c r="EAJ534" s="330" t="s">
        <v>608</v>
      </c>
      <c r="EAK534" s="428">
        <v>1</v>
      </c>
      <c r="EAL534" s="330" t="s">
        <v>608</v>
      </c>
      <c r="EAM534" s="428">
        <v>1</v>
      </c>
      <c r="EAN534" s="330" t="s">
        <v>608</v>
      </c>
      <c r="EAO534" s="428">
        <v>1</v>
      </c>
      <c r="EAP534" s="330" t="s">
        <v>608</v>
      </c>
      <c r="EAQ534" s="428">
        <v>1</v>
      </c>
      <c r="EAR534" s="330" t="s">
        <v>608</v>
      </c>
      <c r="EAS534" s="428">
        <v>1</v>
      </c>
      <c r="EAT534" s="330" t="s">
        <v>608</v>
      </c>
      <c r="EAU534" s="428">
        <v>1</v>
      </c>
      <c r="EAV534" s="330" t="s">
        <v>608</v>
      </c>
      <c r="EAW534" s="428">
        <v>1</v>
      </c>
      <c r="EAX534" s="330" t="s">
        <v>608</v>
      </c>
      <c r="EAY534" s="428">
        <v>1</v>
      </c>
      <c r="EAZ534" s="330" t="s">
        <v>608</v>
      </c>
      <c r="EBA534" s="428">
        <v>1</v>
      </c>
      <c r="EBB534" s="330" t="s">
        <v>608</v>
      </c>
      <c r="EBC534" s="428">
        <v>1</v>
      </c>
      <c r="EBD534" s="330" t="s">
        <v>608</v>
      </c>
      <c r="EBE534" s="428">
        <v>1</v>
      </c>
      <c r="EBF534" s="330" t="s">
        <v>608</v>
      </c>
      <c r="EBG534" s="428">
        <v>1</v>
      </c>
      <c r="EBH534" s="330" t="s">
        <v>608</v>
      </c>
      <c r="EBI534" s="428">
        <v>1</v>
      </c>
      <c r="EBJ534" s="330" t="s">
        <v>608</v>
      </c>
      <c r="EBK534" s="428">
        <v>1</v>
      </c>
      <c r="EBL534" s="330" t="s">
        <v>608</v>
      </c>
      <c r="EBM534" s="428">
        <v>1</v>
      </c>
      <c r="EBN534" s="330" t="s">
        <v>608</v>
      </c>
      <c r="EBO534" s="428">
        <v>1</v>
      </c>
      <c r="EBP534" s="330" t="s">
        <v>608</v>
      </c>
      <c r="EBQ534" s="428">
        <v>1</v>
      </c>
      <c r="EBR534" s="330" t="s">
        <v>608</v>
      </c>
      <c r="EBS534" s="428">
        <v>1</v>
      </c>
      <c r="EBT534" s="330" t="s">
        <v>608</v>
      </c>
      <c r="EBU534" s="428">
        <v>1</v>
      </c>
      <c r="EBV534" s="330" t="s">
        <v>608</v>
      </c>
      <c r="EBW534" s="428">
        <v>1</v>
      </c>
      <c r="EBX534" s="330" t="s">
        <v>608</v>
      </c>
      <c r="EBY534" s="428">
        <v>1</v>
      </c>
      <c r="EBZ534" s="330" t="s">
        <v>608</v>
      </c>
      <c r="ECA534" s="428">
        <v>1</v>
      </c>
      <c r="ECB534" s="330" t="s">
        <v>608</v>
      </c>
      <c r="ECC534" s="428">
        <v>1</v>
      </c>
      <c r="ECD534" s="330" t="s">
        <v>608</v>
      </c>
      <c r="ECE534" s="428">
        <v>1</v>
      </c>
      <c r="ECF534" s="330" t="s">
        <v>608</v>
      </c>
      <c r="ECG534" s="428">
        <v>1</v>
      </c>
      <c r="ECH534" s="330" t="s">
        <v>608</v>
      </c>
      <c r="ECI534" s="428">
        <v>1</v>
      </c>
      <c r="ECJ534" s="330" t="s">
        <v>608</v>
      </c>
      <c r="ECK534" s="428">
        <v>1</v>
      </c>
      <c r="ECL534" s="330" t="s">
        <v>608</v>
      </c>
      <c r="ECM534" s="428">
        <v>1</v>
      </c>
      <c r="ECN534" s="330" t="s">
        <v>608</v>
      </c>
      <c r="ECO534" s="428">
        <v>1</v>
      </c>
      <c r="ECP534" s="330" t="s">
        <v>608</v>
      </c>
      <c r="ECQ534" s="428">
        <v>1</v>
      </c>
      <c r="ECR534" s="330" t="s">
        <v>608</v>
      </c>
      <c r="ECS534" s="428">
        <v>1</v>
      </c>
      <c r="ECT534" s="330" t="s">
        <v>608</v>
      </c>
      <c r="ECU534" s="428">
        <v>1</v>
      </c>
      <c r="ECV534" s="330" t="s">
        <v>608</v>
      </c>
      <c r="ECW534" s="428">
        <v>1</v>
      </c>
      <c r="ECX534" s="330" t="s">
        <v>608</v>
      </c>
      <c r="ECY534" s="428">
        <v>1</v>
      </c>
      <c r="ECZ534" s="330" t="s">
        <v>608</v>
      </c>
      <c r="EDA534" s="428">
        <v>1</v>
      </c>
      <c r="EDB534" s="330" t="s">
        <v>608</v>
      </c>
      <c r="EDC534" s="428">
        <v>1</v>
      </c>
      <c r="EDD534" s="330" t="s">
        <v>608</v>
      </c>
      <c r="EDE534" s="428">
        <v>1</v>
      </c>
      <c r="EDF534" s="330" t="s">
        <v>608</v>
      </c>
      <c r="EDG534" s="428">
        <v>1</v>
      </c>
      <c r="EDH534" s="330" t="s">
        <v>608</v>
      </c>
      <c r="EDI534" s="428">
        <v>1</v>
      </c>
      <c r="EDJ534" s="330" t="s">
        <v>608</v>
      </c>
      <c r="EDK534" s="428">
        <v>1</v>
      </c>
      <c r="EDL534" s="330" t="s">
        <v>608</v>
      </c>
      <c r="EDM534" s="428">
        <v>1</v>
      </c>
      <c r="EDN534" s="330" t="s">
        <v>608</v>
      </c>
      <c r="EDO534" s="428">
        <v>1</v>
      </c>
      <c r="EDP534" s="330" t="s">
        <v>608</v>
      </c>
      <c r="EDQ534" s="428">
        <v>1</v>
      </c>
      <c r="EDR534" s="330" t="s">
        <v>608</v>
      </c>
      <c r="EDS534" s="428">
        <v>1</v>
      </c>
      <c r="EDT534" s="330" t="s">
        <v>608</v>
      </c>
      <c r="EDU534" s="428">
        <v>1</v>
      </c>
      <c r="EDV534" s="330" t="s">
        <v>608</v>
      </c>
      <c r="EDW534" s="428">
        <v>1</v>
      </c>
      <c r="EDX534" s="330" t="s">
        <v>608</v>
      </c>
      <c r="EDY534" s="428">
        <v>1</v>
      </c>
      <c r="EDZ534" s="330" t="s">
        <v>608</v>
      </c>
      <c r="EEA534" s="428">
        <v>1</v>
      </c>
      <c r="EEB534" s="330" t="s">
        <v>608</v>
      </c>
      <c r="EEC534" s="428">
        <v>1</v>
      </c>
      <c r="EED534" s="330" t="s">
        <v>608</v>
      </c>
      <c r="EEE534" s="428">
        <v>1</v>
      </c>
      <c r="EEF534" s="330" t="s">
        <v>608</v>
      </c>
      <c r="EEG534" s="428">
        <v>1</v>
      </c>
      <c r="EEH534" s="330" t="s">
        <v>608</v>
      </c>
      <c r="EEI534" s="428">
        <v>1</v>
      </c>
      <c r="EEJ534" s="330" t="s">
        <v>608</v>
      </c>
      <c r="EEK534" s="428">
        <v>1</v>
      </c>
      <c r="EEL534" s="330" t="s">
        <v>608</v>
      </c>
      <c r="EEM534" s="428">
        <v>1</v>
      </c>
      <c r="EEN534" s="330" t="s">
        <v>608</v>
      </c>
      <c r="EEO534" s="428">
        <v>1</v>
      </c>
      <c r="EEP534" s="330" t="s">
        <v>608</v>
      </c>
      <c r="EEQ534" s="428">
        <v>1</v>
      </c>
      <c r="EER534" s="330" t="s">
        <v>608</v>
      </c>
      <c r="EES534" s="428">
        <v>1</v>
      </c>
      <c r="EET534" s="330" t="s">
        <v>608</v>
      </c>
      <c r="EEU534" s="428">
        <v>1</v>
      </c>
      <c r="EEV534" s="330" t="s">
        <v>608</v>
      </c>
      <c r="EEW534" s="428">
        <v>1</v>
      </c>
      <c r="EEX534" s="330" t="s">
        <v>608</v>
      </c>
      <c r="EEY534" s="428">
        <v>1</v>
      </c>
      <c r="EEZ534" s="330" t="s">
        <v>608</v>
      </c>
      <c r="EFA534" s="428">
        <v>1</v>
      </c>
      <c r="EFB534" s="330" t="s">
        <v>608</v>
      </c>
      <c r="EFC534" s="428">
        <v>1</v>
      </c>
      <c r="EFD534" s="330" t="s">
        <v>608</v>
      </c>
      <c r="EFE534" s="428">
        <v>1</v>
      </c>
      <c r="EFF534" s="330" t="s">
        <v>608</v>
      </c>
      <c r="EFG534" s="428">
        <v>1</v>
      </c>
      <c r="EFH534" s="330" t="s">
        <v>608</v>
      </c>
      <c r="EFI534" s="428">
        <v>1</v>
      </c>
      <c r="EFJ534" s="330" t="s">
        <v>608</v>
      </c>
      <c r="EFK534" s="428">
        <v>1</v>
      </c>
      <c r="EFL534" s="330" t="s">
        <v>608</v>
      </c>
      <c r="EFM534" s="428">
        <v>1</v>
      </c>
      <c r="EFN534" s="330" t="s">
        <v>608</v>
      </c>
      <c r="EFO534" s="428">
        <v>1</v>
      </c>
      <c r="EFP534" s="330" t="s">
        <v>608</v>
      </c>
      <c r="EFQ534" s="428">
        <v>1</v>
      </c>
      <c r="EFR534" s="330" t="s">
        <v>608</v>
      </c>
      <c r="EFS534" s="428">
        <v>1</v>
      </c>
      <c r="EFT534" s="330" t="s">
        <v>608</v>
      </c>
      <c r="EFU534" s="428">
        <v>1</v>
      </c>
      <c r="EFV534" s="330" t="s">
        <v>608</v>
      </c>
      <c r="EFW534" s="428">
        <v>1</v>
      </c>
      <c r="EFX534" s="330" t="s">
        <v>608</v>
      </c>
      <c r="EFY534" s="428">
        <v>1</v>
      </c>
      <c r="EFZ534" s="330" t="s">
        <v>608</v>
      </c>
      <c r="EGA534" s="428">
        <v>1</v>
      </c>
      <c r="EGB534" s="330" t="s">
        <v>608</v>
      </c>
      <c r="EGC534" s="428">
        <v>1</v>
      </c>
      <c r="EGD534" s="330" t="s">
        <v>608</v>
      </c>
      <c r="EGE534" s="428">
        <v>1</v>
      </c>
      <c r="EGF534" s="330" t="s">
        <v>608</v>
      </c>
      <c r="EGG534" s="428">
        <v>1</v>
      </c>
      <c r="EGH534" s="330" t="s">
        <v>608</v>
      </c>
      <c r="EGI534" s="428">
        <v>1</v>
      </c>
      <c r="EGJ534" s="330" t="s">
        <v>608</v>
      </c>
      <c r="EGK534" s="428">
        <v>1</v>
      </c>
      <c r="EGL534" s="330" t="s">
        <v>608</v>
      </c>
      <c r="EGM534" s="428">
        <v>1</v>
      </c>
      <c r="EGN534" s="330" t="s">
        <v>608</v>
      </c>
      <c r="EGO534" s="428">
        <v>1</v>
      </c>
      <c r="EGP534" s="330" t="s">
        <v>608</v>
      </c>
      <c r="EGQ534" s="428">
        <v>1</v>
      </c>
      <c r="EGR534" s="330" t="s">
        <v>608</v>
      </c>
      <c r="EGS534" s="428">
        <v>1</v>
      </c>
      <c r="EGT534" s="330" t="s">
        <v>608</v>
      </c>
      <c r="EGU534" s="428">
        <v>1</v>
      </c>
      <c r="EGV534" s="330" t="s">
        <v>608</v>
      </c>
      <c r="EGW534" s="428">
        <v>1</v>
      </c>
      <c r="EGX534" s="330" t="s">
        <v>608</v>
      </c>
      <c r="EGY534" s="428">
        <v>1</v>
      </c>
      <c r="EGZ534" s="330" t="s">
        <v>608</v>
      </c>
      <c r="EHA534" s="428">
        <v>1</v>
      </c>
      <c r="EHB534" s="330" t="s">
        <v>608</v>
      </c>
      <c r="EHC534" s="428">
        <v>1</v>
      </c>
      <c r="EHD534" s="330" t="s">
        <v>608</v>
      </c>
      <c r="EHE534" s="428">
        <v>1</v>
      </c>
      <c r="EHF534" s="330" t="s">
        <v>608</v>
      </c>
      <c r="EHG534" s="428">
        <v>1</v>
      </c>
      <c r="EHH534" s="330" t="s">
        <v>608</v>
      </c>
      <c r="EHI534" s="428">
        <v>1</v>
      </c>
      <c r="EHJ534" s="330" t="s">
        <v>608</v>
      </c>
      <c r="EHK534" s="428">
        <v>1</v>
      </c>
      <c r="EHL534" s="330" t="s">
        <v>608</v>
      </c>
      <c r="EHM534" s="428">
        <v>1</v>
      </c>
      <c r="EHN534" s="330" t="s">
        <v>608</v>
      </c>
      <c r="EHO534" s="428">
        <v>1</v>
      </c>
      <c r="EHP534" s="330" t="s">
        <v>608</v>
      </c>
      <c r="EHQ534" s="428">
        <v>1</v>
      </c>
      <c r="EHR534" s="330" t="s">
        <v>608</v>
      </c>
      <c r="EHS534" s="428">
        <v>1</v>
      </c>
      <c r="EHT534" s="330" t="s">
        <v>608</v>
      </c>
      <c r="EHU534" s="428">
        <v>1</v>
      </c>
      <c r="EHV534" s="330" t="s">
        <v>608</v>
      </c>
      <c r="EHW534" s="428">
        <v>1</v>
      </c>
      <c r="EHX534" s="330" t="s">
        <v>608</v>
      </c>
      <c r="EHY534" s="428">
        <v>1</v>
      </c>
      <c r="EHZ534" s="330" t="s">
        <v>608</v>
      </c>
      <c r="EIA534" s="428">
        <v>1</v>
      </c>
      <c r="EIB534" s="330" t="s">
        <v>608</v>
      </c>
      <c r="EIC534" s="428">
        <v>1</v>
      </c>
      <c r="EID534" s="330" t="s">
        <v>608</v>
      </c>
      <c r="EIE534" s="428">
        <v>1</v>
      </c>
      <c r="EIF534" s="330" t="s">
        <v>608</v>
      </c>
      <c r="EIG534" s="428">
        <v>1</v>
      </c>
      <c r="EIH534" s="330" t="s">
        <v>608</v>
      </c>
      <c r="EII534" s="428">
        <v>1</v>
      </c>
      <c r="EIJ534" s="330" t="s">
        <v>608</v>
      </c>
      <c r="EIK534" s="428">
        <v>1</v>
      </c>
      <c r="EIL534" s="330" t="s">
        <v>608</v>
      </c>
      <c r="EIM534" s="428">
        <v>1</v>
      </c>
      <c r="EIN534" s="330" t="s">
        <v>608</v>
      </c>
      <c r="EIO534" s="428">
        <v>1</v>
      </c>
      <c r="EIP534" s="330" t="s">
        <v>608</v>
      </c>
      <c r="EIQ534" s="428">
        <v>1</v>
      </c>
      <c r="EIR534" s="330" t="s">
        <v>608</v>
      </c>
      <c r="EIS534" s="428">
        <v>1</v>
      </c>
      <c r="EIT534" s="330" t="s">
        <v>608</v>
      </c>
      <c r="EIU534" s="428">
        <v>1</v>
      </c>
      <c r="EIV534" s="330" t="s">
        <v>608</v>
      </c>
      <c r="EIW534" s="428">
        <v>1</v>
      </c>
      <c r="EIX534" s="330" t="s">
        <v>608</v>
      </c>
      <c r="EIY534" s="428">
        <v>1</v>
      </c>
      <c r="EIZ534" s="330" t="s">
        <v>608</v>
      </c>
      <c r="EJA534" s="428">
        <v>1</v>
      </c>
      <c r="EJB534" s="330" t="s">
        <v>608</v>
      </c>
      <c r="EJC534" s="428">
        <v>1</v>
      </c>
      <c r="EJD534" s="330" t="s">
        <v>608</v>
      </c>
      <c r="EJE534" s="428">
        <v>1</v>
      </c>
      <c r="EJF534" s="330" t="s">
        <v>608</v>
      </c>
      <c r="EJG534" s="428">
        <v>1</v>
      </c>
      <c r="EJH534" s="330" t="s">
        <v>608</v>
      </c>
      <c r="EJI534" s="428">
        <v>1</v>
      </c>
      <c r="EJJ534" s="330" t="s">
        <v>608</v>
      </c>
      <c r="EJK534" s="428">
        <v>1</v>
      </c>
      <c r="EJL534" s="330" t="s">
        <v>608</v>
      </c>
      <c r="EJM534" s="428">
        <v>1</v>
      </c>
      <c r="EJN534" s="330" t="s">
        <v>608</v>
      </c>
      <c r="EJO534" s="428">
        <v>1</v>
      </c>
      <c r="EJP534" s="330" t="s">
        <v>608</v>
      </c>
      <c r="EJQ534" s="428">
        <v>1</v>
      </c>
      <c r="EJR534" s="330" t="s">
        <v>608</v>
      </c>
      <c r="EJS534" s="428">
        <v>1</v>
      </c>
      <c r="EJT534" s="330" t="s">
        <v>608</v>
      </c>
      <c r="EJU534" s="428">
        <v>1</v>
      </c>
      <c r="EJV534" s="330" t="s">
        <v>608</v>
      </c>
      <c r="EJW534" s="428">
        <v>1</v>
      </c>
      <c r="EJX534" s="330" t="s">
        <v>608</v>
      </c>
      <c r="EJY534" s="428">
        <v>1</v>
      </c>
      <c r="EJZ534" s="330" t="s">
        <v>608</v>
      </c>
      <c r="EKA534" s="428">
        <v>1</v>
      </c>
      <c r="EKB534" s="330" t="s">
        <v>608</v>
      </c>
      <c r="EKC534" s="428">
        <v>1</v>
      </c>
      <c r="EKD534" s="330" t="s">
        <v>608</v>
      </c>
      <c r="EKE534" s="428">
        <v>1</v>
      </c>
      <c r="EKF534" s="330" t="s">
        <v>608</v>
      </c>
      <c r="EKG534" s="428">
        <v>1</v>
      </c>
      <c r="EKH534" s="330" t="s">
        <v>608</v>
      </c>
      <c r="EKI534" s="428">
        <v>1</v>
      </c>
      <c r="EKJ534" s="330" t="s">
        <v>608</v>
      </c>
      <c r="EKK534" s="428">
        <v>1</v>
      </c>
      <c r="EKL534" s="330" t="s">
        <v>608</v>
      </c>
      <c r="EKM534" s="428">
        <v>1</v>
      </c>
      <c r="EKN534" s="330" t="s">
        <v>608</v>
      </c>
      <c r="EKO534" s="428">
        <v>1</v>
      </c>
      <c r="EKP534" s="330" t="s">
        <v>608</v>
      </c>
      <c r="EKQ534" s="428">
        <v>1</v>
      </c>
      <c r="EKR534" s="330" t="s">
        <v>608</v>
      </c>
      <c r="EKS534" s="428">
        <v>1</v>
      </c>
      <c r="EKT534" s="330" t="s">
        <v>608</v>
      </c>
      <c r="EKU534" s="428">
        <v>1</v>
      </c>
      <c r="EKV534" s="330" t="s">
        <v>608</v>
      </c>
      <c r="EKW534" s="428">
        <v>1</v>
      </c>
      <c r="EKX534" s="330" t="s">
        <v>608</v>
      </c>
      <c r="EKY534" s="428">
        <v>1</v>
      </c>
      <c r="EKZ534" s="330" t="s">
        <v>608</v>
      </c>
      <c r="ELA534" s="428">
        <v>1</v>
      </c>
      <c r="ELB534" s="330" t="s">
        <v>608</v>
      </c>
      <c r="ELC534" s="428">
        <v>1</v>
      </c>
      <c r="ELD534" s="330" t="s">
        <v>608</v>
      </c>
      <c r="ELE534" s="428">
        <v>1</v>
      </c>
      <c r="ELF534" s="330" t="s">
        <v>608</v>
      </c>
      <c r="ELG534" s="428">
        <v>1</v>
      </c>
      <c r="ELH534" s="330" t="s">
        <v>608</v>
      </c>
      <c r="ELI534" s="428">
        <v>1</v>
      </c>
      <c r="ELJ534" s="330" t="s">
        <v>608</v>
      </c>
      <c r="ELK534" s="428">
        <v>1</v>
      </c>
      <c r="ELL534" s="330" t="s">
        <v>608</v>
      </c>
      <c r="ELM534" s="428">
        <v>1</v>
      </c>
      <c r="ELN534" s="330" t="s">
        <v>608</v>
      </c>
      <c r="ELO534" s="428">
        <v>1</v>
      </c>
      <c r="ELP534" s="330" t="s">
        <v>608</v>
      </c>
      <c r="ELQ534" s="428">
        <v>1</v>
      </c>
      <c r="ELR534" s="330" t="s">
        <v>608</v>
      </c>
      <c r="ELS534" s="428">
        <v>1</v>
      </c>
      <c r="ELT534" s="330" t="s">
        <v>608</v>
      </c>
      <c r="ELU534" s="428">
        <v>1</v>
      </c>
      <c r="ELV534" s="330" t="s">
        <v>608</v>
      </c>
      <c r="ELW534" s="428">
        <v>1</v>
      </c>
      <c r="ELX534" s="330" t="s">
        <v>608</v>
      </c>
      <c r="ELY534" s="428">
        <v>1</v>
      </c>
      <c r="ELZ534" s="330" t="s">
        <v>608</v>
      </c>
      <c r="EMA534" s="428">
        <v>1</v>
      </c>
      <c r="EMB534" s="330" t="s">
        <v>608</v>
      </c>
      <c r="EMC534" s="428">
        <v>1</v>
      </c>
      <c r="EMD534" s="330" t="s">
        <v>608</v>
      </c>
      <c r="EME534" s="428">
        <v>1</v>
      </c>
      <c r="EMF534" s="330" t="s">
        <v>608</v>
      </c>
      <c r="EMG534" s="428">
        <v>1</v>
      </c>
      <c r="EMH534" s="330" t="s">
        <v>608</v>
      </c>
      <c r="EMI534" s="428">
        <v>1</v>
      </c>
      <c r="EMJ534" s="330" t="s">
        <v>608</v>
      </c>
      <c r="EMK534" s="428">
        <v>1</v>
      </c>
      <c r="EML534" s="330" t="s">
        <v>608</v>
      </c>
      <c r="EMM534" s="428">
        <v>1</v>
      </c>
      <c r="EMN534" s="330" t="s">
        <v>608</v>
      </c>
      <c r="EMO534" s="428">
        <v>1</v>
      </c>
      <c r="EMP534" s="330" t="s">
        <v>608</v>
      </c>
      <c r="EMQ534" s="428">
        <v>1</v>
      </c>
      <c r="EMR534" s="330" t="s">
        <v>608</v>
      </c>
      <c r="EMS534" s="428">
        <v>1</v>
      </c>
      <c r="EMT534" s="330" t="s">
        <v>608</v>
      </c>
      <c r="EMU534" s="428">
        <v>1</v>
      </c>
      <c r="EMV534" s="330" t="s">
        <v>608</v>
      </c>
      <c r="EMW534" s="428">
        <v>1</v>
      </c>
      <c r="EMX534" s="330" t="s">
        <v>608</v>
      </c>
      <c r="EMY534" s="428">
        <v>1</v>
      </c>
      <c r="EMZ534" s="330" t="s">
        <v>608</v>
      </c>
      <c r="ENA534" s="428">
        <v>1</v>
      </c>
      <c r="ENB534" s="330" t="s">
        <v>608</v>
      </c>
      <c r="ENC534" s="428">
        <v>1</v>
      </c>
      <c r="END534" s="330" t="s">
        <v>608</v>
      </c>
      <c r="ENE534" s="428">
        <v>1</v>
      </c>
      <c r="ENF534" s="330" t="s">
        <v>608</v>
      </c>
      <c r="ENG534" s="428">
        <v>1</v>
      </c>
      <c r="ENH534" s="330" t="s">
        <v>608</v>
      </c>
      <c r="ENI534" s="428">
        <v>1</v>
      </c>
      <c r="ENJ534" s="330" t="s">
        <v>608</v>
      </c>
      <c r="ENK534" s="428">
        <v>1</v>
      </c>
      <c r="ENL534" s="330" t="s">
        <v>608</v>
      </c>
      <c r="ENM534" s="428">
        <v>1</v>
      </c>
      <c r="ENN534" s="330" t="s">
        <v>608</v>
      </c>
      <c r="ENO534" s="428">
        <v>1</v>
      </c>
      <c r="ENP534" s="330" t="s">
        <v>608</v>
      </c>
      <c r="ENQ534" s="428">
        <v>1</v>
      </c>
      <c r="ENR534" s="330" t="s">
        <v>608</v>
      </c>
      <c r="ENS534" s="428">
        <v>1</v>
      </c>
      <c r="ENT534" s="330" t="s">
        <v>608</v>
      </c>
      <c r="ENU534" s="428">
        <v>1</v>
      </c>
      <c r="ENV534" s="330" t="s">
        <v>608</v>
      </c>
      <c r="ENW534" s="428">
        <v>1</v>
      </c>
      <c r="ENX534" s="330" t="s">
        <v>608</v>
      </c>
      <c r="ENY534" s="428">
        <v>1</v>
      </c>
      <c r="ENZ534" s="330" t="s">
        <v>608</v>
      </c>
      <c r="EOA534" s="428">
        <v>1</v>
      </c>
      <c r="EOB534" s="330" t="s">
        <v>608</v>
      </c>
      <c r="EOC534" s="428">
        <v>1</v>
      </c>
      <c r="EOD534" s="330" t="s">
        <v>608</v>
      </c>
      <c r="EOE534" s="428">
        <v>1</v>
      </c>
      <c r="EOF534" s="330" t="s">
        <v>608</v>
      </c>
      <c r="EOG534" s="428">
        <v>1</v>
      </c>
      <c r="EOH534" s="330" t="s">
        <v>608</v>
      </c>
      <c r="EOI534" s="428">
        <v>1</v>
      </c>
      <c r="EOJ534" s="330" t="s">
        <v>608</v>
      </c>
      <c r="EOK534" s="428">
        <v>1</v>
      </c>
      <c r="EOL534" s="330" t="s">
        <v>608</v>
      </c>
      <c r="EOM534" s="428">
        <v>1</v>
      </c>
      <c r="EON534" s="330" t="s">
        <v>608</v>
      </c>
      <c r="EOO534" s="428">
        <v>1</v>
      </c>
      <c r="EOP534" s="330" t="s">
        <v>608</v>
      </c>
      <c r="EOQ534" s="428">
        <v>1</v>
      </c>
      <c r="EOR534" s="330" t="s">
        <v>608</v>
      </c>
      <c r="EOS534" s="428">
        <v>1</v>
      </c>
      <c r="EOT534" s="330" t="s">
        <v>608</v>
      </c>
      <c r="EOU534" s="428">
        <v>1</v>
      </c>
      <c r="EOV534" s="330" t="s">
        <v>608</v>
      </c>
      <c r="EOW534" s="428">
        <v>1</v>
      </c>
      <c r="EOX534" s="330" t="s">
        <v>608</v>
      </c>
      <c r="EOY534" s="428">
        <v>1</v>
      </c>
      <c r="EOZ534" s="330" t="s">
        <v>608</v>
      </c>
      <c r="EPA534" s="428">
        <v>1</v>
      </c>
      <c r="EPB534" s="330" t="s">
        <v>608</v>
      </c>
      <c r="EPC534" s="428">
        <v>1</v>
      </c>
      <c r="EPD534" s="330" t="s">
        <v>608</v>
      </c>
      <c r="EPE534" s="428">
        <v>1</v>
      </c>
      <c r="EPF534" s="330" t="s">
        <v>608</v>
      </c>
      <c r="EPG534" s="428">
        <v>1</v>
      </c>
      <c r="EPH534" s="330" t="s">
        <v>608</v>
      </c>
      <c r="EPI534" s="428">
        <v>1</v>
      </c>
      <c r="EPJ534" s="330" t="s">
        <v>608</v>
      </c>
      <c r="EPK534" s="428">
        <v>1</v>
      </c>
      <c r="EPL534" s="330" t="s">
        <v>608</v>
      </c>
      <c r="EPM534" s="428">
        <v>1</v>
      </c>
      <c r="EPN534" s="330" t="s">
        <v>608</v>
      </c>
      <c r="EPO534" s="428">
        <v>1</v>
      </c>
      <c r="EPP534" s="330" t="s">
        <v>608</v>
      </c>
      <c r="EPQ534" s="428">
        <v>1</v>
      </c>
      <c r="EPR534" s="330" t="s">
        <v>608</v>
      </c>
      <c r="EPS534" s="428">
        <v>1</v>
      </c>
      <c r="EPT534" s="330" t="s">
        <v>608</v>
      </c>
      <c r="EPU534" s="428">
        <v>1</v>
      </c>
      <c r="EPV534" s="330" t="s">
        <v>608</v>
      </c>
      <c r="EPW534" s="428">
        <v>1</v>
      </c>
      <c r="EPX534" s="330" t="s">
        <v>608</v>
      </c>
      <c r="EPY534" s="428">
        <v>1</v>
      </c>
      <c r="EPZ534" s="330" t="s">
        <v>608</v>
      </c>
      <c r="EQA534" s="428">
        <v>1</v>
      </c>
      <c r="EQB534" s="330" t="s">
        <v>608</v>
      </c>
      <c r="EQC534" s="428">
        <v>1</v>
      </c>
      <c r="EQD534" s="330" t="s">
        <v>608</v>
      </c>
      <c r="EQE534" s="428">
        <v>1</v>
      </c>
      <c r="EQF534" s="330" t="s">
        <v>608</v>
      </c>
      <c r="EQG534" s="428">
        <v>1</v>
      </c>
      <c r="EQH534" s="330" t="s">
        <v>608</v>
      </c>
      <c r="EQI534" s="428">
        <v>1</v>
      </c>
      <c r="EQJ534" s="330" t="s">
        <v>608</v>
      </c>
      <c r="EQK534" s="428">
        <v>1</v>
      </c>
      <c r="EQL534" s="330" t="s">
        <v>608</v>
      </c>
      <c r="EQM534" s="428">
        <v>1</v>
      </c>
      <c r="EQN534" s="330" t="s">
        <v>608</v>
      </c>
      <c r="EQO534" s="428">
        <v>1</v>
      </c>
      <c r="EQP534" s="330" t="s">
        <v>608</v>
      </c>
      <c r="EQQ534" s="428">
        <v>1</v>
      </c>
      <c r="EQR534" s="330" t="s">
        <v>608</v>
      </c>
      <c r="EQS534" s="428">
        <v>1</v>
      </c>
      <c r="EQT534" s="330" t="s">
        <v>608</v>
      </c>
      <c r="EQU534" s="428">
        <v>1</v>
      </c>
      <c r="EQV534" s="330" t="s">
        <v>608</v>
      </c>
      <c r="EQW534" s="428">
        <v>1</v>
      </c>
      <c r="EQX534" s="330" t="s">
        <v>608</v>
      </c>
      <c r="EQY534" s="428">
        <v>1</v>
      </c>
      <c r="EQZ534" s="330" t="s">
        <v>608</v>
      </c>
      <c r="ERA534" s="428">
        <v>1</v>
      </c>
      <c r="ERB534" s="330" t="s">
        <v>608</v>
      </c>
      <c r="ERC534" s="428">
        <v>1</v>
      </c>
      <c r="ERD534" s="330" t="s">
        <v>608</v>
      </c>
      <c r="ERE534" s="428">
        <v>1</v>
      </c>
      <c r="ERF534" s="330" t="s">
        <v>608</v>
      </c>
      <c r="ERG534" s="428">
        <v>1</v>
      </c>
      <c r="ERH534" s="330" t="s">
        <v>608</v>
      </c>
      <c r="ERI534" s="428">
        <v>1</v>
      </c>
      <c r="ERJ534" s="330" t="s">
        <v>608</v>
      </c>
      <c r="ERK534" s="428">
        <v>1</v>
      </c>
      <c r="ERL534" s="330" t="s">
        <v>608</v>
      </c>
      <c r="ERM534" s="428">
        <v>1</v>
      </c>
      <c r="ERN534" s="330" t="s">
        <v>608</v>
      </c>
      <c r="ERO534" s="428">
        <v>1</v>
      </c>
      <c r="ERP534" s="330" t="s">
        <v>608</v>
      </c>
      <c r="ERQ534" s="428">
        <v>1</v>
      </c>
      <c r="ERR534" s="330" t="s">
        <v>608</v>
      </c>
      <c r="ERS534" s="428">
        <v>1</v>
      </c>
      <c r="ERT534" s="330" t="s">
        <v>608</v>
      </c>
      <c r="ERU534" s="428">
        <v>1</v>
      </c>
      <c r="ERV534" s="330" t="s">
        <v>608</v>
      </c>
      <c r="ERW534" s="428">
        <v>1</v>
      </c>
      <c r="ERX534" s="330" t="s">
        <v>608</v>
      </c>
      <c r="ERY534" s="428">
        <v>1</v>
      </c>
      <c r="ERZ534" s="330" t="s">
        <v>608</v>
      </c>
      <c r="ESA534" s="428">
        <v>1</v>
      </c>
      <c r="ESB534" s="330" t="s">
        <v>608</v>
      </c>
      <c r="ESC534" s="428">
        <v>1</v>
      </c>
      <c r="ESD534" s="330" t="s">
        <v>608</v>
      </c>
      <c r="ESE534" s="428">
        <v>1</v>
      </c>
      <c r="ESF534" s="330" t="s">
        <v>608</v>
      </c>
      <c r="ESG534" s="428">
        <v>1</v>
      </c>
      <c r="ESH534" s="330" t="s">
        <v>608</v>
      </c>
      <c r="ESI534" s="428">
        <v>1</v>
      </c>
      <c r="ESJ534" s="330" t="s">
        <v>608</v>
      </c>
      <c r="ESK534" s="428">
        <v>1</v>
      </c>
      <c r="ESL534" s="330" t="s">
        <v>608</v>
      </c>
      <c r="ESM534" s="428">
        <v>1</v>
      </c>
      <c r="ESN534" s="330" t="s">
        <v>608</v>
      </c>
      <c r="ESO534" s="428">
        <v>1</v>
      </c>
      <c r="ESP534" s="330" t="s">
        <v>608</v>
      </c>
      <c r="ESQ534" s="428">
        <v>1</v>
      </c>
      <c r="ESR534" s="330" t="s">
        <v>608</v>
      </c>
      <c r="ESS534" s="428">
        <v>1</v>
      </c>
      <c r="EST534" s="330" t="s">
        <v>608</v>
      </c>
      <c r="ESU534" s="428">
        <v>1</v>
      </c>
      <c r="ESV534" s="330" t="s">
        <v>608</v>
      </c>
      <c r="ESW534" s="428">
        <v>1</v>
      </c>
      <c r="ESX534" s="330" t="s">
        <v>608</v>
      </c>
      <c r="ESY534" s="428">
        <v>1</v>
      </c>
      <c r="ESZ534" s="330" t="s">
        <v>608</v>
      </c>
      <c r="ETA534" s="428">
        <v>1</v>
      </c>
      <c r="ETB534" s="330" t="s">
        <v>608</v>
      </c>
      <c r="ETC534" s="428">
        <v>1</v>
      </c>
      <c r="ETD534" s="330" t="s">
        <v>608</v>
      </c>
      <c r="ETE534" s="428">
        <v>1</v>
      </c>
      <c r="ETF534" s="330" t="s">
        <v>608</v>
      </c>
      <c r="ETG534" s="428">
        <v>1</v>
      </c>
      <c r="ETH534" s="330" t="s">
        <v>608</v>
      </c>
      <c r="ETI534" s="428">
        <v>1</v>
      </c>
      <c r="ETJ534" s="330" t="s">
        <v>608</v>
      </c>
      <c r="ETK534" s="428">
        <v>1</v>
      </c>
      <c r="ETL534" s="330" t="s">
        <v>608</v>
      </c>
      <c r="ETM534" s="428">
        <v>1</v>
      </c>
      <c r="ETN534" s="330" t="s">
        <v>608</v>
      </c>
      <c r="ETO534" s="428">
        <v>1</v>
      </c>
      <c r="ETP534" s="330" t="s">
        <v>608</v>
      </c>
      <c r="ETQ534" s="428">
        <v>1</v>
      </c>
      <c r="ETR534" s="330" t="s">
        <v>608</v>
      </c>
      <c r="ETS534" s="428">
        <v>1</v>
      </c>
      <c r="ETT534" s="330" t="s">
        <v>608</v>
      </c>
      <c r="ETU534" s="428">
        <v>1</v>
      </c>
      <c r="ETV534" s="330" t="s">
        <v>608</v>
      </c>
      <c r="ETW534" s="428">
        <v>1</v>
      </c>
      <c r="ETX534" s="330" t="s">
        <v>608</v>
      </c>
      <c r="ETY534" s="428">
        <v>1</v>
      </c>
      <c r="ETZ534" s="330" t="s">
        <v>608</v>
      </c>
      <c r="EUA534" s="428">
        <v>1</v>
      </c>
      <c r="EUB534" s="330" t="s">
        <v>608</v>
      </c>
      <c r="EUC534" s="428">
        <v>1</v>
      </c>
      <c r="EUD534" s="330" t="s">
        <v>608</v>
      </c>
      <c r="EUE534" s="428">
        <v>1</v>
      </c>
      <c r="EUF534" s="330" t="s">
        <v>608</v>
      </c>
      <c r="EUG534" s="428">
        <v>1</v>
      </c>
      <c r="EUH534" s="330" t="s">
        <v>608</v>
      </c>
      <c r="EUI534" s="428">
        <v>1</v>
      </c>
      <c r="EUJ534" s="330" t="s">
        <v>608</v>
      </c>
      <c r="EUK534" s="428">
        <v>1</v>
      </c>
      <c r="EUL534" s="330" t="s">
        <v>608</v>
      </c>
      <c r="EUM534" s="428">
        <v>1</v>
      </c>
      <c r="EUN534" s="330" t="s">
        <v>608</v>
      </c>
      <c r="EUO534" s="428">
        <v>1</v>
      </c>
      <c r="EUP534" s="330" t="s">
        <v>608</v>
      </c>
      <c r="EUQ534" s="428">
        <v>1</v>
      </c>
      <c r="EUR534" s="330" t="s">
        <v>608</v>
      </c>
      <c r="EUS534" s="428">
        <v>1</v>
      </c>
      <c r="EUT534" s="330" t="s">
        <v>608</v>
      </c>
      <c r="EUU534" s="428">
        <v>1</v>
      </c>
      <c r="EUV534" s="330" t="s">
        <v>608</v>
      </c>
      <c r="EUW534" s="428">
        <v>1</v>
      </c>
      <c r="EUX534" s="330" t="s">
        <v>608</v>
      </c>
      <c r="EUY534" s="428">
        <v>1</v>
      </c>
      <c r="EUZ534" s="330" t="s">
        <v>608</v>
      </c>
      <c r="EVA534" s="428">
        <v>1</v>
      </c>
      <c r="EVB534" s="330" t="s">
        <v>608</v>
      </c>
      <c r="EVC534" s="428">
        <v>1</v>
      </c>
      <c r="EVD534" s="330" t="s">
        <v>608</v>
      </c>
      <c r="EVE534" s="428">
        <v>1</v>
      </c>
      <c r="EVF534" s="330" t="s">
        <v>608</v>
      </c>
      <c r="EVG534" s="428">
        <v>1</v>
      </c>
      <c r="EVH534" s="330" t="s">
        <v>608</v>
      </c>
      <c r="EVI534" s="428">
        <v>1</v>
      </c>
      <c r="EVJ534" s="330" t="s">
        <v>608</v>
      </c>
      <c r="EVK534" s="428">
        <v>1</v>
      </c>
      <c r="EVL534" s="330" t="s">
        <v>608</v>
      </c>
      <c r="EVM534" s="428">
        <v>1</v>
      </c>
      <c r="EVN534" s="330" t="s">
        <v>608</v>
      </c>
      <c r="EVO534" s="428">
        <v>1</v>
      </c>
      <c r="EVP534" s="330" t="s">
        <v>608</v>
      </c>
      <c r="EVQ534" s="428">
        <v>1</v>
      </c>
      <c r="EVR534" s="330" t="s">
        <v>608</v>
      </c>
      <c r="EVS534" s="428">
        <v>1</v>
      </c>
      <c r="EVT534" s="330" t="s">
        <v>608</v>
      </c>
      <c r="EVU534" s="428">
        <v>1</v>
      </c>
      <c r="EVV534" s="330" t="s">
        <v>608</v>
      </c>
      <c r="EVW534" s="428">
        <v>1</v>
      </c>
      <c r="EVX534" s="330" t="s">
        <v>608</v>
      </c>
      <c r="EVY534" s="428">
        <v>1</v>
      </c>
      <c r="EVZ534" s="330" t="s">
        <v>608</v>
      </c>
      <c r="EWA534" s="428">
        <v>1</v>
      </c>
      <c r="EWB534" s="330" t="s">
        <v>608</v>
      </c>
      <c r="EWC534" s="428">
        <v>1</v>
      </c>
      <c r="EWD534" s="330" t="s">
        <v>608</v>
      </c>
      <c r="EWE534" s="428">
        <v>1</v>
      </c>
      <c r="EWF534" s="330" t="s">
        <v>608</v>
      </c>
      <c r="EWG534" s="428">
        <v>1</v>
      </c>
      <c r="EWH534" s="330" t="s">
        <v>608</v>
      </c>
      <c r="EWI534" s="428">
        <v>1</v>
      </c>
      <c r="EWJ534" s="330" t="s">
        <v>608</v>
      </c>
      <c r="EWK534" s="428">
        <v>1</v>
      </c>
      <c r="EWL534" s="330" t="s">
        <v>608</v>
      </c>
      <c r="EWM534" s="428">
        <v>1</v>
      </c>
      <c r="EWN534" s="330" t="s">
        <v>608</v>
      </c>
      <c r="EWO534" s="428">
        <v>1</v>
      </c>
      <c r="EWP534" s="330" t="s">
        <v>608</v>
      </c>
      <c r="EWQ534" s="428">
        <v>1</v>
      </c>
      <c r="EWR534" s="330" t="s">
        <v>608</v>
      </c>
      <c r="EWS534" s="428">
        <v>1</v>
      </c>
      <c r="EWT534" s="330" t="s">
        <v>608</v>
      </c>
      <c r="EWU534" s="428">
        <v>1</v>
      </c>
      <c r="EWV534" s="330" t="s">
        <v>608</v>
      </c>
      <c r="EWW534" s="428">
        <v>1</v>
      </c>
      <c r="EWX534" s="330" t="s">
        <v>608</v>
      </c>
      <c r="EWY534" s="428">
        <v>1</v>
      </c>
      <c r="EWZ534" s="330" t="s">
        <v>608</v>
      </c>
      <c r="EXA534" s="428">
        <v>1</v>
      </c>
      <c r="EXB534" s="330" t="s">
        <v>608</v>
      </c>
      <c r="EXC534" s="428">
        <v>1</v>
      </c>
      <c r="EXD534" s="330" t="s">
        <v>608</v>
      </c>
      <c r="EXE534" s="428">
        <v>1</v>
      </c>
      <c r="EXF534" s="330" t="s">
        <v>608</v>
      </c>
      <c r="EXG534" s="428">
        <v>1</v>
      </c>
      <c r="EXH534" s="330" t="s">
        <v>608</v>
      </c>
      <c r="EXI534" s="428">
        <v>1</v>
      </c>
      <c r="EXJ534" s="330" t="s">
        <v>608</v>
      </c>
      <c r="EXK534" s="428">
        <v>1</v>
      </c>
      <c r="EXL534" s="330" t="s">
        <v>608</v>
      </c>
      <c r="EXM534" s="428">
        <v>1</v>
      </c>
      <c r="EXN534" s="330" t="s">
        <v>608</v>
      </c>
      <c r="EXO534" s="428">
        <v>1</v>
      </c>
      <c r="EXP534" s="330" t="s">
        <v>608</v>
      </c>
      <c r="EXQ534" s="428">
        <v>1</v>
      </c>
      <c r="EXR534" s="330" t="s">
        <v>608</v>
      </c>
      <c r="EXS534" s="428">
        <v>1</v>
      </c>
      <c r="EXT534" s="330" t="s">
        <v>608</v>
      </c>
      <c r="EXU534" s="428">
        <v>1</v>
      </c>
      <c r="EXV534" s="330" t="s">
        <v>608</v>
      </c>
      <c r="EXW534" s="428">
        <v>1</v>
      </c>
      <c r="EXX534" s="330" t="s">
        <v>608</v>
      </c>
      <c r="EXY534" s="428">
        <v>1</v>
      </c>
      <c r="EXZ534" s="330" t="s">
        <v>608</v>
      </c>
      <c r="EYA534" s="428">
        <v>1</v>
      </c>
      <c r="EYB534" s="330" t="s">
        <v>608</v>
      </c>
      <c r="EYC534" s="428">
        <v>1</v>
      </c>
      <c r="EYD534" s="330" t="s">
        <v>608</v>
      </c>
      <c r="EYE534" s="428">
        <v>1</v>
      </c>
      <c r="EYF534" s="330" t="s">
        <v>608</v>
      </c>
      <c r="EYG534" s="428">
        <v>1</v>
      </c>
      <c r="EYH534" s="330" t="s">
        <v>608</v>
      </c>
      <c r="EYI534" s="428">
        <v>1</v>
      </c>
      <c r="EYJ534" s="330" t="s">
        <v>608</v>
      </c>
      <c r="EYK534" s="428">
        <v>1</v>
      </c>
      <c r="EYL534" s="330" t="s">
        <v>608</v>
      </c>
      <c r="EYM534" s="428">
        <v>1</v>
      </c>
      <c r="EYN534" s="330" t="s">
        <v>608</v>
      </c>
      <c r="EYO534" s="428">
        <v>1</v>
      </c>
      <c r="EYP534" s="330" t="s">
        <v>608</v>
      </c>
      <c r="EYQ534" s="428">
        <v>1</v>
      </c>
      <c r="EYR534" s="330" t="s">
        <v>608</v>
      </c>
      <c r="EYS534" s="428">
        <v>1</v>
      </c>
      <c r="EYT534" s="330" t="s">
        <v>608</v>
      </c>
      <c r="EYU534" s="428">
        <v>1</v>
      </c>
      <c r="EYV534" s="330" t="s">
        <v>608</v>
      </c>
      <c r="EYW534" s="428">
        <v>1</v>
      </c>
      <c r="EYX534" s="330" t="s">
        <v>608</v>
      </c>
      <c r="EYY534" s="428">
        <v>1</v>
      </c>
      <c r="EYZ534" s="330" t="s">
        <v>608</v>
      </c>
      <c r="EZA534" s="428">
        <v>1</v>
      </c>
      <c r="EZB534" s="330" t="s">
        <v>608</v>
      </c>
      <c r="EZC534" s="428">
        <v>1</v>
      </c>
      <c r="EZD534" s="330" t="s">
        <v>608</v>
      </c>
      <c r="EZE534" s="428">
        <v>1</v>
      </c>
      <c r="EZF534" s="330" t="s">
        <v>608</v>
      </c>
      <c r="EZG534" s="428">
        <v>1</v>
      </c>
      <c r="EZH534" s="330" t="s">
        <v>608</v>
      </c>
      <c r="EZI534" s="428">
        <v>1</v>
      </c>
      <c r="EZJ534" s="330" t="s">
        <v>608</v>
      </c>
      <c r="EZK534" s="428">
        <v>1</v>
      </c>
      <c r="EZL534" s="330" t="s">
        <v>608</v>
      </c>
      <c r="EZM534" s="428">
        <v>1</v>
      </c>
      <c r="EZN534" s="330" t="s">
        <v>608</v>
      </c>
      <c r="EZO534" s="428">
        <v>1</v>
      </c>
      <c r="EZP534" s="330" t="s">
        <v>608</v>
      </c>
      <c r="EZQ534" s="428">
        <v>1</v>
      </c>
      <c r="EZR534" s="330" t="s">
        <v>608</v>
      </c>
      <c r="EZS534" s="428">
        <v>1</v>
      </c>
      <c r="EZT534" s="330" t="s">
        <v>608</v>
      </c>
      <c r="EZU534" s="428">
        <v>1</v>
      </c>
      <c r="EZV534" s="330" t="s">
        <v>608</v>
      </c>
      <c r="EZW534" s="428">
        <v>1</v>
      </c>
      <c r="EZX534" s="330" t="s">
        <v>608</v>
      </c>
      <c r="EZY534" s="428">
        <v>1</v>
      </c>
      <c r="EZZ534" s="330" t="s">
        <v>608</v>
      </c>
      <c r="FAA534" s="428">
        <v>1</v>
      </c>
      <c r="FAB534" s="330" t="s">
        <v>608</v>
      </c>
      <c r="FAC534" s="428">
        <v>1</v>
      </c>
      <c r="FAD534" s="330" t="s">
        <v>608</v>
      </c>
      <c r="FAE534" s="428">
        <v>1</v>
      </c>
      <c r="FAF534" s="330" t="s">
        <v>608</v>
      </c>
      <c r="FAG534" s="428">
        <v>1</v>
      </c>
      <c r="FAH534" s="330" t="s">
        <v>608</v>
      </c>
      <c r="FAI534" s="428">
        <v>1</v>
      </c>
      <c r="FAJ534" s="330" t="s">
        <v>608</v>
      </c>
      <c r="FAK534" s="428">
        <v>1</v>
      </c>
      <c r="FAL534" s="330" t="s">
        <v>608</v>
      </c>
      <c r="FAM534" s="428">
        <v>1</v>
      </c>
      <c r="FAN534" s="330" t="s">
        <v>608</v>
      </c>
      <c r="FAO534" s="428">
        <v>1</v>
      </c>
      <c r="FAP534" s="330" t="s">
        <v>608</v>
      </c>
      <c r="FAQ534" s="428">
        <v>1</v>
      </c>
      <c r="FAR534" s="330" t="s">
        <v>608</v>
      </c>
      <c r="FAS534" s="428">
        <v>1</v>
      </c>
      <c r="FAT534" s="330" t="s">
        <v>608</v>
      </c>
      <c r="FAU534" s="428">
        <v>1</v>
      </c>
      <c r="FAV534" s="330" t="s">
        <v>608</v>
      </c>
      <c r="FAW534" s="428">
        <v>1</v>
      </c>
      <c r="FAX534" s="330" t="s">
        <v>608</v>
      </c>
      <c r="FAY534" s="428">
        <v>1</v>
      </c>
      <c r="FAZ534" s="330" t="s">
        <v>608</v>
      </c>
      <c r="FBA534" s="428">
        <v>1</v>
      </c>
      <c r="FBB534" s="330" t="s">
        <v>608</v>
      </c>
      <c r="FBC534" s="428">
        <v>1</v>
      </c>
      <c r="FBD534" s="330" t="s">
        <v>608</v>
      </c>
      <c r="FBE534" s="428">
        <v>1</v>
      </c>
      <c r="FBF534" s="330" t="s">
        <v>608</v>
      </c>
      <c r="FBG534" s="428">
        <v>1</v>
      </c>
      <c r="FBH534" s="330" t="s">
        <v>608</v>
      </c>
      <c r="FBI534" s="428">
        <v>1</v>
      </c>
      <c r="FBJ534" s="330" t="s">
        <v>608</v>
      </c>
      <c r="FBK534" s="428">
        <v>1</v>
      </c>
      <c r="FBL534" s="330" t="s">
        <v>608</v>
      </c>
      <c r="FBM534" s="428">
        <v>1</v>
      </c>
      <c r="FBN534" s="330" t="s">
        <v>608</v>
      </c>
      <c r="FBO534" s="428">
        <v>1</v>
      </c>
      <c r="FBP534" s="330" t="s">
        <v>608</v>
      </c>
      <c r="FBQ534" s="428">
        <v>1</v>
      </c>
      <c r="FBR534" s="330" t="s">
        <v>608</v>
      </c>
      <c r="FBS534" s="428">
        <v>1</v>
      </c>
      <c r="FBT534" s="330" t="s">
        <v>608</v>
      </c>
      <c r="FBU534" s="428">
        <v>1</v>
      </c>
      <c r="FBV534" s="330" t="s">
        <v>608</v>
      </c>
      <c r="FBW534" s="428">
        <v>1</v>
      </c>
      <c r="FBX534" s="330" t="s">
        <v>608</v>
      </c>
      <c r="FBY534" s="428">
        <v>1</v>
      </c>
      <c r="FBZ534" s="330" t="s">
        <v>608</v>
      </c>
      <c r="FCA534" s="428">
        <v>1</v>
      </c>
      <c r="FCB534" s="330" t="s">
        <v>608</v>
      </c>
      <c r="FCC534" s="428">
        <v>1</v>
      </c>
      <c r="FCD534" s="330" t="s">
        <v>608</v>
      </c>
      <c r="FCE534" s="428">
        <v>1</v>
      </c>
      <c r="FCF534" s="330" t="s">
        <v>608</v>
      </c>
      <c r="FCG534" s="428">
        <v>1</v>
      </c>
      <c r="FCH534" s="330" t="s">
        <v>608</v>
      </c>
      <c r="FCI534" s="428">
        <v>1</v>
      </c>
      <c r="FCJ534" s="330" t="s">
        <v>608</v>
      </c>
      <c r="FCK534" s="428">
        <v>1</v>
      </c>
      <c r="FCL534" s="330" t="s">
        <v>608</v>
      </c>
      <c r="FCM534" s="428">
        <v>1</v>
      </c>
      <c r="FCN534" s="330" t="s">
        <v>608</v>
      </c>
      <c r="FCO534" s="428">
        <v>1</v>
      </c>
      <c r="FCP534" s="330" t="s">
        <v>608</v>
      </c>
      <c r="FCQ534" s="428">
        <v>1</v>
      </c>
      <c r="FCR534" s="330" t="s">
        <v>608</v>
      </c>
      <c r="FCS534" s="428">
        <v>1</v>
      </c>
      <c r="FCT534" s="330" t="s">
        <v>608</v>
      </c>
      <c r="FCU534" s="428">
        <v>1</v>
      </c>
      <c r="FCV534" s="330" t="s">
        <v>608</v>
      </c>
      <c r="FCW534" s="428">
        <v>1</v>
      </c>
      <c r="FCX534" s="330" t="s">
        <v>608</v>
      </c>
      <c r="FCY534" s="428">
        <v>1</v>
      </c>
      <c r="FCZ534" s="330" t="s">
        <v>608</v>
      </c>
      <c r="FDA534" s="428">
        <v>1</v>
      </c>
      <c r="FDB534" s="330" t="s">
        <v>608</v>
      </c>
      <c r="FDC534" s="428">
        <v>1</v>
      </c>
      <c r="FDD534" s="330" t="s">
        <v>608</v>
      </c>
      <c r="FDE534" s="428">
        <v>1</v>
      </c>
      <c r="FDF534" s="330" t="s">
        <v>608</v>
      </c>
      <c r="FDG534" s="428">
        <v>1</v>
      </c>
      <c r="FDH534" s="330" t="s">
        <v>608</v>
      </c>
      <c r="FDI534" s="428">
        <v>1</v>
      </c>
      <c r="FDJ534" s="330" t="s">
        <v>608</v>
      </c>
      <c r="FDK534" s="428">
        <v>1</v>
      </c>
      <c r="FDL534" s="330" t="s">
        <v>608</v>
      </c>
      <c r="FDM534" s="428">
        <v>1</v>
      </c>
      <c r="FDN534" s="330" t="s">
        <v>608</v>
      </c>
      <c r="FDO534" s="428">
        <v>1</v>
      </c>
      <c r="FDP534" s="330" t="s">
        <v>608</v>
      </c>
      <c r="FDQ534" s="428">
        <v>1</v>
      </c>
      <c r="FDR534" s="330" t="s">
        <v>608</v>
      </c>
      <c r="FDS534" s="428">
        <v>1</v>
      </c>
      <c r="FDT534" s="330" t="s">
        <v>608</v>
      </c>
      <c r="FDU534" s="428">
        <v>1</v>
      </c>
      <c r="FDV534" s="330" t="s">
        <v>608</v>
      </c>
      <c r="FDW534" s="428">
        <v>1</v>
      </c>
      <c r="FDX534" s="330" t="s">
        <v>608</v>
      </c>
      <c r="FDY534" s="428">
        <v>1</v>
      </c>
      <c r="FDZ534" s="330" t="s">
        <v>608</v>
      </c>
      <c r="FEA534" s="428">
        <v>1</v>
      </c>
      <c r="FEB534" s="330" t="s">
        <v>608</v>
      </c>
      <c r="FEC534" s="428">
        <v>1</v>
      </c>
      <c r="FED534" s="330" t="s">
        <v>608</v>
      </c>
      <c r="FEE534" s="428">
        <v>1</v>
      </c>
      <c r="FEF534" s="330" t="s">
        <v>608</v>
      </c>
      <c r="FEG534" s="428">
        <v>1</v>
      </c>
      <c r="FEH534" s="330" t="s">
        <v>608</v>
      </c>
      <c r="FEI534" s="428">
        <v>1</v>
      </c>
      <c r="FEJ534" s="330" t="s">
        <v>608</v>
      </c>
      <c r="FEK534" s="428">
        <v>1</v>
      </c>
      <c r="FEL534" s="330" t="s">
        <v>608</v>
      </c>
      <c r="FEM534" s="428">
        <v>1</v>
      </c>
      <c r="FEN534" s="330" t="s">
        <v>608</v>
      </c>
      <c r="FEO534" s="428">
        <v>1</v>
      </c>
      <c r="FEP534" s="330" t="s">
        <v>608</v>
      </c>
      <c r="FEQ534" s="428">
        <v>1</v>
      </c>
      <c r="FER534" s="330" t="s">
        <v>608</v>
      </c>
      <c r="FES534" s="428">
        <v>1</v>
      </c>
      <c r="FET534" s="330" t="s">
        <v>608</v>
      </c>
      <c r="FEU534" s="428">
        <v>1</v>
      </c>
      <c r="FEV534" s="330" t="s">
        <v>608</v>
      </c>
      <c r="FEW534" s="428">
        <v>1</v>
      </c>
      <c r="FEX534" s="330" t="s">
        <v>608</v>
      </c>
      <c r="FEY534" s="428">
        <v>1</v>
      </c>
      <c r="FEZ534" s="330" t="s">
        <v>608</v>
      </c>
      <c r="FFA534" s="428">
        <v>1</v>
      </c>
      <c r="FFB534" s="330" t="s">
        <v>608</v>
      </c>
      <c r="FFC534" s="428">
        <v>1</v>
      </c>
      <c r="FFD534" s="330" t="s">
        <v>608</v>
      </c>
      <c r="FFE534" s="428">
        <v>1</v>
      </c>
      <c r="FFF534" s="330" t="s">
        <v>608</v>
      </c>
      <c r="FFG534" s="428">
        <v>1</v>
      </c>
      <c r="FFH534" s="330" t="s">
        <v>608</v>
      </c>
      <c r="FFI534" s="428">
        <v>1</v>
      </c>
      <c r="FFJ534" s="330" t="s">
        <v>608</v>
      </c>
      <c r="FFK534" s="428">
        <v>1</v>
      </c>
      <c r="FFL534" s="330" t="s">
        <v>608</v>
      </c>
      <c r="FFM534" s="428">
        <v>1</v>
      </c>
      <c r="FFN534" s="330" t="s">
        <v>608</v>
      </c>
      <c r="FFO534" s="428">
        <v>1</v>
      </c>
      <c r="FFP534" s="330" t="s">
        <v>608</v>
      </c>
      <c r="FFQ534" s="428">
        <v>1</v>
      </c>
      <c r="FFR534" s="330" t="s">
        <v>608</v>
      </c>
      <c r="FFS534" s="428">
        <v>1</v>
      </c>
      <c r="FFT534" s="330" t="s">
        <v>608</v>
      </c>
      <c r="FFU534" s="428">
        <v>1</v>
      </c>
      <c r="FFV534" s="330" t="s">
        <v>608</v>
      </c>
      <c r="FFW534" s="428">
        <v>1</v>
      </c>
      <c r="FFX534" s="330" t="s">
        <v>608</v>
      </c>
      <c r="FFY534" s="428">
        <v>1</v>
      </c>
      <c r="FFZ534" s="330" t="s">
        <v>608</v>
      </c>
      <c r="FGA534" s="428">
        <v>1</v>
      </c>
      <c r="FGB534" s="330" t="s">
        <v>608</v>
      </c>
      <c r="FGC534" s="428">
        <v>1</v>
      </c>
      <c r="FGD534" s="330" t="s">
        <v>608</v>
      </c>
      <c r="FGE534" s="428">
        <v>1</v>
      </c>
      <c r="FGF534" s="330" t="s">
        <v>608</v>
      </c>
      <c r="FGG534" s="428">
        <v>1</v>
      </c>
      <c r="FGH534" s="330" t="s">
        <v>608</v>
      </c>
      <c r="FGI534" s="428">
        <v>1</v>
      </c>
      <c r="FGJ534" s="330" t="s">
        <v>608</v>
      </c>
      <c r="FGK534" s="428">
        <v>1</v>
      </c>
      <c r="FGL534" s="330" t="s">
        <v>608</v>
      </c>
      <c r="FGM534" s="428">
        <v>1</v>
      </c>
      <c r="FGN534" s="330" t="s">
        <v>608</v>
      </c>
      <c r="FGO534" s="428">
        <v>1</v>
      </c>
      <c r="FGP534" s="330" t="s">
        <v>608</v>
      </c>
      <c r="FGQ534" s="428">
        <v>1</v>
      </c>
      <c r="FGR534" s="330" t="s">
        <v>608</v>
      </c>
      <c r="FGS534" s="428">
        <v>1</v>
      </c>
      <c r="FGT534" s="330" t="s">
        <v>608</v>
      </c>
      <c r="FGU534" s="428">
        <v>1</v>
      </c>
      <c r="FGV534" s="330" t="s">
        <v>608</v>
      </c>
      <c r="FGW534" s="428">
        <v>1</v>
      </c>
      <c r="FGX534" s="330" t="s">
        <v>608</v>
      </c>
      <c r="FGY534" s="428">
        <v>1</v>
      </c>
      <c r="FGZ534" s="330" t="s">
        <v>608</v>
      </c>
      <c r="FHA534" s="428">
        <v>1</v>
      </c>
      <c r="FHB534" s="330" t="s">
        <v>608</v>
      </c>
      <c r="FHC534" s="428">
        <v>1</v>
      </c>
      <c r="FHD534" s="330" t="s">
        <v>608</v>
      </c>
      <c r="FHE534" s="428">
        <v>1</v>
      </c>
      <c r="FHF534" s="330" t="s">
        <v>608</v>
      </c>
      <c r="FHG534" s="428">
        <v>1</v>
      </c>
      <c r="FHH534" s="330" t="s">
        <v>608</v>
      </c>
      <c r="FHI534" s="428">
        <v>1</v>
      </c>
      <c r="FHJ534" s="330" t="s">
        <v>608</v>
      </c>
      <c r="FHK534" s="428">
        <v>1</v>
      </c>
      <c r="FHL534" s="330" t="s">
        <v>608</v>
      </c>
      <c r="FHM534" s="428">
        <v>1</v>
      </c>
      <c r="FHN534" s="330" t="s">
        <v>608</v>
      </c>
      <c r="FHO534" s="428">
        <v>1</v>
      </c>
      <c r="FHP534" s="330" t="s">
        <v>608</v>
      </c>
      <c r="FHQ534" s="428">
        <v>1</v>
      </c>
      <c r="FHR534" s="330" t="s">
        <v>608</v>
      </c>
      <c r="FHS534" s="428">
        <v>1</v>
      </c>
      <c r="FHT534" s="330" t="s">
        <v>608</v>
      </c>
      <c r="FHU534" s="428">
        <v>1</v>
      </c>
      <c r="FHV534" s="330" t="s">
        <v>608</v>
      </c>
      <c r="FHW534" s="428">
        <v>1</v>
      </c>
      <c r="FHX534" s="330" t="s">
        <v>608</v>
      </c>
      <c r="FHY534" s="428">
        <v>1</v>
      </c>
      <c r="FHZ534" s="330" t="s">
        <v>608</v>
      </c>
      <c r="FIA534" s="428">
        <v>1</v>
      </c>
      <c r="FIB534" s="330" t="s">
        <v>608</v>
      </c>
      <c r="FIC534" s="428">
        <v>1</v>
      </c>
      <c r="FID534" s="330" t="s">
        <v>608</v>
      </c>
      <c r="FIE534" s="428">
        <v>1</v>
      </c>
      <c r="FIF534" s="330" t="s">
        <v>608</v>
      </c>
      <c r="FIG534" s="428">
        <v>1</v>
      </c>
      <c r="FIH534" s="330" t="s">
        <v>608</v>
      </c>
      <c r="FII534" s="428">
        <v>1</v>
      </c>
      <c r="FIJ534" s="330" t="s">
        <v>608</v>
      </c>
      <c r="FIK534" s="428">
        <v>1</v>
      </c>
      <c r="FIL534" s="330" t="s">
        <v>608</v>
      </c>
      <c r="FIM534" s="428">
        <v>1</v>
      </c>
      <c r="FIN534" s="330" t="s">
        <v>608</v>
      </c>
      <c r="FIO534" s="428">
        <v>1</v>
      </c>
      <c r="FIP534" s="330" t="s">
        <v>608</v>
      </c>
      <c r="FIQ534" s="428">
        <v>1</v>
      </c>
      <c r="FIR534" s="330" t="s">
        <v>608</v>
      </c>
      <c r="FIS534" s="428">
        <v>1</v>
      </c>
      <c r="FIT534" s="330" t="s">
        <v>608</v>
      </c>
      <c r="FIU534" s="428">
        <v>1</v>
      </c>
      <c r="FIV534" s="330" t="s">
        <v>608</v>
      </c>
      <c r="FIW534" s="428">
        <v>1</v>
      </c>
      <c r="FIX534" s="330" t="s">
        <v>608</v>
      </c>
      <c r="FIY534" s="428">
        <v>1</v>
      </c>
      <c r="FIZ534" s="330" t="s">
        <v>608</v>
      </c>
      <c r="FJA534" s="428">
        <v>1</v>
      </c>
      <c r="FJB534" s="330" t="s">
        <v>608</v>
      </c>
      <c r="FJC534" s="428">
        <v>1</v>
      </c>
      <c r="FJD534" s="330" t="s">
        <v>608</v>
      </c>
      <c r="FJE534" s="428">
        <v>1</v>
      </c>
      <c r="FJF534" s="330" t="s">
        <v>608</v>
      </c>
      <c r="FJG534" s="428">
        <v>1</v>
      </c>
      <c r="FJH534" s="330" t="s">
        <v>608</v>
      </c>
      <c r="FJI534" s="428">
        <v>1</v>
      </c>
      <c r="FJJ534" s="330" t="s">
        <v>608</v>
      </c>
      <c r="FJK534" s="428">
        <v>1</v>
      </c>
      <c r="FJL534" s="330" t="s">
        <v>608</v>
      </c>
      <c r="FJM534" s="428">
        <v>1</v>
      </c>
      <c r="FJN534" s="330" t="s">
        <v>608</v>
      </c>
      <c r="FJO534" s="428">
        <v>1</v>
      </c>
      <c r="FJP534" s="330" t="s">
        <v>608</v>
      </c>
      <c r="FJQ534" s="428">
        <v>1</v>
      </c>
      <c r="FJR534" s="330" t="s">
        <v>608</v>
      </c>
      <c r="FJS534" s="428">
        <v>1</v>
      </c>
      <c r="FJT534" s="330" t="s">
        <v>608</v>
      </c>
      <c r="FJU534" s="428">
        <v>1</v>
      </c>
      <c r="FJV534" s="330" t="s">
        <v>608</v>
      </c>
      <c r="FJW534" s="428">
        <v>1</v>
      </c>
      <c r="FJX534" s="330" t="s">
        <v>608</v>
      </c>
      <c r="FJY534" s="428">
        <v>1</v>
      </c>
      <c r="FJZ534" s="330" t="s">
        <v>608</v>
      </c>
      <c r="FKA534" s="428">
        <v>1</v>
      </c>
      <c r="FKB534" s="330" t="s">
        <v>608</v>
      </c>
      <c r="FKC534" s="428">
        <v>1</v>
      </c>
      <c r="FKD534" s="330" t="s">
        <v>608</v>
      </c>
      <c r="FKE534" s="428">
        <v>1</v>
      </c>
      <c r="FKF534" s="330" t="s">
        <v>608</v>
      </c>
      <c r="FKG534" s="428">
        <v>1</v>
      </c>
      <c r="FKH534" s="330" t="s">
        <v>608</v>
      </c>
      <c r="FKI534" s="428">
        <v>1</v>
      </c>
      <c r="FKJ534" s="330" t="s">
        <v>608</v>
      </c>
      <c r="FKK534" s="428">
        <v>1</v>
      </c>
      <c r="FKL534" s="330" t="s">
        <v>608</v>
      </c>
      <c r="FKM534" s="428">
        <v>1</v>
      </c>
      <c r="FKN534" s="330" t="s">
        <v>608</v>
      </c>
      <c r="FKO534" s="428">
        <v>1</v>
      </c>
      <c r="FKP534" s="330" t="s">
        <v>608</v>
      </c>
      <c r="FKQ534" s="428">
        <v>1</v>
      </c>
      <c r="FKR534" s="330" t="s">
        <v>608</v>
      </c>
      <c r="FKS534" s="428">
        <v>1</v>
      </c>
      <c r="FKT534" s="330" t="s">
        <v>608</v>
      </c>
      <c r="FKU534" s="428">
        <v>1</v>
      </c>
      <c r="FKV534" s="330" t="s">
        <v>608</v>
      </c>
      <c r="FKW534" s="428">
        <v>1</v>
      </c>
      <c r="FKX534" s="330" t="s">
        <v>608</v>
      </c>
      <c r="FKY534" s="428">
        <v>1</v>
      </c>
      <c r="FKZ534" s="330" t="s">
        <v>608</v>
      </c>
      <c r="FLA534" s="428">
        <v>1</v>
      </c>
      <c r="FLB534" s="330" t="s">
        <v>608</v>
      </c>
      <c r="FLC534" s="428">
        <v>1</v>
      </c>
      <c r="FLD534" s="330" t="s">
        <v>608</v>
      </c>
      <c r="FLE534" s="428">
        <v>1</v>
      </c>
      <c r="FLF534" s="330" t="s">
        <v>608</v>
      </c>
      <c r="FLG534" s="428">
        <v>1</v>
      </c>
      <c r="FLH534" s="330" t="s">
        <v>608</v>
      </c>
      <c r="FLI534" s="428">
        <v>1</v>
      </c>
      <c r="FLJ534" s="330" t="s">
        <v>608</v>
      </c>
      <c r="FLK534" s="428">
        <v>1</v>
      </c>
      <c r="FLL534" s="330" t="s">
        <v>608</v>
      </c>
      <c r="FLM534" s="428">
        <v>1</v>
      </c>
      <c r="FLN534" s="330" t="s">
        <v>608</v>
      </c>
      <c r="FLO534" s="428">
        <v>1</v>
      </c>
      <c r="FLP534" s="330" t="s">
        <v>608</v>
      </c>
      <c r="FLQ534" s="428">
        <v>1</v>
      </c>
      <c r="FLR534" s="330" t="s">
        <v>608</v>
      </c>
      <c r="FLS534" s="428">
        <v>1</v>
      </c>
      <c r="FLT534" s="330" t="s">
        <v>608</v>
      </c>
      <c r="FLU534" s="428">
        <v>1</v>
      </c>
      <c r="FLV534" s="330" t="s">
        <v>608</v>
      </c>
      <c r="FLW534" s="428">
        <v>1</v>
      </c>
      <c r="FLX534" s="330" t="s">
        <v>608</v>
      </c>
      <c r="FLY534" s="428">
        <v>1</v>
      </c>
      <c r="FLZ534" s="330" t="s">
        <v>608</v>
      </c>
      <c r="FMA534" s="428">
        <v>1</v>
      </c>
      <c r="FMB534" s="330" t="s">
        <v>608</v>
      </c>
      <c r="FMC534" s="428">
        <v>1</v>
      </c>
      <c r="FMD534" s="330" t="s">
        <v>608</v>
      </c>
      <c r="FME534" s="428">
        <v>1</v>
      </c>
      <c r="FMF534" s="330" t="s">
        <v>608</v>
      </c>
      <c r="FMG534" s="428">
        <v>1</v>
      </c>
      <c r="FMH534" s="330" t="s">
        <v>608</v>
      </c>
      <c r="FMI534" s="428">
        <v>1</v>
      </c>
      <c r="FMJ534" s="330" t="s">
        <v>608</v>
      </c>
      <c r="FMK534" s="428">
        <v>1</v>
      </c>
      <c r="FML534" s="330" t="s">
        <v>608</v>
      </c>
      <c r="FMM534" s="428">
        <v>1</v>
      </c>
      <c r="FMN534" s="330" t="s">
        <v>608</v>
      </c>
      <c r="FMO534" s="428">
        <v>1</v>
      </c>
      <c r="FMP534" s="330" t="s">
        <v>608</v>
      </c>
      <c r="FMQ534" s="428">
        <v>1</v>
      </c>
      <c r="FMR534" s="330" t="s">
        <v>608</v>
      </c>
      <c r="FMS534" s="428">
        <v>1</v>
      </c>
      <c r="FMT534" s="330" t="s">
        <v>608</v>
      </c>
      <c r="FMU534" s="428">
        <v>1</v>
      </c>
      <c r="FMV534" s="330" t="s">
        <v>608</v>
      </c>
      <c r="FMW534" s="428">
        <v>1</v>
      </c>
      <c r="FMX534" s="330" t="s">
        <v>608</v>
      </c>
      <c r="FMY534" s="428">
        <v>1</v>
      </c>
      <c r="FMZ534" s="330" t="s">
        <v>608</v>
      </c>
      <c r="FNA534" s="428">
        <v>1</v>
      </c>
      <c r="FNB534" s="330" t="s">
        <v>608</v>
      </c>
      <c r="FNC534" s="428">
        <v>1</v>
      </c>
      <c r="FND534" s="330" t="s">
        <v>608</v>
      </c>
      <c r="FNE534" s="428">
        <v>1</v>
      </c>
      <c r="FNF534" s="330" t="s">
        <v>608</v>
      </c>
      <c r="FNG534" s="428">
        <v>1</v>
      </c>
      <c r="FNH534" s="330" t="s">
        <v>608</v>
      </c>
      <c r="FNI534" s="428">
        <v>1</v>
      </c>
      <c r="FNJ534" s="330" t="s">
        <v>608</v>
      </c>
      <c r="FNK534" s="428">
        <v>1</v>
      </c>
      <c r="FNL534" s="330" t="s">
        <v>608</v>
      </c>
      <c r="FNM534" s="428">
        <v>1</v>
      </c>
      <c r="FNN534" s="330" t="s">
        <v>608</v>
      </c>
      <c r="FNO534" s="428">
        <v>1</v>
      </c>
      <c r="FNP534" s="330" t="s">
        <v>608</v>
      </c>
      <c r="FNQ534" s="428">
        <v>1</v>
      </c>
      <c r="FNR534" s="330" t="s">
        <v>608</v>
      </c>
      <c r="FNS534" s="428">
        <v>1</v>
      </c>
      <c r="FNT534" s="330" t="s">
        <v>608</v>
      </c>
      <c r="FNU534" s="428">
        <v>1</v>
      </c>
      <c r="FNV534" s="330" t="s">
        <v>608</v>
      </c>
      <c r="FNW534" s="428">
        <v>1</v>
      </c>
      <c r="FNX534" s="330" t="s">
        <v>608</v>
      </c>
      <c r="FNY534" s="428">
        <v>1</v>
      </c>
      <c r="FNZ534" s="330" t="s">
        <v>608</v>
      </c>
      <c r="FOA534" s="428">
        <v>1</v>
      </c>
      <c r="FOB534" s="330" t="s">
        <v>608</v>
      </c>
      <c r="FOC534" s="428">
        <v>1</v>
      </c>
      <c r="FOD534" s="330" t="s">
        <v>608</v>
      </c>
      <c r="FOE534" s="428">
        <v>1</v>
      </c>
      <c r="FOF534" s="330" t="s">
        <v>608</v>
      </c>
      <c r="FOG534" s="428">
        <v>1</v>
      </c>
      <c r="FOH534" s="330" t="s">
        <v>608</v>
      </c>
      <c r="FOI534" s="428">
        <v>1</v>
      </c>
      <c r="FOJ534" s="330" t="s">
        <v>608</v>
      </c>
      <c r="FOK534" s="428">
        <v>1</v>
      </c>
      <c r="FOL534" s="330" t="s">
        <v>608</v>
      </c>
      <c r="FOM534" s="428">
        <v>1</v>
      </c>
      <c r="FON534" s="330" t="s">
        <v>608</v>
      </c>
      <c r="FOO534" s="428">
        <v>1</v>
      </c>
      <c r="FOP534" s="330" t="s">
        <v>608</v>
      </c>
      <c r="FOQ534" s="428">
        <v>1</v>
      </c>
      <c r="FOR534" s="330" t="s">
        <v>608</v>
      </c>
      <c r="FOS534" s="428">
        <v>1</v>
      </c>
      <c r="FOT534" s="330" t="s">
        <v>608</v>
      </c>
      <c r="FOU534" s="428">
        <v>1</v>
      </c>
      <c r="FOV534" s="330" t="s">
        <v>608</v>
      </c>
      <c r="FOW534" s="428">
        <v>1</v>
      </c>
      <c r="FOX534" s="330" t="s">
        <v>608</v>
      </c>
      <c r="FOY534" s="428">
        <v>1</v>
      </c>
      <c r="FOZ534" s="330" t="s">
        <v>608</v>
      </c>
      <c r="FPA534" s="428">
        <v>1</v>
      </c>
      <c r="FPB534" s="330" t="s">
        <v>608</v>
      </c>
      <c r="FPC534" s="428">
        <v>1</v>
      </c>
      <c r="FPD534" s="330" t="s">
        <v>608</v>
      </c>
      <c r="FPE534" s="428">
        <v>1</v>
      </c>
      <c r="FPF534" s="330" t="s">
        <v>608</v>
      </c>
      <c r="FPG534" s="428">
        <v>1</v>
      </c>
      <c r="FPH534" s="330" t="s">
        <v>608</v>
      </c>
      <c r="FPI534" s="428">
        <v>1</v>
      </c>
      <c r="FPJ534" s="330" t="s">
        <v>608</v>
      </c>
      <c r="FPK534" s="428">
        <v>1</v>
      </c>
      <c r="FPL534" s="330" t="s">
        <v>608</v>
      </c>
      <c r="FPM534" s="428">
        <v>1</v>
      </c>
      <c r="FPN534" s="330" t="s">
        <v>608</v>
      </c>
      <c r="FPO534" s="428">
        <v>1</v>
      </c>
      <c r="FPP534" s="330" t="s">
        <v>608</v>
      </c>
      <c r="FPQ534" s="428">
        <v>1</v>
      </c>
      <c r="FPR534" s="330" t="s">
        <v>608</v>
      </c>
      <c r="FPS534" s="428">
        <v>1</v>
      </c>
      <c r="FPT534" s="330" t="s">
        <v>608</v>
      </c>
      <c r="FPU534" s="428">
        <v>1</v>
      </c>
      <c r="FPV534" s="330" t="s">
        <v>608</v>
      </c>
      <c r="FPW534" s="428">
        <v>1</v>
      </c>
      <c r="FPX534" s="330" t="s">
        <v>608</v>
      </c>
      <c r="FPY534" s="428">
        <v>1</v>
      </c>
      <c r="FPZ534" s="330" t="s">
        <v>608</v>
      </c>
      <c r="FQA534" s="428">
        <v>1</v>
      </c>
      <c r="FQB534" s="330" t="s">
        <v>608</v>
      </c>
      <c r="FQC534" s="428">
        <v>1</v>
      </c>
      <c r="FQD534" s="330" t="s">
        <v>608</v>
      </c>
      <c r="FQE534" s="428">
        <v>1</v>
      </c>
      <c r="FQF534" s="330" t="s">
        <v>608</v>
      </c>
      <c r="FQG534" s="428">
        <v>1</v>
      </c>
      <c r="FQH534" s="330" t="s">
        <v>608</v>
      </c>
      <c r="FQI534" s="428">
        <v>1</v>
      </c>
      <c r="FQJ534" s="330" t="s">
        <v>608</v>
      </c>
      <c r="FQK534" s="428">
        <v>1</v>
      </c>
      <c r="FQL534" s="330" t="s">
        <v>608</v>
      </c>
      <c r="FQM534" s="428">
        <v>1</v>
      </c>
      <c r="FQN534" s="330" t="s">
        <v>608</v>
      </c>
      <c r="FQO534" s="428">
        <v>1</v>
      </c>
      <c r="FQP534" s="330" t="s">
        <v>608</v>
      </c>
      <c r="FQQ534" s="428">
        <v>1</v>
      </c>
      <c r="FQR534" s="330" t="s">
        <v>608</v>
      </c>
      <c r="FQS534" s="428">
        <v>1</v>
      </c>
      <c r="FQT534" s="330" t="s">
        <v>608</v>
      </c>
      <c r="FQU534" s="428">
        <v>1</v>
      </c>
      <c r="FQV534" s="330" t="s">
        <v>608</v>
      </c>
      <c r="FQW534" s="428">
        <v>1</v>
      </c>
      <c r="FQX534" s="330" t="s">
        <v>608</v>
      </c>
      <c r="FQY534" s="428"/>
      <c r="FQZ534" s="330"/>
      <c r="FRA534" s="428"/>
      <c r="FRB534" s="330"/>
      <c r="FRC534" s="428"/>
      <c r="FRD534" s="330"/>
      <c r="FRE534" s="428"/>
      <c r="FRF534" s="330"/>
      <c r="FRG534" s="428"/>
      <c r="FRH534" s="330"/>
      <c r="FRI534" s="428"/>
      <c r="FRJ534" s="330"/>
      <c r="FRK534" s="428"/>
      <c r="FRL534" s="330"/>
      <c r="FRM534" s="428"/>
      <c r="FRN534" s="330"/>
      <c r="FRO534" s="428"/>
      <c r="FRP534" s="330"/>
      <c r="FRQ534" s="428"/>
      <c r="FRR534" s="330"/>
      <c r="FRS534" s="428"/>
      <c r="FRT534" s="330"/>
      <c r="FRU534" s="428"/>
      <c r="FRV534" s="330"/>
      <c r="FRW534" s="428"/>
      <c r="FRX534" s="330"/>
      <c r="FRY534" s="428"/>
      <c r="FRZ534" s="330"/>
      <c r="FSA534" s="428"/>
      <c r="FSB534" s="330"/>
      <c r="FSC534" s="428"/>
      <c r="FSD534" s="330"/>
      <c r="FSE534" s="428"/>
      <c r="FSF534" s="330"/>
      <c r="FSG534" s="428"/>
      <c r="FSH534" s="330"/>
      <c r="FSI534" s="428"/>
      <c r="FSJ534" s="330"/>
      <c r="FSK534" s="428"/>
      <c r="FSL534" s="330"/>
      <c r="FSM534" s="428"/>
      <c r="FSN534" s="330"/>
      <c r="FSO534" s="428"/>
      <c r="FSP534" s="330"/>
      <c r="FSQ534" s="428"/>
      <c r="FSR534" s="330"/>
      <c r="FSS534" s="428"/>
      <c r="FST534" s="330"/>
      <c r="FSU534" s="428"/>
      <c r="FSV534" s="330"/>
      <c r="FSW534" s="428"/>
      <c r="FSX534" s="330"/>
      <c r="FSY534" s="428"/>
      <c r="FSZ534" s="330"/>
      <c r="FTA534" s="428"/>
      <c r="FTB534" s="330"/>
      <c r="FTC534" s="428"/>
      <c r="FTD534" s="330"/>
      <c r="FTE534" s="428"/>
      <c r="FTF534" s="330"/>
      <c r="FTG534" s="428"/>
      <c r="FTH534" s="330"/>
      <c r="FTI534" s="428"/>
      <c r="FTJ534" s="330"/>
      <c r="FTK534" s="428"/>
      <c r="FTL534" s="330"/>
      <c r="FTM534" s="428"/>
      <c r="FTN534" s="330"/>
      <c r="FTO534" s="428"/>
      <c r="FTP534" s="330"/>
      <c r="FTQ534" s="428"/>
      <c r="FTR534" s="330"/>
      <c r="FTS534" s="428"/>
      <c r="FTT534" s="330"/>
      <c r="FTU534" s="428"/>
      <c r="FTV534" s="330"/>
      <c r="FTW534" s="428"/>
      <c r="FTX534" s="330"/>
      <c r="FTY534" s="428"/>
      <c r="FTZ534" s="330"/>
      <c r="FUA534" s="428"/>
      <c r="FUB534" s="330"/>
      <c r="FUC534" s="428"/>
      <c r="FUD534" s="330"/>
      <c r="FUE534" s="428"/>
      <c r="FUF534" s="330"/>
      <c r="FUG534" s="428"/>
      <c r="FUH534" s="330"/>
      <c r="FUI534" s="428"/>
      <c r="FUJ534" s="330"/>
      <c r="FUK534" s="428"/>
      <c r="FUL534" s="330"/>
      <c r="FUM534" s="428"/>
      <c r="FUN534" s="330"/>
      <c r="FUO534" s="428"/>
      <c r="FUP534" s="330"/>
      <c r="FUQ534" s="428"/>
      <c r="FUR534" s="330"/>
      <c r="FUS534" s="428"/>
      <c r="FUT534" s="330"/>
      <c r="FUU534" s="428"/>
      <c r="FUV534" s="330"/>
      <c r="FUW534" s="428"/>
      <c r="FUX534" s="330"/>
      <c r="FUY534" s="428"/>
      <c r="FUZ534" s="330"/>
      <c r="FVA534" s="428"/>
      <c r="FVB534" s="330"/>
      <c r="FVC534" s="428"/>
      <c r="FVD534" s="330"/>
      <c r="FVE534" s="428"/>
      <c r="FVF534" s="330"/>
      <c r="FVG534" s="428"/>
      <c r="FVH534" s="330"/>
      <c r="FVI534" s="428"/>
      <c r="FVJ534" s="330"/>
      <c r="FVK534" s="428"/>
      <c r="FVL534" s="330"/>
      <c r="FVM534" s="428"/>
      <c r="FVN534" s="330"/>
      <c r="FVO534" s="428"/>
      <c r="FVP534" s="330"/>
      <c r="FVQ534" s="428"/>
      <c r="FVR534" s="330"/>
      <c r="FVS534" s="428"/>
      <c r="FVT534" s="330"/>
      <c r="FVU534" s="428"/>
      <c r="FVV534" s="330"/>
      <c r="FVW534" s="428"/>
      <c r="FVX534" s="330"/>
      <c r="FVY534" s="428"/>
      <c r="FVZ534" s="330"/>
      <c r="FWA534" s="428"/>
      <c r="FWB534" s="330"/>
      <c r="FWC534" s="428"/>
      <c r="FWD534" s="330"/>
      <c r="FWE534" s="428"/>
      <c r="FWF534" s="330"/>
      <c r="FWG534" s="428"/>
      <c r="FWH534" s="330"/>
      <c r="FWI534" s="428"/>
      <c r="FWJ534" s="330"/>
      <c r="FWK534" s="428"/>
      <c r="FWL534" s="330"/>
      <c r="FWM534" s="428"/>
      <c r="FWN534" s="330"/>
      <c r="FWO534" s="428"/>
      <c r="FWP534" s="330"/>
      <c r="FWQ534" s="428"/>
      <c r="FWR534" s="330"/>
      <c r="FWS534" s="428"/>
      <c r="FWT534" s="330"/>
      <c r="FWU534" s="428"/>
      <c r="FWV534" s="330"/>
      <c r="FWW534" s="428"/>
      <c r="FWX534" s="330"/>
      <c r="FWY534" s="428"/>
      <c r="FWZ534" s="330"/>
      <c r="FXA534" s="428"/>
      <c r="FXB534" s="330"/>
      <c r="FXC534" s="428"/>
      <c r="FXD534" s="330"/>
      <c r="FXE534" s="428"/>
      <c r="FXF534" s="330"/>
      <c r="FXG534" s="428"/>
      <c r="FXH534" s="330"/>
      <c r="FXI534" s="428"/>
      <c r="FXJ534" s="330"/>
      <c r="FXK534" s="428"/>
      <c r="FXL534" s="330"/>
      <c r="FXM534" s="428"/>
      <c r="FXN534" s="330"/>
      <c r="FXO534" s="428"/>
      <c r="FXP534" s="330"/>
      <c r="FXQ534" s="428"/>
      <c r="FXR534" s="330"/>
      <c r="FXS534" s="428"/>
      <c r="FXT534" s="330"/>
      <c r="FXU534" s="428"/>
      <c r="FXV534" s="330"/>
      <c r="FXW534" s="428"/>
      <c r="FXX534" s="330"/>
      <c r="FXY534" s="428"/>
      <c r="FXZ534" s="330"/>
      <c r="FYA534" s="428"/>
      <c r="FYB534" s="330"/>
      <c r="FYC534" s="428"/>
      <c r="FYD534" s="330"/>
      <c r="FYE534" s="428"/>
      <c r="FYF534" s="330"/>
      <c r="FYG534" s="428"/>
      <c r="FYH534" s="330"/>
      <c r="FYI534" s="428"/>
      <c r="FYJ534" s="330"/>
      <c r="FYK534" s="428"/>
      <c r="FYL534" s="330"/>
      <c r="FYM534" s="428"/>
      <c r="FYN534" s="330"/>
      <c r="FYO534" s="428"/>
      <c r="FYP534" s="330"/>
      <c r="FYQ534" s="428"/>
      <c r="FYR534" s="330"/>
      <c r="FYS534" s="428"/>
      <c r="FYT534" s="330"/>
      <c r="FYU534" s="428"/>
      <c r="FYV534" s="330"/>
      <c r="FYW534" s="428"/>
      <c r="FYX534" s="330"/>
      <c r="FYY534" s="428"/>
      <c r="FYZ534" s="330"/>
      <c r="FZA534" s="428"/>
      <c r="FZB534" s="330"/>
      <c r="FZC534" s="428"/>
      <c r="FZD534" s="330"/>
      <c r="FZE534" s="428"/>
      <c r="FZF534" s="330"/>
      <c r="FZG534" s="428"/>
      <c r="FZH534" s="330"/>
      <c r="FZI534" s="428"/>
      <c r="FZJ534" s="330"/>
      <c r="FZK534" s="428"/>
      <c r="FZL534" s="330"/>
      <c r="FZM534" s="428"/>
      <c r="FZN534" s="330"/>
      <c r="FZO534" s="428"/>
      <c r="FZP534" s="330"/>
      <c r="FZQ534" s="428"/>
      <c r="FZR534" s="330"/>
      <c r="FZS534" s="428"/>
      <c r="FZT534" s="330"/>
      <c r="FZU534" s="428"/>
      <c r="FZV534" s="330"/>
      <c r="FZW534" s="428"/>
      <c r="FZX534" s="330"/>
      <c r="FZY534" s="428"/>
      <c r="FZZ534" s="330"/>
      <c r="GAA534" s="428"/>
      <c r="GAB534" s="330"/>
      <c r="GAC534" s="428"/>
      <c r="GAD534" s="330"/>
      <c r="GAE534" s="428"/>
      <c r="GAF534" s="330"/>
      <c r="GAG534" s="428"/>
      <c r="GAH534" s="330"/>
      <c r="GAI534" s="428"/>
      <c r="GAJ534" s="330"/>
      <c r="GAK534" s="428"/>
      <c r="GAL534" s="330"/>
      <c r="GAM534" s="428"/>
      <c r="GAN534" s="330"/>
      <c r="GAO534" s="428"/>
      <c r="GAP534" s="330"/>
      <c r="GAQ534" s="428"/>
      <c r="GAR534" s="330"/>
      <c r="GAS534" s="428"/>
      <c r="GAT534" s="330"/>
      <c r="GAU534" s="428"/>
      <c r="GAV534" s="330"/>
      <c r="GAW534" s="428"/>
      <c r="GAX534" s="330"/>
      <c r="GAY534" s="428"/>
      <c r="GAZ534" s="330"/>
      <c r="GBA534" s="428"/>
      <c r="GBB534" s="330"/>
      <c r="GBC534" s="428"/>
      <c r="GBD534" s="330"/>
      <c r="GBE534" s="428"/>
      <c r="GBF534" s="330"/>
      <c r="GBG534" s="428"/>
      <c r="GBH534" s="330"/>
      <c r="GBI534" s="428"/>
      <c r="GBJ534" s="330"/>
      <c r="GBK534" s="428"/>
      <c r="GBL534" s="330"/>
      <c r="GBM534" s="428"/>
      <c r="GBN534" s="330"/>
      <c r="GBO534" s="428"/>
      <c r="GBP534" s="330"/>
      <c r="GBQ534" s="428"/>
      <c r="GBR534" s="330"/>
      <c r="GBS534" s="428"/>
      <c r="GBT534" s="330"/>
      <c r="GBU534" s="428"/>
      <c r="GBV534" s="330"/>
      <c r="GBW534" s="428"/>
      <c r="GBX534" s="330"/>
      <c r="GBY534" s="428"/>
      <c r="GBZ534" s="330"/>
      <c r="GCA534" s="428"/>
      <c r="GCB534" s="330"/>
      <c r="GCC534" s="428"/>
      <c r="GCD534" s="330"/>
      <c r="GCE534" s="428"/>
      <c r="GCF534" s="330"/>
      <c r="GCG534" s="428"/>
      <c r="GCH534" s="330"/>
      <c r="GCI534" s="428"/>
      <c r="GCJ534" s="330"/>
      <c r="GCK534" s="428"/>
      <c r="GCL534" s="330"/>
      <c r="GCM534" s="428"/>
      <c r="GCN534" s="330"/>
      <c r="GCO534" s="428"/>
      <c r="GCP534" s="330"/>
      <c r="GCQ534" s="428"/>
      <c r="GCR534" s="330"/>
      <c r="GCS534" s="428"/>
      <c r="GCT534" s="330"/>
      <c r="GCU534" s="428"/>
      <c r="GCV534" s="330"/>
      <c r="GCW534" s="428"/>
      <c r="GCX534" s="330"/>
      <c r="GCY534" s="428"/>
      <c r="GCZ534" s="330"/>
      <c r="GDA534" s="428"/>
      <c r="GDB534" s="330"/>
      <c r="GDC534" s="428"/>
      <c r="GDD534" s="330"/>
      <c r="GDE534" s="428"/>
      <c r="GDF534" s="330"/>
      <c r="GDG534" s="428"/>
      <c r="GDH534" s="330"/>
      <c r="GDI534" s="428"/>
      <c r="GDJ534" s="330"/>
      <c r="GDK534" s="428"/>
      <c r="GDL534" s="330"/>
      <c r="GDM534" s="428"/>
      <c r="GDN534" s="330"/>
      <c r="GDO534" s="428"/>
      <c r="GDP534" s="330"/>
      <c r="GDQ534" s="428"/>
      <c r="GDR534" s="330"/>
      <c r="GDS534" s="428"/>
      <c r="GDT534" s="330"/>
      <c r="GDU534" s="428"/>
      <c r="GDV534" s="330"/>
      <c r="GDW534" s="428"/>
      <c r="GDX534" s="330"/>
      <c r="GDY534" s="428"/>
      <c r="GDZ534" s="330"/>
      <c r="GEA534" s="428"/>
      <c r="GEB534" s="330"/>
      <c r="GEC534" s="428"/>
      <c r="GED534" s="330"/>
      <c r="GEE534" s="428"/>
      <c r="GEF534" s="330"/>
      <c r="GEG534" s="428"/>
      <c r="GEH534" s="330"/>
      <c r="GEI534" s="428"/>
      <c r="GEJ534" s="330"/>
      <c r="GEK534" s="428"/>
      <c r="GEL534" s="330"/>
      <c r="GEM534" s="428"/>
      <c r="GEN534" s="330"/>
      <c r="GEO534" s="428"/>
      <c r="GEP534" s="330"/>
      <c r="GEQ534" s="428"/>
      <c r="GER534" s="330"/>
      <c r="GES534" s="428"/>
      <c r="GET534" s="330"/>
      <c r="GEU534" s="428"/>
      <c r="GEV534" s="330"/>
      <c r="GEW534" s="428"/>
      <c r="GEX534" s="330"/>
      <c r="GEY534" s="428"/>
      <c r="GEZ534" s="330"/>
      <c r="GFA534" s="428"/>
      <c r="GFB534" s="330"/>
      <c r="GFC534" s="428"/>
      <c r="GFD534" s="330"/>
      <c r="GFE534" s="428"/>
      <c r="GFF534" s="330"/>
      <c r="GFG534" s="428"/>
      <c r="GFH534" s="330"/>
      <c r="GFI534" s="428"/>
      <c r="GFJ534" s="330"/>
      <c r="GFK534" s="428"/>
      <c r="GFL534" s="330"/>
      <c r="GFM534" s="428"/>
      <c r="GFN534" s="330"/>
      <c r="GFO534" s="428"/>
      <c r="GFP534" s="330"/>
      <c r="GFQ534" s="428"/>
      <c r="GFR534" s="330"/>
      <c r="GFS534" s="428"/>
      <c r="GFT534" s="330"/>
      <c r="GFU534" s="428"/>
      <c r="GFV534" s="330"/>
      <c r="GFW534" s="428"/>
      <c r="GFX534" s="330"/>
      <c r="GFY534" s="428"/>
      <c r="GFZ534" s="330"/>
      <c r="GGA534" s="428"/>
      <c r="GGB534" s="330"/>
      <c r="GGC534" s="428"/>
      <c r="GGD534" s="330"/>
      <c r="GGE534" s="428"/>
      <c r="GGF534" s="330"/>
      <c r="GGG534" s="428"/>
      <c r="GGH534" s="330"/>
      <c r="GGI534" s="428"/>
      <c r="GGJ534" s="330"/>
      <c r="GGK534" s="428"/>
      <c r="GGL534" s="330"/>
      <c r="GGM534" s="428"/>
      <c r="GGN534" s="330"/>
      <c r="GGO534" s="428"/>
      <c r="GGP534" s="330"/>
      <c r="GGQ534" s="428"/>
      <c r="GGR534" s="330"/>
      <c r="GGS534" s="428"/>
      <c r="GGT534" s="330"/>
      <c r="GGU534" s="428"/>
      <c r="GGV534" s="330"/>
      <c r="GGW534" s="428"/>
      <c r="GGX534" s="330"/>
      <c r="GGY534" s="428"/>
      <c r="GGZ534" s="330"/>
      <c r="GHA534" s="428"/>
      <c r="GHB534" s="330"/>
      <c r="GHC534" s="428"/>
      <c r="GHD534" s="330"/>
      <c r="GHE534" s="428"/>
      <c r="GHF534" s="330"/>
      <c r="GHG534" s="428"/>
      <c r="GHH534" s="330"/>
      <c r="GHI534" s="428"/>
      <c r="GHJ534" s="330"/>
      <c r="GHK534" s="428"/>
      <c r="GHL534" s="330"/>
      <c r="GHM534" s="428"/>
      <c r="GHN534" s="330"/>
      <c r="GHO534" s="428"/>
      <c r="GHP534" s="330"/>
      <c r="GHQ534" s="428"/>
      <c r="GHR534" s="330"/>
      <c r="GHS534" s="428"/>
      <c r="GHT534" s="330"/>
      <c r="GHU534" s="428"/>
      <c r="GHV534" s="330"/>
      <c r="GHW534" s="428"/>
      <c r="GHX534" s="330"/>
      <c r="GHY534" s="428"/>
      <c r="GHZ534" s="330"/>
      <c r="GIA534" s="428"/>
      <c r="GIB534" s="330"/>
      <c r="GIC534" s="428"/>
      <c r="GID534" s="330"/>
      <c r="GIE534" s="428"/>
      <c r="GIF534" s="330"/>
      <c r="GIG534" s="428"/>
      <c r="GIH534" s="330"/>
      <c r="GII534" s="428"/>
      <c r="GIJ534" s="330"/>
      <c r="GIK534" s="428"/>
      <c r="GIL534" s="330"/>
      <c r="GIM534" s="428"/>
      <c r="GIN534" s="330"/>
      <c r="GIO534" s="428"/>
      <c r="GIP534" s="330"/>
      <c r="GIQ534" s="428"/>
      <c r="GIR534" s="330"/>
      <c r="GIS534" s="428"/>
      <c r="GIT534" s="330"/>
      <c r="GIU534" s="428"/>
      <c r="GIV534" s="330"/>
      <c r="GIW534" s="428"/>
      <c r="GIX534" s="330"/>
      <c r="GIY534" s="428"/>
      <c r="GIZ534" s="330"/>
      <c r="GJA534" s="428"/>
      <c r="GJB534" s="330"/>
      <c r="GJC534" s="428"/>
      <c r="GJD534" s="330"/>
      <c r="GJE534" s="428"/>
      <c r="GJF534" s="330"/>
      <c r="GJG534" s="428"/>
      <c r="GJH534" s="330"/>
      <c r="GJI534" s="428"/>
      <c r="GJJ534" s="330"/>
      <c r="GJK534" s="428"/>
      <c r="GJL534" s="330"/>
      <c r="GJM534" s="428"/>
      <c r="GJN534" s="330"/>
      <c r="GJO534" s="428"/>
      <c r="GJP534" s="330"/>
      <c r="GJQ534" s="428"/>
      <c r="GJR534" s="330"/>
      <c r="GJS534" s="428"/>
      <c r="GJT534" s="330"/>
      <c r="GJU534" s="428"/>
      <c r="GJV534" s="330"/>
      <c r="GJW534" s="428"/>
      <c r="GJX534" s="330"/>
      <c r="GJY534" s="428"/>
      <c r="GJZ534" s="330"/>
      <c r="GKA534" s="428"/>
      <c r="GKB534" s="330"/>
      <c r="GKC534" s="428"/>
      <c r="GKD534" s="330"/>
      <c r="GKE534" s="428"/>
      <c r="GKF534" s="330"/>
      <c r="GKG534" s="428"/>
      <c r="GKH534" s="330"/>
      <c r="GKI534" s="428"/>
      <c r="GKJ534" s="330"/>
      <c r="GKK534" s="428"/>
      <c r="GKL534" s="330"/>
      <c r="GKM534" s="428"/>
      <c r="GKN534" s="330"/>
      <c r="GKO534" s="428"/>
      <c r="GKP534" s="330"/>
      <c r="GKQ534" s="428"/>
      <c r="GKR534" s="330"/>
      <c r="GKS534" s="428"/>
      <c r="GKT534" s="330"/>
      <c r="GKU534" s="428"/>
      <c r="GKV534" s="330"/>
      <c r="GKW534" s="428"/>
      <c r="GKX534" s="330"/>
      <c r="GKY534" s="428"/>
      <c r="GKZ534" s="330"/>
      <c r="GLA534" s="428"/>
      <c r="GLB534" s="330"/>
      <c r="GLC534" s="428"/>
      <c r="GLD534" s="330"/>
      <c r="GLE534" s="428"/>
      <c r="GLF534" s="330"/>
      <c r="GLG534" s="428"/>
      <c r="GLH534" s="330"/>
      <c r="GLI534" s="428"/>
      <c r="GLJ534" s="330"/>
      <c r="GLK534" s="428"/>
      <c r="GLL534" s="330"/>
      <c r="GLM534" s="428"/>
      <c r="GLN534" s="330"/>
      <c r="GLO534" s="428"/>
      <c r="GLP534" s="330"/>
      <c r="GLQ534" s="428"/>
      <c r="GLR534" s="330"/>
      <c r="GLS534" s="428"/>
      <c r="GLT534" s="330"/>
      <c r="GLU534" s="428"/>
      <c r="GLV534" s="330"/>
      <c r="GLW534" s="428"/>
      <c r="GLX534" s="330"/>
      <c r="GLY534" s="428"/>
      <c r="GLZ534" s="330"/>
      <c r="GMA534" s="428"/>
      <c r="GMB534" s="330"/>
      <c r="GMC534" s="428"/>
      <c r="GMD534" s="330"/>
      <c r="GME534" s="428"/>
      <c r="GMF534" s="330"/>
      <c r="GMG534" s="428"/>
      <c r="GMH534" s="330"/>
      <c r="GMI534" s="428"/>
      <c r="GMJ534" s="330"/>
      <c r="GMK534" s="428"/>
      <c r="GML534" s="330"/>
      <c r="GMM534" s="428"/>
      <c r="GMN534" s="330"/>
      <c r="GMO534" s="428"/>
      <c r="GMP534" s="330"/>
      <c r="GMQ534" s="428"/>
      <c r="GMR534" s="330"/>
      <c r="GMS534" s="428"/>
      <c r="GMT534" s="330"/>
      <c r="GMU534" s="428"/>
      <c r="GMV534" s="330"/>
      <c r="GMW534" s="428"/>
      <c r="GMX534" s="330"/>
      <c r="GMY534" s="428"/>
      <c r="GMZ534" s="330"/>
      <c r="GNA534" s="428"/>
      <c r="GNB534" s="330"/>
      <c r="GNC534" s="428"/>
      <c r="GND534" s="330"/>
      <c r="GNE534" s="428"/>
      <c r="GNF534" s="330"/>
      <c r="GNG534" s="428"/>
      <c r="GNH534" s="330"/>
      <c r="GNI534" s="428"/>
      <c r="GNJ534" s="330"/>
      <c r="GNK534" s="428"/>
      <c r="GNL534" s="330"/>
      <c r="GNM534" s="428"/>
      <c r="GNN534" s="330"/>
      <c r="GNO534" s="428"/>
      <c r="GNP534" s="330"/>
      <c r="GNQ534" s="428"/>
      <c r="GNR534" s="330"/>
      <c r="GNS534" s="428"/>
      <c r="GNT534" s="330"/>
      <c r="GNU534" s="428"/>
      <c r="GNV534" s="330"/>
      <c r="GNW534" s="428"/>
      <c r="GNX534" s="330"/>
      <c r="GNY534" s="428"/>
      <c r="GNZ534" s="330"/>
      <c r="GOA534" s="428"/>
      <c r="GOB534" s="330"/>
      <c r="GOC534" s="428"/>
      <c r="GOD534" s="330"/>
      <c r="GOE534" s="428"/>
      <c r="GOF534" s="330"/>
      <c r="GOG534" s="428"/>
      <c r="GOH534" s="330"/>
      <c r="GOI534" s="428"/>
      <c r="GOJ534" s="330"/>
      <c r="GOK534" s="428"/>
      <c r="GOL534" s="330"/>
      <c r="GOM534" s="428"/>
      <c r="GON534" s="330"/>
      <c r="GOO534" s="428"/>
      <c r="GOP534" s="330"/>
      <c r="GOQ534" s="428"/>
      <c r="GOR534" s="330"/>
      <c r="GOS534" s="428"/>
      <c r="GOT534" s="330"/>
      <c r="GOU534" s="428"/>
      <c r="GOV534" s="330"/>
      <c r="GOW534" s="428"/>
      <c r="GOX534" s="330"/>
      <c r="GOY534" s="428"/>
      <c r="GOZ534" s="330"/>
      <c r="GPA534" s="428"/>
      <c r="GPB534" s="330"/>
      <c r="GPC534" s="428"/>
      <c r="GPD534" s="330"/>
      <c r="GPE534" s="428"/>
      <c r="GPF534" s="330"/>
      <c r="GPG534" s="428"/>
      <c r="GPH534" s="330"/>
      <c r="GPI534" s="428"/>
      <c r="GPJ534" s="330"/>
      <c r="GPK534" s="428"/>
      <c r="GPL534" s="330"/>
      <c r="GPM534" s="428"/>
      <c r="GPN534" s="330"/>
      <c r="GPO534" s="428"/>
      <c r="GPP534" s="330"/>
      <c r="GPQ534" s="428"/>
      <c r="GPR534" s="330"/>
      <c r="GPS534" s="428"/>
      <c r="GPT534" s="330"/>
      <c r="GPU534" s="428"/>
      <c r="GPV534" s="330"/>
      <c r="GPW534" s="428"/>
      <c r="GPX534" s="330"/>
      <c r="GPY534" s="428"/>
      <c r="GPZ534" s="330"/>
      <c r="GQA534" s="428"/>
      <c r="GQB534" s="330"/>
      <c r="GQC534" s="428"/>
      <c r="GQD534" s="330"/>
      <c r="GQE534" s="428"/>
      <c r="GQF534" s="330"/>
      <c r="GQG534" s="428"/>
      <c r="GQH534" s="330"/>
      <c r="GQI534" s="428"/>
      <c r="GQJ534" s="330"/>
      <c r="GQK534" s="428"/>
      <c r="GQL534" s="330"/>
      <c r="GQM534" s="428"/>
      <c r="GQN534" s="330"/>
      <c r="GQO534" s="428"/>
      <c r="GQP534" s="330"/>
      <c r="GQQ534" s="428"/>
      <c r="GQR534" s="330"/>
      <c r="GQS534" s="428"/>
      <c r="GQT534" s="330"/>
      <c r="GQU534" s="428"/>
      <c r="GQV534" s="330"/>
      <c r="GQW534" s="428"/>
      <c r="GQX534" s="330"/>
      <c r="GQY534" s="428"/>
      <c r="GQZ534" s="330"/>
      <c r="GRA534" s="428"/>
      <c r="GRB534" s="330"/>
      <c r="GRC534" s="428"/>
      <c r="GRD534" s="330"/>
      <c r="GRE534" s="428"/>
      <c r="GRF534" s="330"/>
      <c r="GRG534" s="428"/>
      <c r="GRH534" s="330"/>
      <c r="GRI534" s="428"/>
      <c r="GRJ534" s="330"/>
      <c r="GRK534" s="428"/>
      <c r="GRL534" s="330"/>
      <c r="GRM534" s="428"/>
      <c r="GRN534" s="330"/>
      <c r="GRO534" s="428"/>
      <c r="GRP534" s="330"/>
      <c r="GRQ534" s="428"/>
      <c r="GRR534" s="330"/>
      <c r="GRS534" s="428"/>
      <c r="GRT534" s="330"/>
      <c r="GRU534" s="428"/>
      <c r="GRV534" s="330"/>
      <c r="GRW534" s="428"/>
      <c r="GRX534" s="330"/>
      <c r="GRY534" s="428"/>
      <c r="GRZ534" s="330"/>
      <c r="GSA534" s="428"/>
      <c r="GSB534" s="330"/>
      <c r="GSC534" s="428"/>
      <c r="GSD534" s="330"/>
      <c r="GSE534" s="428"/>
      <c r="GSF534" s="330"/>
      <c r="GSG534" s="428"/>
      <c r="GSH534" s="330"/>
      <c r="GSI534" s="428"/>
      <c r="GSJ534" s="330"/>
      <c r="GSK534" s="428"/>
      <c r="GSL534" s="330"/>
      <c r="GSM534" s="428"/>
      <c r="GSN534" s="330"/>
      <c r="GSO534" s="428"/>
      <c r="GSP534" s="330"/>
      <c r="GSQ534" s="428"/>
      <c r="GSR534" s="330"/>
      <c r="GSS534" s="428"/>
      <c r="GST534" s="330"/>
      <c r="GSU534" s="428"/>
      <c r="GSV534" s="330"/>
      <c r="GSW534" s="428"/>
      <c r="GSX534" s="330"/>
      <c r="GSY534" s="428"/>
      <c r="GSZ534" s="330"/>
      <c r="GTA534" s="428"/>
      <c r="GTB534" s="330"/>
      <c r="GTC534" s="428"/>
      <c r="GTD534" s="330"/>
      <c r="GTE534" s="428"/>
      <c r="GTF534" s="330"/>
      <c r="GTG534" s="428"/>
      <c r="GTH534" s="330"/>
      <c r="GTI534" s="428"/>
      <c r="GTJ534" s="330"/>
      <c r="GTK534" s="428"/>
      <c r="GTL534" s="330"/>
      <c r="GTM534" s="428"/>
      <c r="GTN534" s="330"/>
      <c r="GTO534" s="428"/>
      <c r="GTP534" s="330"/>
      <c r="GTQ534" s="428"/>
      <c r="GTR534" s="330"/>
      <c r="GTS534" s="428"/>
      <c r="GTT534" s="330"/>
      <c r="GTU534" s="428"/>
      <c r="GTV534" s="330"/>
      <c r="GTW534" s="428"/>
      <c r="GTX534" s="330"/>
      <c r="GTY534" s="428"/>
      <c r="GTZ534" s="330"/>
      <c r="GUA534" s="428"/>
      <c r="GUB534" s="330"/>
      <c r="GUC534" s="428"/>
      <c r="GUD534" s="330"/>
      <c r="GUE534" s="428"/>
      <c r="GUF534" s="330"/>
      <c r="GUG534" s="428"/>
      <c r="GUH534" s="330"/>
      <c r="GUI534" s="428"/>
      <c r="GUJ534" s="330"/>
      <c r="GUK534" s="428"/>
      <c r="GUL534" s="330"/>
      <c r="GUM534" s="428"/>
      <c r="GUN534" s="330"/>
      <c r="GUO534" s="428"/>
      <c r="GUP534" s="330"/>
      <c r="GUQ534" s="428"/>
      <c r="GUR534" s="330"/>
      <c r="GUS534" s="428"/>
      <c r="GUT534" s="330"/>
      <c r="GUU534" s="428"/>
      <c r="GUV534" s="330"/>
      <c r="GUW534" s="428"/>
      <c r="GUX534" s="330"/>
      <c r="GUY534" s="428"/>
      <c r="GUZ534" s="330"/>
      <c r="GVA534" s="428"/>
      <c r="GVB534" s="330"/>
      <c r="GVC534" s="428"/>
      <c r="GVD534" s="330"/>
      <c r="GVE534" s="428"/>
      <c r="GVF534" s="330"/>
      <c r="GVG534" s="428"/>
      <c r="GVH534" s="330"/>
      <c r="GVI534" s="428"/>
      <c r="GVJ534" s="330"/>
      <c r="GVK534" s="428"/>
      <c r="GVL534" s="330"/>
      <c r="GVM534" s="428"/>
      <c r="GVN534" s="330"/>
      <c r="GVO534" s="428"/>
      <c r="GVP534" s="330"/>
      <c r="GVQ534" s="428"/>
      <c r="GVR534" s="330"/>
      <c r="GVS534" s="428"/>
      <c r="GVT534" s="330"/>
      <c r="GVU534" s="428"/>
      <c r="GVV534" s="330"/>
      <c r="GVW534" s="428"/>
      <c r="GVX534" s="330"/>
      <c r="GVY534" s="428"/>
      <c r="GVZ534" s="330"/>
      <c r="GWA534" s="428"/>
      <c r="GWB534" s="330"/>
      <c r="GWC534" s="428"/>
      <c r="GWD534" s="330"/>
      <c r="GWE534" s="428"/>
      <c r="GWF534" s="330"/>
      <c r="GWG534" s="428"/>
      <c r="GWH534" s="330"/>
      <c r="GWI534" s="428"/>
      <c r="GWJ534" s="330"/>
      <c r="GWK534" s="428"/>
      <c r="GWL534" s="330"/>
      <c r="GWM534" s="428"/>
      <c r="GWN534" s="330"/>
      <c r="GWO534" s="428"/>
      <c r="GWP534" s="330"/>
      <c r="GWQ534" s="428"/>
      <c r="GWR534" s="330"/>
      <c r="GWS534" s="428"/>
      <c r="GWT534" s="330"/>
      <c r="GWU534" s="428"/>
      <c r="GWV534" s="330"/>
      <c r="GWW534" s="428"/>
      <c r="GWX534" s="330"/>
      <c r="GWY534" s="428"/>
      <c r="GWZ534" s="330"/>
      <c r="GXA534" s="428"/>
      <c r="GXB534" s="330"/>
      <c r="GXC534" s="428"/>
      <c r="GXD534" s="330"/>
      <c r="GXE534" s="428"/>
      <c r="GXF534" s="330"/>
      <c r="GXG534" s="428"/>
      <c r="GXH534" s="330"/>
      <c r="GXI534" s="428"/>
      <c r="GXJ534" s="330"/>
      <c r="GXK534" s="428"/>
      <c r="GXL534" s="330"/>
      <c r="GXM534" s="428"/>
      <c r="GXN534" s="330"/>
      <c r="GXO534" s="428"/>
      <c r="GXP534" s="330"/>
      <c r="GXQ534" s="428"/>
      <c r="GXR534" s="330"/>
      <c r="GXS534" s="428"/>
      <c r="GXT534" s="330"/>
      <c r="GXU534" s="428"/>
      <c r="GXV534" s="330"/>
      <c r="GXW534" s="428"/>
      <c r="GXX534" s="330"/>
      <c r="GXY534" s="428"/>
      <c r="GXZ534" s="330"/>
      <c r="GYA534" s="428"/>
      <c r="GYB534" s="330"/>
      <c r="GYC534" s="428"/>
      <c r="GYD534" s="330"/>
      <c r="GYE534" s="428"/>
      <c r="GYF534" s="330"/>
      <c r="GYG534" s="428"/>
      <c r="GYH534" s="330"/>
      <c r="GYI534" s="428"/>
      <c r="GYJ534" s="330"/>
      <c r="GYK534" s="428"/>
      <c r="GYL534" s="330"/>
      <c r="GYM534" s="428"/>
      <c r="GYN534" s="330"/>
      <c r="GYO534" s="428"/>
      <c r="GYP534" s="330"/>
      <c r="GYQ534" s="428"/>
      <c r="GYR534" s="330"/>
      <c r="GYS534" s="428"/>
      <c r="GYT534" s="330"/>
      <c r="GYU534" s="428"/>
      <c r="GYV534" s="330"/>
      <c r="GYW534" s="428"/>
      <c r="GYX534" s="330"/>
      <c r="GYY534" s="428"/>
      <c r="GYZ534" s="330"/>
      <c r="GZA534" s="428"/>
      <c r="GZB534" s="330"/>
      <c r="GZC534" s="428"/>
      <c r="GZD534" s="330"/>
      <c r="GZE534" s="428"/>
      <c r="GZF534" s="330"/>
      <c r="GZG534" s="428"/>
      <c r="GZH534" s="330"/>
      <c r="GZI534" s="428"/>
      <c r="GZJ534" s="330"/>
      <c r="GZK534" s="428"/>
      <c r="GZL534" s="330"/>
      <c r="GZM534" s="428"/>
      <c r="GZN534" s="330"/>
      <c r="GZO534" s="428"/>
      <c r="GZP534" s="330"/>
      <c r="GZQ534" s="428"/>
      <c r="GZR534" s="330"/>
      <c r="GZS534" s="428"/>
      <c r="GZT534" s="330"/>
      <c r="GZU534" s="428"/>
      <c r="GZV534" s="330"/>
      <c r="GZW534" s="428"/>
      <c r="GZX534" s="330"/>
      <c r="GZY534" s="428"/>
      <c r="GZZ534" s="330"/>
      <c r="HAA534" s="428"/>
      <c r="HAB534" s="330"/>
      <c r="HAC534" s="428"/>
      <c r="HAD534" s="330"/>
      <c r="HAE534" s="428"/>
      <c r="HAF534" s="330"/>
      <c r="HAG534" s="428"/>
      <c r="HAH534" s="330"/>
      <c r="HAI534" s="428"/>
      <c r="HAJ534" s="330"/>
      <c r="HAK534" s="428"/>
      <c r="HAL534" s="330"/>
      <c r="HAM534" s="428"/>
      <c r="HAN534" s="330"/>
      <c r="HAO534" s="428"/>
      <c r="HAP534" s="330"/>
      <c r="HAQ534" s="428"/>
      <c r="HAR534" s="330"/>
      <c r="HAS534" s="428"/>
      <c r="HAT534" s="330"/>
      <c r="HAU534" s="428"/>
      <c r="HAV534" s="330"/>
      <c r="HAW534" s="428"/>
      <c r="HAX534" s="330"/>
      <c r="HAY534" s="428"/>
      <c r="HAZ534" s="330"/>
      <c r="HBA534" s="428"/>
      <c r="HBB534" s="330"/>
      <c r="HBC534" s="428"/>
      <c r="HBD534" s="330"/>
      <c r="HBE534" s="428"/>
      <c r="HBF534" s="330"/>
      <c r="HBG534" s="428"/>
      <c r="HBH534" s="330"/>
      <c r="HBI534" s="428"/>
      <c r="HBJ534" s="330"/>
      <c r="HBK534" s="428"/>
      <c r="HBL534" s="330"/>
      <c r="HBM534" s="428"/>
      <c r="HBN534" s="330"/>
      <c r="HBO534" s="428"/>
      <c r="HBP534" s="330"/>
      <c r="HBQ534" s="428"/>
      <c r="HBR534" s="330"/>
      <c r="HBS534" s="428"/>
      <c r="HBT534" s="330"/>
      <c r="HBU534" s="428"/>
      <c r="HBV534" s="330"/>
      <c r="HBW534" s="428"/>
      <c r="HBX534" s="330"/>
      <c r="HBY534" s="428"/>
      <c r="HBZ534" s="330"/>
      <c r="HCA534" s="428"/>
      <c r="HCB534" s="330"/>
      <c r="HCC534" s="428"/>
      <c r="HCD534" s="330"/>
      <c r="HCE534" s="428"/>
      <c r="HCF534" s="330"/>
      <c r="HCG534" s="428"/>
      <c r="HCH534" s="330"/>
      <c r="HCI534" s="428"/>
      <c r="HCJ534" s="330"/>
      <c r="HCK534" s="428"/>
      <c r="HCL534" s="330"/>
      <c r="HCM534" s="428"/>
      <c r="HCN534" s="330"/>
      <c r="HCO534" s="428"/>
      <c r="HCP534" s="330"/>
      <c r="HCQ534" s="428"/>
      <c r="HCR534" s="330"/>
      <c r="HCS534" s="428"/>
      <c r="HCT534" s="330"/>
      <c r="HCU534" s="428"/>
      <c r="HCV534" s="330"/>
      <c r="HCW534" s="428"/>
      <c r="HCX534" s="330"/>
      <c r="HCY534" s="428"/>
      <c r="HCZ534" s="330"/>
      <c r="HDA534" s="428"/>
      <c r="HDB534" s="330"/>
      <c r="HDC534" s="428"/>
      <c r="HDD534" s="330"/>
      <c r="HDE534" s="428"/>
      <c r="HDF534" s="330"/>
      <c r="HDG534" s="428"/>
      <c r="HDH534" s="330"/>
      <c r="HDI534" s="428"/>
      <c r="HDJ534" s="330"/>
      <c r="HDK534" s="428"/>
      <c r="HDL534" s="330"/>
      <c r="HDM534" s="428"/>
      <c r="HDN534" s="330"/>
      <c r="HDO534" s="428"/>
      <c r="HDP534" s="330"/>
      <c r="HDQ534" s="428"/>
      <c r="HDR534" s="330"/>
      <c r="HDS534" s="428"/>
      <c r="HDT534" s="330"/>
      <c r="HDU534" s="428"/>
      <c r="HDV534" s="330"/>
      <c r="HDW534" s="428"/>
      <c r="HDX534" s="330"/>
      <c r="HDY534" s="428"/>
      <c r="HDZ534" s="330"/>
      <c r="HEA534" s="428"/>
      <c r="HEB534" s="330"/>
      <c r="HEC534" s="428"/>
      <c r="HED534" s="330"/>
      <c r="HEE534" s="428"/>
      <c r="HEF534" s="330"/>
      <c r="HEG534" s="428"/>
      <c r="HEH534" s="330"/>
      <c r="HEI534" s="428"/>
      <c r="HEJ534" s="330"/>
      <c r="HEK534" s="428"/>
      <c r="HEL534" s="330"/>
      <c r="HEM534" s="428"/>
      <c r="HEN534" s="330"/>
      <c r="HEO534" s="428"/>
      <c r="HEP534" s="330"/>
      <c r="HEQ534" s="428"/>
      <c r="HER534" s="330"/>
      <c r="HES534" s="428"/>
      <c r="HET534" s="330"/>
      <c r="HEU534" s="428"/>
      <c r="HEV534" s="330"/>
      <c r="HEW534" s="428"/>
      <c r="HEX534" s="330"/>
      <c r="HEY534" s="428"/>
      <c r="HEZ534" s="330"/>
      <c r="HFA534" s="428"/>
      <c r="HFB534" s="330"/>
      <c r="HFC534" s="428"/>
      <c r="HFD534" s="330"/>
      <c r="HFE534" s="428"/>
      <c r="HFF534" s="330"/>
      <c r="HFG534" s="428"/>
      <c r="HFH534" s="330"/>
      <c r="HFI534" s="428"/>
      <c r="HFJ534" s="330"/>
      <c r="HFK534" s="428"/>
      <c r="HFL534" s="330"/>
      <c r="HFM534" s="428"/>
      <c r="HFN534" s="330"/>
      <c r="HFO534" s="428"/>
      <c r="HFP534" s="330"/>
      <c r="HFQ534" s="428"/>
      <c r="HFR534" s="330"/>
      <c r="HFS534" s="428"/>
      <c r="HFT534" s="330"/>
      <c r="HFU534" s="428"/>
      <c r="HFV534" s="330"/>
      <c r="HFW534" s="428"/>
      <c r="HFX534" s="330"/>
      <c r="HFY534" s="428"/>
      <c r="HFZ534" s="330"/>
      <c r="HGA534" s="428"/>
      <c r="HGB534" s="330"/>
      <c r="HGC534" s="428"/>
      <c r="HGD534" s="330"/>
      <c r="HGE534" s="428"/>
      <c r="HGF534" s="330"/>
      <c r="HGG534" s="428"/>
      <c r="HGH534" s="330"/>
      <c r="HGI534" s="428"/>
      <c r="HGJ534" s="330"/>
      <c r="HGK534" s="428"/>
      <c r="HGL534" s="330"/>
      <c r="HGM534" s="428"/>
      <c r="HGN534" s="330"/>
      <c r="HGO534" s="428"/>
      <c r="HGP534" s="330"/>
      <c r="HGQ534" s="428"/>
      <c r="HGR534" s="330"/>
      <c r="HGS534" s="428"/>
      <c r="HGT534" s="330"/>
      <c r="HGU534" s="428"/>
      <c r="HGV534" s="330"/>
      <c r="HGW534" s="428"/>
      <c r="HGX534" s="330"/>
      <c r="HGY534" s="428"/>
      <c r="HGZ534" s="330"/>
      <c r="HHA534" s="428"/>
      <c r="HHB534" s="330"/>
      <c r="HHC534" s="428"/>
      <c r="HHD534" s="330"/>
      <c r="HHE534" s="428"/>
      <c r="HHF534" s="330"/>
      <c r="HHG534" s="428"/>
      <c r="HHH534" s="330"/>
      <c r="HHI534" s="428"/>
      <c r="HHJ534" s="330"/>
      <c r="HHK534" s="428"/>
      <c r="HHL534" s="330"/>
      <c r="HHM534" s="428"/>
      <c r="HHN534" s="330"/>
      <c r="HHO534" s="428"/>
      <c r="HHP534" s="330"/>
      <c r="HHQ534" s="428"/>
      <c r="HHR534" s="330"/>
      <c r="HHS534" s="428"/>
      <c r="HHT534" s="330"/>
      <c r="HHU534" s="428"/>
      <c r="HHV534" s="330"/>
      <c r="HHW534" s="428"/>
      <c r="HHX534" s="330"/>
      <c r="HHY534" s="428"/>
      <c r="HHZ534" s="330"/>
      <c r="HIA534" s="428"/>
      <c r="HIB534" s="330"/>
      <c r="HIC534" s="428"/>
      <c r="HID534" s="330"/>
      <c r="HIE534" s="428"/>
      <c r="HIF534" s="330"/>
      <c r="HIG534" s="428"/>
      <c r="HIH534" s="330"/>
      <c r="HII534" s="428"/>
      <c r="HIJ534" s="330"/>
      <c r="HIK534" s="428"/>
      <c r="HIL534" s="330"/>
      <c r="HIM534" s="428"/>
      <c r="HIN534" s="330"/>
      <c r="HIO534" s="428"/>
      <c r="HIP534" s="330"/>
      <c r="HIQ534" s="428"/>
      <c r="HIR534" s="330"/>
      <c r="HIS534" s="428"/>
      <c r="HIT534" s="330"/>
      <c r="HIU534" s="428"/>
      <c r="HIV534" s="330"/>
      <c r="HIW534" s="428"/>
      <c r="HIX534" s="330"/>
      <c r="HIY534" s="428"/>
      <c r="HIZ534" s="330"/>
      <c r="HJA534" s="428"/>
      <c r="HJB534" s="330"/>
      <c r="HJC534" s="428"/>
      <c r="HJD534" s="330"/>
      <c r="HJE534" s="428"/>
      <c r="HJF534" s="330"/>
      <c r="HJG534" s="428"/>
      <c r="HJH534" s="330"/>
      <c r="HJI534" s="428"/>
      <c r="HJJ534" s="330"/>
      <c r="HJK534" s="428"/>
      <c r="HJL534" s="330"/>
      <c r="HJM534" s="428"/>
      <c r="HJN534" s="330"/>
      <c r="HJO534" s="428"/>
      <c r="HJP534" s="330"/>
      <c r="HJQ534" s="428"/>
      <c r="HJR534" s="330"/>
      <c r="HJS534" s="428"/>
      <c r="HJT534" s="330"/>
      <c r="HJU534" s="428"/>
      <c r="HJV534" s="330"/>
      <c r="HJW534" s="428"/>
      <c r="HJX534" s="330"/>
      <c r="HJY534" s="428"/>
      <c r="HJZ534" s="330"/>
      <c r="HKA534" s="428"/>
      <c r="HKB534" s="330"/>
      <c r="HKC534" s="428"/>
      <c r="HKD534" s="330"/>
      <c r="HKE534" s="428"/>
      <c r="HKF534" s="330"/>
      <c r="HKG534" s="428"/>
      <c r="HKH534" s="330"/>
      <c r="HKI534" s="428"/>
      <c r="HKJ534" s="330"/>
      <c r="HKK534" s="428"/>
      <c r="HKL534" s="330"/>
      <c r="HKM534" s="428"/>
      <c r="HKN534" s="330"/>
      <c r="HKO534" s="428"/>
      <c r="HKP534" s="330"/>
      <c r="HKQ534" s="428"/>
      <c r="HKR534" s="330"/>
      <c r="HKS534" s="428"/>
      <c r="HKT534" s="330"/>
      <c r="HKU534" s="428"/>
      <c r="HKV534" s="330"/>
      <c r="HKW534" s="428"/>
      <c r="HKX534" s="330"/>
      <c r="HKY534" s="428"/>
      <c r="HKZ534" s="330"/>
      <c r="HLA534" s="428"/>
      <c r="HLB534" s="330"/>
      <c r="HLC534" s="428"/>
      <c r="HLD534" s="330"/>
      <c r="HLE534" s="428"/>
      <c r="HLF534" s="330"/>
      <c r="HLG534" s="428"/>
      <c r="HLH534" s="330"/>
      <c r="HLI534" s="428"/>
      <c r="HLJ534" s="330"/>
      <c r="HLK534" s="428"/>
      <c r="HLL534" s="330"/>
      <c r="HLM534" s="428"/>
      <c r="HLN534" s="330"/>
      <c r="HLO534" s="428"/>
      <c r="HLP534" s="330"/>
      <c r="HLQ534" s="428"/>
      <c r="HLR534" s="330"/>
      <c r="HLS534" s="428"/>
      <c r="HLT534" s="330"/>
      <c r="HLU534" s="428"/>
      <c r="HLV534" s="330"/>
      <c r="HLW534" s="428"/>
      <c r="HLX534" s="330"/>
      <c r="HLY534" s="428"/>
      <c r="HLZ534" s="330"/>
      <c r="HMA534" s="428"/>
      <c r="HMB534" s="330"/>
      <c r="HMC534" s="428"/>
      <c r="HMD534" s="330"/>
      <c r="HME534" s="428"/>
      <c r="HMF534" s="330"/>
      <c r="HMG534" s="428"/>
      <c r="HMH534" s="330"/>
      <c r="HMI534" s="428"/>
      <c r="HMJ534" s="330"/>
      <c r="HMK534" s="428"/>
      <c r="HML534" s="330"/>
      <c r="HMM534" s="428"/>
      <c r="HMN534" s="330"/>
      <c r="HMO534" s="428"/>
      <c r="HMP534" s="330"/>
      <c r="HMQ534" s="428"/>
      <c r="HMR534" s="330"/>
      <c r="HMS534" s="428"/>
      <c r="HMT534" s="330"/>
      <c r="HMU534" s="428"/>
      <c r="HMV534" s="330"/>
      <c r="HMW534" s="428"/>
      <c r="HMX534" s="330"/>
      <c r="HMY534" s="428"/>
      <c r="HMZ534" s="330"/>
      <c r="HNA534" s="428"/>
      <c r="HNB534" s="330"/>
      <c r="HNC534" s="428"/>
      <c r="HND534" s="330"/>
      <c r="HNE534" s="428"/>
      <c r="HNF534" s="330"/>
      <c r="HNG534" s="428"/>
      <c r="HNH534" s="330"/>
      <c r="HNI534" s="428"/>
      <c r="HNJ534" s="330"/>
      <c r="HNK534" s="428"/>
      <c r="HNL534" s="330"/>
      <c r="HNM534" s="428"/>
      <c r="HNN534" s="330"/>
      <c r="HNO534" s="428"/>
      <c r="HNP534" s="330"/>
      <c r="HNQ534" s="428"/>
      <c r="HNR534" s="330"/>
      <c r="HNS534" s="428"/>
      <c r="HNT534" s="330"/>
      <c r="HNU534" s="428"/>
      <c r="HNV534" s="330"/>
      <c r="HNW534" s="428"/>
      <c r="HNX534" s="330"/>
      <c r="HNY534" s="428"/>
      <c r="HNZ534" s="330"/>
      <c r="HOA534" s="428"/>
      <c r="HOB534" s="330"/>
      <c r="HOC534" s="428"/>
      <c r="HOD534" s="330"/>
      <c r="HOE534" s="428"/>
      <c r="HOF534" s="330"/>
      <c r="HOG534" s="428"/>
      <c r="HOH534" s="330"/>
      <c r="HOI534" s="428"/>
      <c r="HOJ534" s="330"/>
      <c r="HOK534" s="428"/>
      <c r="HOL534" s="330"/>
      <c r="HOM534" s="428"/>
      <c r="HON534" s="330"/>
      <c r="HOO534" s="428"/>
      <c r="HOP534" s="330"/>
      <c r="HOQ534" s="428"/>
      <c r="HOR534" s="330"/>
      <c r="HOS534" s="428"/>
      <c r="HOT534" s="330"/>
      <c r="HOU534" s="428"/>
      <c r="HOV534" s="330"/>
      <c r="HOW534" s="428"/>
      <c r="HOX534" s="330"/>
      <c r="HOY534" s="428"/>
      <c r="HOZ534" s="330"/>
      <c r="HPA534" s="428"/>
      <c r="HPB534" s="330"/>
      <c r="HPC534" s="428"/>
      <c r="HPD534" s="330"/>
      <c r="HPE534" s="428"/>
      <c r="HPF534" s="330"/>
      <c r="HPG534" s="428"/>
      <c r="HPH534" s="330"/>
      <c r="HPI534" s="428"/>
      <c r="HPJ534" s="330"/>
      <c r="HPK534" s="428"/>
      <c r="HPL534" s="330"/>
      <c r="HPM534" s="428"/>
      <c r="HPN534" s="330"/>
      <c r="HPO534" s="428"/>
      <c r="HPP534" s="330"/>
      <c r="HPQ534" s="428"/>
      <c r="HPR534" s="330"/>
      <c r="HPS534" s="428"/>
      <c r="HPT534" s="330"/>
      <c r="HPU534" s="428"/>
      <c r="HPV534" s="330"/>
      <c r="HPW534" s="428"/>
      <c r="HPX534" s="330"/>
      <c r="HPY534" s="428"/>
      <c r="HPZ534" s="330"/>
      <c r="HQA534" s="428"/>
      <c r="HQB534" s="330"/>
      <c r="HQC534" s="428"/>
      <c r="HQD534" s="330"/>
      <c r="HQE534" s="428"/>
      <c r="HQF534" s="330"/>
      <c r="HQG534" s="428"/>
      <c r="HQH534" s="330"/>
      <c r="HQI534" s="428"/>
      <c r="HQJ534" s="330"/>
      <c r="HQK534" s="428"/>
      <c r="HQL534" s="330"/>
      <c r="HQM534" s="428"/>
      <c r="HQN534" s="330"/>
      <c r="HQO534" s="428"/>
      <c r="HQP534" s="330"/>
      <c r="HQQ534" s="428"/>
      <c r="HQR534" s="330"/>
      <c r="HQS534" s="428"/>
      <c r="HQT534" s="330"/>
      <c r="HQU534" s="428"/>
      <c r="HQV534" s="330"/>
      <c r="HQW534" s="428"/>
      <c r="HQX534" s="330"/>
      <c r="HQY534" s="428"/>
      <c r="HQZ534" s="330"/>
      <c r="HRA534" s="428"/>
      <c r="HRB534" s="330"/>
      <c r="HRC534" s="428"/>
      <c r="HRD534" s="330"/>
      <c r="HRE534" s="428"/>
      <c r="HRF534" s="330"/>
      <c r="HRG534" s="428"/>
      <c r="HRH534" s="330"/>
      <c r="HRI534" s="428"/>
      <c r="HRJ534" s="330"/>
      <c r="HRK534" s="428"/>
      <c r="HRL534" s="330"/>
      <c r="HRM534" s="428"/>
      <c r="HRN534" s="330"/>
      <c r="HRO534" s="428"/>
      <c r="HRP534" s="330"/>
      <c r="HRQ534" s="428"/>
      <c r="HRR534" s="330"/>
      <c r="HRS534" s="428"/>
      <c r="HRT534" s="330"/>
      <c r="HRU534" s="428"/>
      <c r="HRV534" s="330"/>
      <c r="HRW534" s="428"/>
      <c r="HRX534" s="330"/>
      <c r="HRY534" s="428"/>
      <c r="HRZ534" s="330"/>
      <c r="HSA534" s="428"/>
      <c r="HSB534" s="330"/>
      <c r="HSC534" s="428"/>
      <c r="HSD534" s="330"/>
      <c r="HSE534" s="428"/>
      <c r="HSF534" s="330"/>
      <c r="HSG534" s="428"/>
      <c r="HSH534" s="330"/>
      <c r="HSI534" s="428"/>
      <c r="HSJ534" s="330"/>
      <c r="HSK534" s="428"/>
      <c r="HSL534" s="330"/>
      <c r="HSM534" s="428"/>
      <c r="HSN534" s="330"/>
      <c r="HSO534" s="428"/>
      <c r="HSP534" s="330"/>
      <c r="HSQ534" s="428"/>
      <c r="HSR534" s="330"/>
      <c r="HSS534" s="428"/>
      <c r="HST534" s="330"/>
      <c r="HSU534" s="428"/>
      <c r="HSV534" s="330"/>
      <c r="HSW534" s="428"/>
      <c r="HSX534" s="330"/>
      <c r="HSY534" s="428"/>
      <c r="HSZ534" s="330"/>
      <c r="HTA534" s="428"/>
      <c r="HTB534" s="330"/>
      <c r="HTC534" s="428"/>
      <c r="HTD534" s="330"/>
      <c r="HTE534" s="428"/>
      <c r="HTF534" s="330"/>
      <c r="HTG534" s="428"/>
      <c r="HTH534" s="330"/>
      <c r="HTI534" s="428"/>
      <c r="HTJ534" s="330"/>
      <c r="HTK534" s="428"/>
      <c r="HTL534" s="330"/>
      <c r="HTM534" s="428"/>
      <c r="HTN534" s="330"/>
      <c r="HTO534" s="428"/>
      <c r="HTP534" s="330"/>
      <c r="HTQ534" s="428"/>
      <c r="HTR534" s="330"/>
      <c r="HTS534" s="428"/>
      <c r="HTT534" s="330"/>
      <c r="HTU534" s="428"/>
      <c r="HTV534" s="330"/>
      <c r="HTW534" s="428"/>
      <c r="HTX534" s="330"/>
      <c r="HTY534" s="428"/>
      <c r="HTZ534" s="330"/>
      <c r="HUA534" s="428"/>
      <c r="HUB534" s="330"/>
      <c r="HUC534" s="428"/>
      <c r="HUD534" s="330"/>
      <c r="HUE534" s="428"/>
      <c r="HUF534" s="330"/>
      <c r="HUG534" s="428"/>
      <c r="HUH534" s="330"/>
      <c r="HUI534" s="428"/>
      <c r="HUJ534" s="330"/>
      <c r="HUK534" s="428"/>
      <c r="HUL534" s="330"/>
      <c r="HUM534" s="428"/>
      <c r="HUN534" s="330"/>
      <c r="HUO534" s="428"/>
      <c r="HUP534" s="330"/>
      <c r="HUQ534" s="428"/>
      <c r="HUR534" s="330"/>
      <c r="HUS534" s="428"/>
      <c r="HUT534" s="330"/>
      <c r="HUU534" s="428"/>
      <c r="HUV534" s="330"/>
      <c r="HUW534" s="428"/>
      <c r="HUX534" s="330"/>
      <c r="HUY534" s="428"/>
      <c r="HUZ534" s="330"/>
      <c r="HVA534" s="428"/>
      <c r="HVB534" s="330"/>
      <c r="HVC534" s="428"/>
      <c r="HVD534" s="330"/>
      <c r="HVE534" s="428"/>
      <c r="HVF534" s="330"/>
      <c r="HVG534" s="428"/>
      <c r="HVH534" s="330"/>
      <c r="HVI534" s="428"/>
      <c r="HVJ534" s="330"/>
      <c r="HVK534" s="428"/>
      <c r="HVL534" s="330"/>
      <c r="HVM534" s="428"/>
      <c r="HVN534" s="330"/>
      <c r="HVO534" s="428"/>
      <c r="HVP534" s="330"/>
      <c r="HVQ534" s="428"/>
      <c r="HVR534" s="330"/>
      <c r="HVS534" s="428"/>
      <c r="HVT534" s="330"/>
      <c r="HVU534" s="428"/>
      <c r="HVV534" s="330"/>
      <c r="HVW534" s="428"/>
      <c r="HVX534" s="330"/>
      <c r="HVY534" s="428"/>
      <c r="HVZ534" s="330"/>
      <c r="HWA534" s="428"/>
      <c r="HWB534" s="330"/>
      <c r="HWC534" s="428"/>
      <c r="HWD534" s="330"/>
      <c r="HWE534" s="428"/>
      <c r="HWF534" s="330"/>
      <c r="HWG534" s="428"/>
      <c r="HWH534" s="330"/>
      <c r="HWI534" s="428"/>
      <c r="HWJ534" s="330"/>
      <c r="HWK534" s="428"/>
      <c r="HWL534" s="330"/>
      <c r="HWM534" s="428"/>
      <c r="HWN534" s="330"/>
      <c r="HWO534" s="428"/>
      <c r="HWP534" s="330"/>
      <c r="HWQ534" s="428"/>
      <c r="HWR534" s="330"/>
      <c r="HWS534" s="428"/>
      <c r="HWT534" s="330"/>
      <c r="HWU534" s="428"/>
      <c r="HWV534" s="330"/>
      <c r="HWW534" s="428"/>
      <c r="HWX534" s="330"/>
      <c r="HWY534" s="428"/>
      <c r="HWZ534" s="330"/>
      <c r="HXA534" s="428"/>
      <c r="HXB534" s="330"/>
      <c r="HXC534" s="428"/>
      <c r="HXD534" s="330"/>
      <c r="HXE534" s="428"/>
      <c r="HXF534" s="330"/>
      <c r="HXG534" s="428"/>
      <c r="HXH534" s="330"/>
      <c r="HXI534" s="428"/>
      <c r="HXJ534" s="330"/>
      <c r="HXK534" s="428"/>
      <c r="HXL534" s="330"/>
      <c r="HXM534" s="428"/>
      <c r="HXN534" s="330"/>
      <c r="HXO534" s="428"/>
      <c r="HXP534" s="330"/>
      <c r="HXQ534" s="428"/>
      <c r="HXR534" s="330"/>
      <c r="HXS534" s="428"/>
      <c r="HXT534" s="330"/>
      <c r="HXU534" s="428"/>
      <c r="HXV534" s="330"/>
      <c r="HXW534" s="428"/>
      <c r="HXX534" s="330"/>
      <c r="HXY534" s="428"/>
      <c r="HXZ534" s="330"/>
      <c r="HYA534" s="428"/>
      <c r="HYB534" s="330"/>
      <c r="HYC534" s="428"/>
      <c r="HYD534" s="330"/>
      <c r="HYE534" s="428"/>
      <c r="HYF534" s="330"/>
      <c r="HYG534" s="428"/>
      <c r="HYH534" s="330"/>
      <c r="HYI534" s="428"/>
      <c r="HYJ534" s="330"/>
      <c r="HYK534" s="428"/>
      <c r="HYL534" s="330"/>
      <c r="HYM534" s="428"/>
      <c r="HYN534" s="330"/>
      <c r="HYO534" s="428"/>
      <c r="HYP534" s="330"/>
      <c r="HYQ534" s="428"/>
      <c r="HYR534" s="330"/>
      <c r="HYS534" s="428"/>
      <c r="HYT534" s="330"/>
      <c r="HYU534" s="428"/>
      <c r="HYV534" s="330"/>
      <c r="HYW534" s="428"/>
      <c r="HYX534" s="330"/>
      <c r="HYY534" s="428"/>
      <c r="HYZ534" s="330"/>
      <c r="HZA534" s="428"/>
      <c r="HZB534" s="330"/>
      <c r="HZC534" s="428"/>
      <c r="HZD534" s="330"/>
      <c r="HZE534" s="428"/>
      <c r="HZF534" s="330"/>
      <c r="HZG534" s="428"/>
      <c r="HZH534" s="330"/>
      <c r="HZI534" s="428"/>
      <c r="HZJ534" s="330"/>
      <c r="HZK534" s="428"/>
      <c r="HZL534" s="330"/>
      <c r="HZM534" s="428"/>
      <c r="HZN534" s="330"/>
      <c r="HZO534" s="428"/>
      <c r="HZP534" s="330"/>
      <c r="HZQ534" s="428"/>
      <c r="HZR534" s="330"/>
      <c r="HZS534" s="428"/>
      <c r="HZT534" s="330"/>
      <c r="HZU534" s="428"/>
      <c r="HZV534" s="330"/>
      <c r="HZW534" s="428"/>
      <c r="HZX534" s="330"/>
      <c r="HZY534" s="428"/>
      <c r="HZZ534" s="330"/>
      <c r="IAA534" s="428"/>
      <c r="IAB534" s="330"/>
      <c r="IAC534" s="428"/>
      <c r="IAD534" s="330"/>
      <c r="IAE534" s="428"/>
      <c r="IAF534" s="330"/>
      <c r="IAG534" s="428"/>
      <c r="IAH534" s="330"/>
      <c r="IAI534" s="428"/>
      <c r="IAJ534" s="330"/>
      <c r="IAK534" s="428"/>
      <c r="IAL534" s="330"/>
      <c r="IAM534" s="428"/>
      <c r="IAN534" s="330"/>
      <c r="IAO534" s="428"/>
      <c r="IAP534" s="330"/>
      <c r="IAQ534" s="428"/>
      <c r="IAR534" s="330"/>
      <c r="IAS534" s="428"/>
      <c r="IAT534" s="330"/>
      <c r="IAU534" s="428"/>
      <c r="IAV534" s="330"/>
      <c r="IAW534" s="428"/>
      <c r="IAX534" s="330"/>
      <c r="IAY534" s="428"/>
      <c r="IAZ534" s="330"/>
      <c r="IBA534" s="428"/>
      <c r="IBB534" s="330"/>
      <c r="IBC534" s="428"/>
      <c r="IBD534" s="330"/>
      <c r="IBE534" s="428"/>
      <c r="IBF534" s="330"/>
      <c r="IBG534" s="428"/>
      <c r="IBH534" s="330"/>
      <c r="IBI534" s="428"/>
      <c r="IBJ534" s="330"/>
      <c r="IBK534" s="428"/>
      <c r="IBL534" s="330"/>
      <c r="IBM534" s="428"/>
      <c r="IBN534" s="330"/>
      <c r="IBO534" s="428"/>
      <c r="IBP534" s="330"/>
      <c r="IBQ534" s="428"/>
      <c r="IBR534" s="330"/>
      <c r="IBS534" s="428"/>
      <c r="IBT534" s="330"/>
      <c r="IBU534" s="428"/>
      <c r="IBV534" s="330"/>
      <c r="IBW534" s="428"/>
      <c r="IBX534" s="330"/>
      <c r="IBY534" s="428"/>
      <c r="IBZ534" s="330"/>
      <c r="ICA534" s="428"/>
      <c r="ICB534" s="330"/>
      <c r="ICC534" s="428"/>
      <c r="ICD534" s="330"/>
      <c r="ICE534" s="428"/>
      <c r="ICF534" s="330"/>
      <c r="ICG534" s="428"/>
      <c r="ICH534" s="330"/>
      <c r="ICI534" s="428"/>
      <c r="ICJ534" s="330"/>
      <c r="ICK534" s="428"/>
      <c r="ICL534" s="330"/>
      <c r="ICM534" s="428"/>
      <c r="ICN534" s="330"/>
      <c r="ICO534" s="428"/>
      <c r="ICP534" s="330"/>
      <c r="ICQ534" s="428"/>
      <c r="ICR534" s="330"/>
      <c r="ICS534" s="428"/>
      <c r="ICT534" s="330"/>
      <c r="ICU534" s="428"/>
      <c r="ICV534" s="330"/>
      <c r="ICW534" s="428"/>
      <c r="ICX534" s="330"/>
      <c r="ICY534" s="428"/>
      <c r="ICZ534" s="330"/>
      <c r="IDA534" s="428"/>
      <c r="IDB534" s="330"/>
      <c r="IDC534" s="428"/>
      <c r="IDD534" s="330"/>
      <c r="IDE534" s="428"/>
      <c r="IDF534" s="330"/>
      <c r="IDG534" s="428"/>
      <c r="IDH534" s="330"/>
      <c r="IDI534" s="428"/>
      <c r="IDJ534" s="330"/>
      <c r="IDK534" s="428"/>
      <c r="IDL534" s="330"/>
      <c r="IDM534" s="428"/>
      <c r="IDN534" s="330"/>
      <c r="IDO534" s="428"/>
      <c r="IDP534" s="330"/>
      <c r="IDQ534" s="428"/>
      <c r="IDR534" s="330"/>
      <c r="IDS534" s="428"/>
      <c r="IDT534" s="330"/>
      <c r="IDU534" s="428"/>
      <c r="IDV534" s="330"/>
      <c r="IDW534" s="428"/>
      <c r="IDX534" s="330"/>
      <c r="IDY534" s="428"/>
      <c r="IDZ534" s="330"/>
      <c r="IEA534" s="428"/>
      <c r="IEB534" s="330"/>
      <c r="IEC534" s="428"/>
      <c r="IED534" s="330"/>
      <c r="IEE534" s="428"/>
      <c r="IEF534" s="330"/>
      <c r="IEG534" s="428"/>
      <c r="IEH534" s="330"/>
      <c r="IEI534" s="428"/>
      <c r="IEJ534" s="330"/>
      <c r="IEK534" s="428"/>
      <c r="IEL534" s="330"/>
      <c r="IEM534" s="428"/>
      <c r="IEN534" s="330"/>
      <c r="IEO534" s="428"/>
      <c r="IEP534" s="330"/>
      <c r="IEQ534" s="428"/>
      <c r="IER534" s="330"/>
      <c r="IES534" s="428"/>
      <c r="IET534" s="330"/>
      <c r="IEU534" s="428"/>
      <c r="IEV534" s="330"/>
      <c r="IEW534" s="428"/>
      <c r="IEX534" s="330"/>
      <c r="IEY534" s="428"/>
      <c r="IEZ534" s="330"/>
      <c r="IFA534" s="428"/>
      <c r="IFB534" s="330"/>
      <c r="IFC534" s="428"/>
      <c r="IFD534" s="330"/>
      <c r="IFE534" s="428"/>
      <c r="IFF534" s="330"/>
      <c r="IFG534" s="428"/>
      <c r="IFH534" s="330"/>
      <c r="IFI534" s="428"/>
      <c r="IFJ534" s="330"/>
      <c r="IFK534" s="428"/>
      <c r="IFL534" s="330"/>
      <c r="IFM534" s="428"/>
      <c r="IFN534" s="330"/>
      <c r="IFO534" s="428"/>
      <c r="IFP534" s="330"/>
      <c r="IFQ534" s="428"/>
      <c r="IFR534" s="330"/>
      <c r="IFS534" s="428"/>
      <c r="IFT534" s="330"/>
      <c r="IFU534" s="428"/>
      <c r="IFV534" s="330"/>
      <c r="IFW534" s="428"/>
      <c r="IFX534" s="330"/>
      <c r="IFY534" s="428"/>
      <c r="IFZ534" s="330"/>
      <c r="IGA534" s="428"/>
      <c r="IGB534" s="330"/>
      <c r="IGC534" s="428"/>
      <c r="IGD534" s="330"/>
      <c r="IGE534" s="428"/>
      <c r="IGF534" s="330"/>
      <c r="IGG534" s="428"/>
      <c r="IGH534" s="330"/>
      <c r="IGI534" s="428"/>
      <c r="IGJ534" s="330"/>
      <c r="IGK534" s="428"/>
      <c r="IGL534" s="330"/>
      <c r="IGM534" s="428"/>
      <c r="IGN534" s="330"/>
      <c r="IGO534" s="428"/>
      <c r="IGP534" s="330"/>
      <c r="IGQ534" s="428"/>
      <c r="IGR534" s="330"/>
      <c r="IGS534" s="428"/>
      <c r="IGT534" s="330"/>
      <c r="IGU534" s="428"/>
      <c r="IGV534" s="330"/>
      <c r="IGW534" s="428"/>
      <c r="IGX534" s="330"/>
      <c r="IGY534" s="428"/>
      <c r="IGZ534" s="330"/>
      <c r="IHA534" s="428"/>
      <c r="IHB534" s="330"/>
      <c r="IHC534" s="428"/>
      <c r="IHD534" s="330"/>
      <c r="IHE534" s="428"/>
      <c r="IHF534" s="330"/>
      <c r="IHG534" s="428"/>
      <c r="IHH534" s="330"/>
      <c r="IHI534" s="428"/>
      <c r="IHJ534" s="330"/>
      <c r="IHK534" s="428"/>
      <c r="IHL534" s="330"/>
      <c r="IHM534" s="428"/>
      <c r="IHN534" s="330"/>
      <c r="IHO534" s="428"/>
      <c r="IHP534" s="330"/>
      <c r="IHQ534" s="428"/>
      <c r="IHR534" s="330"/>
      <c r="IHS534" s="428"/>
      <c r="IHT534" s="330"/>
      <c r="IHU534" s="428"/>
      <c r="IHV534" s="330"/>
      <c r="IHW534" s="428"/>
      <c r="IHX534" s="330"/>
      <c r="IHY534" s="428"/>
      <c r="IHZ534" s="330"/>
      <c r="IIA534" s="428"/>
      <c r="IIB534" s="330"/>
      <c r="IIC534" s="428"/>
      <c r="IID534" s="330"/>
      <c r="IIE534" s="428"/>
      <c r="IIF534" s="330"/>
      <c r="IIG534" s="428"/>
      <c r="IIH534" s="330"/>
      <c r="III534" s="428"/>
      <c r="IIJ534" s="330"/>
      <c r="IIK534" s="428"/>
      <c r="IIL534" s="330"/>
      <c r="IIM534" s="428"/>
      <c r="IIN534" s="330"/>
      <c r="IIO534" s="428"/>
      <c r="IIP534" s="330"/>
      <c r="IIQ534" s="428"/>
      <c r="IIR534" s="330"/>
      <c r="IIS534" s="428"/>
      <c r="IIT534" s="330"/>
      <c r="IIU534" s="428"/>
      <c r="IIV534" s="330"/>
      <c r="IIW534" s="428"/>
      <c r="IIX534" s="330"/>
      <c r="IIY534" s="428"/>
      <c r="IIZ534" s="330"/>
      <c r="IJA534" s="428"/>
      <c r="IJB534" s="330"/>
      <c r="IJC534" s="428"/>
      <c r="IJD534" s="330"/>
      <c r="IJE534" s="428"/>
      <c r="IJF534" s="330"/>
      <c r="IJG534" s="428"/>
      <c r="IJH534" s="330"/>
      <c r="IJI534" s="428"/>
      <c r="IJJ534" s="330"/>
      <c r="IJK534" s="428"/>
      <c r="IJL534" s="330"/>
      <c r="IJM534" s="428"/>
      <c r="IJN534" s="330"/>
      <c r="IJO534" s="428"/>
      <c r="IJP534" s="330"/>
      <c r="IJQ534" s="428"/>
      <c r="IJR534" s="330"/>
      <c r="IJS534" s="428"/>
      <c r="IJT534" s="330"/>
      <c r="IJU534" s="428"/>
      <c r="IJV534" s="330"/>
      <c r="IJW534" s="428"/>
      <c r="IJX534" s="330"/>
      <c r="IJY534" s="428"/>
      <c r="IJZ534" s="330"/>
      <c r="IKA534" s="428"/>
      <c r="IKB534" s="330"/>
      <c r="IKC534" s="428"/>
      <c r="IKD534" s="330"/>
      <c r="IKE534" s="428"/>
      <c r="IKF534" s="330"/>
      <c r="IKG534" s="428"/>
      <c r="IKH534" s="330"/>
      <c r="IKI534" s="428"/>
      <c r="IKJ534" s="330"/>
      <c r="IKK534" s="428"/>
      <c r="IKL534" s="330"/>
      <c r="IKM534" s="428"/>
      <c r="IKN534" s="330"/>
      <c r="IKO534" s="428"/>
      <c r="IKP534" s="330"/>
      <c r="IKQ534" s="428"/>
      <c r="IKR534" s="330"/>
      <c r="IKS534" s="428"/>
      <c r="IKT534" s="330"/>
      <c r="IKU534" s="428"/>
      <c r="IKV534" s="330"/>
      <c r="IKW534" s="428"/>
      <c r="IKX534" s="330"/>
      <c r="IKY534" s="428"/>
      <c r="IKZ534" s="330"/>
      <c r="ILA534" s="428"/>
      <c r="ILB534" s="330"/>
      <c r="ILC534" s="428"/>
      <c r="ILD534" s="330"/>
      <c r="ILE534" s="428"/>
      <c r="ILF534" s="330"/>
      <c r="ILG534" s="428"/>
      <c r="ILH534" s="330"/>
      <c r="ILI534" s="428"/>
      <c r="ILJ534" s="330"/>
      <c r="ILK534" s="428"/>
      <c r="ILL534" s="330"/>
      <c r="ILM534" s="428"/>
      <c r="ILN534" s="330"/>
      <c r="ILO534" s="428"/>
      <c r="ILP534" s="330"/>
      <c r="ILQ534" s="428"/>
      <c r="ILR534" s="330"/>
      <c r="ILS534" s="428"/>
      <c r="ILT534" s="330"/>
      <c r="ILU534" s="428"/>
      <c r="ILV534" s="330"/>
      <c r="ILW534" s="428"/>
      <c r="ILX534" s="330"/>
      <c r="ILY534" s="428"/>
      <c r="ILZ534" s="330"/>
      <c r="IMA534" s="428"/>
      <c r="IMB534" s="330"/>
      <c r="IMC534" s="428"/>
      <c r="IMD534" s="330"/>
      <c r="IME534" s="428"/>
      <c r="IMF534" s="330"/>
      <c r="IMG534" s="428"/>
      <c r="IMH534" s="330"/>
      <c r="IMI534" s="428"/>
      <c r="IMJ534" s="330"/>
      <c r="IMK534" s="428"/>
      <c r="IML534" s="330"/>
      <c r="IMM534" s="428"/>
      <c r="IMN534" s="330"/>
      <c r="IMO534" s="428"/>
      <c r="IMP534" s="330"/>
      <c r="IMQ534" s="428"/>
      <c r="IMR534" s="330"/>
      <c r="IMS534" s="428"/>
      <c r="IMT534" s="330"/>
      <c r="IMU534" s="428"/>
      <c r="IMV534" s="330"/>
      <c r="IMW534" s="428"/>
      <c r="IMX534" s="330"/>
      <c r="IMY534" s="428"/>
      <c r="IMZ534" s="330"/>
      <c r="INA534" s="428"/>
      <c r="INB534" s="330"/>
      <c r="INC534" s="428"/>
      <c r="IND534" s="330"/>
      <c r="INE534" s="428"/>
      <c r="INF534" s="330"/>
      <c r="ING534" s="428"/>
      <c r="INH534" s="330"/>
      <c r="INI534" s="428"/>
      <c r="INJ534" s="330"/>
      <c r="INK534" s="428"/>
      <c r="INL534" s="330"/>
      <c r="INM534" s="428"/>
      <c r="INN534" s="330"/>
      <c r="INO534" s="428"/>
      <c r="INP534" s="330"/>
      <c r="INQ534" s="428"/>
      <c r="INR534" s="330"/>
      <c r="INS534" s="428"/>
      <c r="INT534" s="330"/>
      <c r="INU534" s="428"/>
      <c r="INV534" s="330"/>
      <c r="INW534" s="428"/>
      <c r="INX534" s="330"/>
      <c r="INY534" s="428"/>
      <c r="INZ534" s="330"/>
      <c r="IOA534" s="428"/>
      <c r="IOB534" s="330"/>
      <c r="IOC534" s="428"/>
      <c r="IOD534" s="330"/>
      <c r="IOE534" s="428"/>
      <c r="IOF534" s="330"/>
      <c r="IOG534" s="428"/>
      <c r="IOH534" s="330"/>
      <c r="IOI534" s="428"/>
      <c r="IOJ534" s="330"/>
      <c r="IOK534" s="428"/>
      <c r="IOL534" s="330"/>
      <c r="IOM534" s="428"/>
      <c r="ION534" s="330"/>
      <c r="IOO534" s="428"/>
      <c r="IOP534" s="330"/>
      <c r="IOQ534" s="428"/>
      <c r="IOR534" s="330"/>
      <c r="IOS534" s="428"/>
      <c r="IOT534" s="330"/>
      <c r="IOU534" s="428"/>
      <c r="IOV534" s="330"/>
      <c r="IOW534" s="428"/>
      <c r="IOX534" s="330"/>
      <c r="IOY534" s="428"/>
      <c r="IOZ534" s="330"/>
      <c r="IPA534" s="428"/>
      <c r="IPB534" s="330"/>
      <c r="IPC534" s="428"/>
      <c r="IPD534" s="330"/>
      <c r="IPE534" s="428"/>
      <c r="IPF534" s="330"/>
      <c r="IPG534" s="428"/>
      <c r="IPH534" s="330"/>
      <c r="IPI534" s="428"/>
      <c r="IPJ534" s="330"/>
      <c r="IPK534" s="428"/>
      <c r="IPL534" s="330"/>
      <c r="IPM534" s="428"/>
      <c r="IPN534" s="330"/>
      <c r="IPO534" s="428"/>
      <c r="IPP534" s="330"/>
      <c r="IPQ534" s="428"/>
      <c r="IPR534" s="330"/>
      <c r="IPS534" s="428"/>
      <c r="IPT534" s="330"/>
      <c r="IPU534" s="428"/>
      <c r="IPV534" s="330"/>
      <c r="IPW534" s="428"/>
      <c r="IPX534" s="330"/>
      <c r="IPY534" s="428"/>
      <c r="IPZ534" s="330"/>
      <c r="IQA534" s="428"/>
      <c r="IQB534" s="330"/>
      <c r="IQC534" s="428"/>
      <c r="IQD534" s="330"/>
      <c r="IQE534" s="428"/>
      <c r="IQF534" s="330"/>
      <c r="IQG534" s="428"/>
      <c r="IQH534" s="330"/>
      <c r="IQI534" s="428"/>
      <c r="IQJ534" s="330"/>
      <c r="IQK534" s="428"/>
      <c r="IQL534" s="330"/>
      <c r="IQM534" s="428"/>
      <c r="IQN534" s="330"/>
      <c r="IQO534" s="428"/>
      <c r="IQP534" s="330"/>
      <c r="IQQ534" s="428"/>
      <c r="IQR534" s="330"/>
      <c r="IQS534" s="428"/>
      <c r="IQT534" s="330"/>
      <c r="IQU534" s="428"/>
      <c r="IQV534" s="330"/>
      <c r="IQW534" s="428"/>
      <c r="IQX534" s="330"/>
      <c r="IQY534" s="428"/>
      <c r="IQZ534" s="330"/>
      <c r="IRA534" s="428"/>
      <c r="IRB534" s="330"/>
      <c r="IRC534" s="428"/>
      <c r="IRD534" s="330"/>
      <c r="IRE534" s="428"/>
      <c r="IRF534" s="330"/>
      <c r="IRG534" s="428"/>
      <c r="IRH534" s="330"/>
      <c r="IRI534" s="428"/>
      <c r="IRJ534" s="330"/>
      <c r="IRK534" s="428"/>
      <c r="IRL534" s="330"/>
      <c r="IRM534" s="428"/>
      <c r="IRN534" s="330"/>
      <c r="IRO534" s="428"/>
      <c r="IRP534" s="330"/>
      <c r="IRQ534" s="428"/>
      <c r="IRR534" s="330"/>
      <c r="IRS534" s="428"/>
      <c r="IRT534" s="330"/>
      <c r="IRU534" s="428"/>
      <c r="IRV534" s="330"/>
      <c r="IRW534" s="428"/>
      <c r="IRX534" s="330"/>
      <c r="IRY534" s="428"/>
      <c r="IRZ534" s="330"/>
      <c r="ISA534" s="428"/>
      <c r="ISB534" s="330"/>
      <c r="ISC534" s="428"/>
      <c r="ISD534" s="330"/>
      <c r="ISE534" s="428"/>
      <c r="ISF534" s="330"/>
      <c r="ISG534" s="428"/>
      <c r="ISH534" s="330"/>
      <c r="ISI534" s="428"/>
      <c r="ISJ534" s="330"/>
      <c r="ISK534" s="428"/>
      <c r="ISL534" s="330"/>
      <c r="ISM534" s="428"/>
      <c r="ISN534" s="330"/>
      <c r="ISO534" s="428"/>
      <c r="ISP534" s="330"/>
      <c r="ISQ534" s="428"/>
      <c r="ISR534" s="330"/>
      <c r="ISS534" s="428"/>
      <c r="IST534" s="330"/>
      <c r="ISU534" s="428"/>
      <c r="ISV534" s="330"/>
      <c r="ISW534" s="428"/>
      <c r="ISX534" s="330"/>
      <c r="ISY534" s="428"/>
      <c r="ISZ534" s="330"/>
      <c r="ITA534" s="428"/>
      <c r="ITB534" s="330"/>
      <c r="ITC534" s="428"/>
      <c r="ITD534" s="330"/>
      <c r="ITE534" s="428"/>
      <c r="ITF534" s="330"/>
      <c r="ITG534" s="428"/>
      <c r="ITH534" s="330"/>
      <c r="ITI534" s="428"/>
      <c r="ITJ534" s="330"/>
      <c r="ITK534" s="428"/>
      <c r="ITL534" s="330"/>
      <c r="ITM534" s="428"/>
      <c r="ITN534" s="330"/>
      <c r="ITO534" s="428"/>
      <c r="ITP534" s="330"/>
      <c r="ITQ534" s="428"/>
      <c r="ITR534" s="330"/>
      <c r="ITS534" s="428"/>
      <c r="ITT534" s="330"/>
      <c r="ITU534" s="428"/>
      <c r="ITV534" s="330"/>
      <c r="ITW534" s="428"/>
      <c r="ITX534" s="330"/>
      <c r="ITY534" s="428"/>
      <c r="ITZ534" s="330"/>
      <c r="IUA534" s="428"/>
      <c r="IUB534" s="330"/>
      <c r="IUC534" s="428"/>
      <c r="IUD534" s="330"/>
      <c r="IUE534" s="428"/>
      <c r="IUF534" s="330"/>
      <c r="IUG534" s="428"/>
      <c r="IUH534" s="330"/>
      <c r="IUI534" s="428"/>
      <c r="IUJ534" s="330"/>
      <c r="IUK534" s="428"/>
      <c r="IUL534" s="330"/>
      <c r="IUM534" s="428"/>
      <c r="IUN534" s="330"/>
      <c r="IUO534" s="428"/>
      <c r="IUP534" s="330"/>
      <c r="IUQ534" s="428"/>
      <c r="IUR534" s="330"/>
      <c r="IUS534" s="428"/>
      <c r="IUT534" s="330"/>
      <c r="IUU534" s="428"/>
      <c r="IUV534" s="330"/>
      <c r="IUW534" s="428"/>
      <c r="IUX534" s="330"/>
      <c r="IUY534" s="428"/>
      <c r="IUZ534" s="330"/>
      <c r="IVA534" s="428"/>
      <c r="IVB534" s="330"/>
      <c r="IVC534" s="428"/>
      <c r="IVD534" s="330"/>
      <c r="IVE534" s="428"/>
      <c r="IVF534" s="330"/>
      <c r="IVG534" s="428"/>
      <c r="IVH534" s="330"/>
      <c r="IVI534" s="428"/>
      <c r="IVJ534" s="330"/>
      <c r="IVK534" s="428"/>
      <c r="IVL534" s="330"/>
      <c r="IVM534" s="428"/>
      <c r="IVN534" s="330"/>
      <c r="IVO534" s="428"/>
      <c r="IVP534" s="330"/>
      <c r="IVQ534" s="428"/>
      <c r="IVR534" s="330"/>
      <c r="IVS534" s="428"/>
      <c r="IVT534" s="330"/>
      <c r="IVU534" s="428"/>
      <c r="IVV534" s="330"/>
      <c r="IVW534" s="428"/>
      <c r="IVX534" s="330"/>
      <c r="IVY534" s="428"/>
      <c r="IVZ534" s="330"/>
      <c r="IWA534" s="428"/>
      <c r="IWB534" s="330"/>
      <c r="IWC534" s="428"/>
      <c r="IWD534" s="330"/>
      <c r="IWE534" s="428"/>
      <c r="IWF534" s="330"/>
      <c r="IWG534" s="428"/>
      <c r="IWH534" s="330"/>
      <c r="IWI534" s="428"/>
      <c r="IWJ534" s="330"/>
      <c r="IWK534" s="428"/>
      <c r="IWL534" s="330"/>
      <c r="IWM534" s="428"/>
      <c r="IWN534" s="330"/>
      <c r="IWO534" s="428"/>
      <c r="IWP534" s="330"/>
      <c r="IWQ534" s="428"/>
      <c r="IWR534" s="330"/>
      <c r="IWS534" s="428"/>
      <c r="IWT534" s="330"/>
      <c r="IWU534" s="428"/>
      <c r="IWV534" s="330"/>
      <c r="IWW534" s="428"/>
      <c r="IWX534" s="330"/>
      <c r="IWY534" s="428"/>
      <c r="IWZ534" s="330"/>
      <c r="IXA534" s="428"/>
      <c r="IXB534" s="330"/>
      <c r="IXC534" s="428"/>
      <c r="IXD534" s="330"/>
      <c r="IXE534" s="428"/>
      <c r="IXF534" s="330"/>
      <c r="IXG534" s="428"/>
      <c r="IXH534" s="330"/>
      <c r="IXI534" s="428"/>
      <c r="IXJ534" s="330"/>
      <c r="IXK534" s="428"/>
      <c r="IXL534" s="330"/>
      <c r="IXM534" s="428"/>
      <c r="IXN534" s="330"/>
      <c r="IXO534" s="428"/>
      <c r="IXP534" s="330"/>
      <c r="IXQ534" s="428"/>
      <c r="IXR534" s="330"/>
      <c r="IXS534" s="428"/>
      <c r="IXT534" s="330"/>
      <c r="IXU534" s="428"/>
      <c r="IXV534" s="330"/>
      <c r="IXW534" s="428"/>
      <c r="IXX534" s="330"/>
      <c r="IXY534" s="428"/>
      <c r="IXZ534" s="330"/>
      <c r="IYA534" s="428"/>
      <c r="IYB534" s="330"/>
      <c r="IYC534" s="428"/>
      <c r="IYD534" s="330"/>
      <c r="IYE534" s="428"/>
      <c r="IYF534" s="330"/>
      <c r="IYG534" s="428"/>
      <c r="IYH534" s="330"/>
      <c r="IYI534" s="428"/>
      <c r="IYJ534" s="330"/>
      <c r="IYK534" s="428"/>
      <c r="IYL534" s="330"/>
      <c r="IYM534" s="428"/>
      <c r="IYN534" s="330"/>
      <c r="IYO534" s="428"/>
      <c r="IYP534" s="330"/>
      <c r="IYQ534" s="428"/>
      <c r="IYR534" s="330"/>
      <c r="IYS534" s="428"/>
      <c r="IYT534" s="330"/>
      <c r="IYU534" s="428"/>
      <c r="IYV534" s="330"/>
      <c r="IYW534" s="428"/>
      <c r="IYX534" s="330"/>
      <c r="IYY534" s="428"/>
      <c r="IYZ534" s="330"/>
      <c r="IZA534" s="428"/>
      <c r="IZB534" s="330"/>
      <c r="IZC534" s="428"/>
      <c r="IZD534" s="330"/>
      <c r="IZE534" s="428"/>
      <c r="IZF534" s="330"/>
      <c r="IZG534" s="428"/>
      <c r="IZH534" s="330"/>
      <c r="IZI534" s="428"/>
      <c r="IZJ534" s="330"/>
      <c r="IZK534" s="428"/>
      <c r="IZL534" s="330"/>
      <c r="IZM534" s="428"/>
      <c r="IZN534" s="330"/>
      <c r="IZO534" s="428"/>
      <c r="IZP534" s="330"/>
      <c r="IZQ534" s="428"/>
      <c r="IZR534" s="330"/>
      <c r="IZS534" s="428"/>
      <c r="IZT534" s="330"/>
      <c r="IZU534" s="428"/>
      <c r="IZV534" s="330"/>
      <c r="IZW534" s="428"/>
      <c r="IZX534" s="330"/>
      <c r="IZY534" s="428"/>
      <c r="IZZ534" s="330"/>
      <c r="JAA534" s="428"/>
      <c r="JAB534" s="330"/>
      <c r="JAC534" s="428"/>
      <c r="JAD534" s="330"/>
      <c r="JAE534" s="428"/>
      <c r="JAF534" s="330"/>
      <c r="JAG534" s="428"/>
      <c r="JAH534" s="330"/>
      <c r="JAI534" s="428"/>
      <c r="JAJ534" s="330"/>
      <c r="JAK534" s="428"/>
      <c r="JAL534" s="330"/>
      <c r="JAM534" s="428"/>
      <c r="JAN534" s="330"/>
      <c r="JAO534" s="428"/>
      <c r="JAP534" s="330"/>
      <c r="JAQ534" s="428"/>
      <c r="JAR534" s="330"/>
      <c r="JAS534" s="428"/>
      <c r="JAT534" s="330"/>
      <c r="JAU534" s="428"/>
      <c r="JAV534" s="330"/>
      <c r="JAW534" s="428"/>
      <c r="JAX534" s="330"/>
      <c r="JAY534" s="428"/>
      <c r="JAZ534" s="330"/>
      <c r="JBA534" s="428"/>
      <c r="JBB534" s="330"/>
      <c r="JBC534" s="428"/>
      <c r="JBD534" s="330"/>
      <c r="JBE534" s="428"/>
      <c r="JBF534" s="330"/>
      <c r="JBG534" s="428"/>
      <c r="JBH534" s="330"/>
      <c r="JBI534" s="428"/>
      <c r="JBJ534" s="330"/>
      <c r="JBK534" s="428"/>
      <c r="JBL534" s="330"/>
      <c r="JBM534" s="428"/>
      <c r="JBN534" s="330"/>
      <c r="JBO534" s="428"/>
      <c r="JBP534" s="330"/>
      <c r="JBQ534" s="428"/>
      <c r="JBR534" s="330"/>
      <c r="JBS534" s="428"/>
      <c r="JBT534" s="330"/>
      <c r="JBU534" s="428"/>
      <c r="JBV534" s="330"/>
      <c r="JBW534" s="428"/>
      <c r="JBX534" s="330"/>
      <c r="JBY534" s="428"/>
      <c r="JBZ534" s="330"/>
      <c r="JCA534" s="428"/>
      <c r="JCB534" s="330"/>
      <c r="JCC534" s="428"/>
      <c r="JCD534" s="330"/>
      <c r="JCE534" s="428"/>
      <c r="JCF534" s="330"/>
      <c r="JCG534" s="428"/>
      <c r="JCH534" s="330"/>
      <c r="JCI534" s="428"/>
      <c r="JCJ534" s="330"/>
      <c r="JCK534" s="428"/>
      <c r="JCL534" s="330"/>
      <c r="JCM534" s="428"/>
      <c r="JCN534" s="330"/>
      <c r="JCO534" s="428"/>
      <c r="JCP534" s="330"/>
      <c r="JCQ534" s="428"/>
      <c r="JCR534" s="330"/>
      <c r="JCS534" s="428"/>
      <c r="JCT534" s="330"/>
      <c r="JCU534" s="428"/>
      <c r="JCV534" s="330"/>
      <c r="JCW534" s="428"/>
      <c r="JCX534" s="330"/>
      <c r="JCY534" s="428"/>
      <c r="JCZ534" s="330"/>
      <c r="JDA534" s="428"/>
      <c r="JDB534" s="330"/>
      <c r="JDC534" s="428"/>
      <c r="JDD534" s="330"/>
      <c r="JDE534" s="428"/>
      <c r="JDF534" s="330"/>
      <c r="JDG534" s="428"/>
      <c r="JDH534" s="330"/>
      <c r="JDI534" s="428"/>
      <c r="JDJ534" s="330"/>
      <c r="JDK534" s="428"/>
      <c r="JDL534" s="330"/>
      <c r="JDM534" s="428"/>
      <c r="JDN534" s="330"/>
      <c r="JDO534" s="428"/>
      <c r="JDP534" s="330"/>
      <c r="JDQ534" s="428"/>
      <c r="JDR534" s="330"/>
      <c r="JDS534" s="428"/>
      <c r="JDT534" s="330"/>
      <c r="JDU534" s="428"/>
      <c r="JDV534" s="330"/>
      <c r="JDW534" s="428"/>
      <c r="JDX534" s="330"/>
      <c r="JDY534" s="428"/>
      <c r="JDZ534" s="330"/>
      <c r="JEA534" s="428"/>
      <c r="JEB534" s="330"/>
      <c r="JEC534" s="428"/>
      <c r="JED534" s="330"/>
      <c r="JEE534" s="428"/>
      <c r="JEF534" s="330"/>
      <c r="JEG534" s="428"/>
      <c r="JEH534" s="330"/>
      <c r="JEI534" s="428"/>
      <c r="JEJ534" s="330"/>
      <c r="JEK534" s="428"/>
      <c r="JEL534" s="330"/>
      <c r="JEM534" s="428"/>
      <c r="JEN534" s="330"/>
      <c r="JEO534" s="428"/>
      <c r="JEP534" s="330"/>
      <c r="JEQ534" s="428"/>
      <c r="JER534" s="330"/>
      <c r="JES534" s="428"/>
      <c r="JET534" s="330"/>
      <c r="JEU534" s="428"/>
      <c r="JEV534" s="330"/>
      <c r="JEW534" s="428"/>
      <c r="JEX534" s="330"/>
      <c r="JEY534" s="428"/>
      <c r="JEZ534" s="330"/>
      <c r="JFA534" s="428"/>
      <c r="JFB534" s="330"/>
      <c r="JFC534" s="428"/>
      <c r="JFD534" s="330"/>
      <c r="JFE534" s="428"/>
      <c r="JFF534" s="330"/>
      <c r="JFG534" s="428"/>
      <c r="JFH534" s="330"/>
      <c r="JFI534" s="428"/>
      <c r="JFJ534" s="330"/>
      <c r="JFK534" s="428"/>
      <c r="JFL534" s="330"/>
      <c r="JFM534" s="428"/>
      <c r="JFN534" s="330"/>
      <c r="JFO534" s="428"/>
      <c r="JFP534" s="330"/>
      <c r="JFQ534" s="428"/>
      <c r="JFR534" s="330"/>
      <c r="JFS534" s="428"/>
      <c r="JFT534" s="330"/>
      <c r="JFU534" s="428"/>
      <c r="JFV534" s="330"/>
      <c r="JFW534" s="428"/>
      <c r="JFX534" s="330"/>
      <c r="JFY534" s="428"/>
      <c r="JFZ534" s="330"/>
      <c r="JGA534" s="428"/>
      <c r="JGB534" s="330"/>
      <c r="JGC534" s="428"/>
      <c r="JGD534" s="330"/>
      <c r="JGE534" s="428"/>
      <c r="JGF534" s="330"/>
      <c r="JGG534" s="428"/>
      <c r="JGH534" s="330"/>
      <c r="JGI534" s="428"/>
      <c r="JGJ534" s="330"/>
      <c r="JGK534" s="428"/>
      <c r="JGL534" s="330"/>
      <c r="JGM534" s="428"/>
      <c r="JGN534" s="330"/>
      <c r="JGO534" s="428"/>
      <c r="JGP534" s="330"/>
      <c r="JGQ534" s="428"/>
      <c r="JGR534" s="330"/>
      <c r="JGS534" s="428"/>
      <c r="JGT534" s="330"/>
      <c r="JGU534" s="428"/>
      <c r="JGV534" s="330"/>
      <c r="JGW534" s="428"/>
      <c r="JGX534" s="330"/>
      <c r="JGY534" s="428"/>
      <c r="JGZ534" s="330"/>
      <c r="JHA534" s="428"/>
      <c r="JHB534" s="330"/>
      <c r="JHC534" s="428"/>
      <c r="JHD534" s="330"/>
      <c r="JHE534" s="428"/>
      <c r="JHF534" s="330"/>
      <c r="JHG534" s="428"/>
      <c r="JHH534" s="330"/>
      <c r="JHI534" s="428"/>
      <c r="JHJ534" s="330"/>
      <c r="JHK534" s="428"/>
      <c r="JHL534" s="330"/>
      <c r="JHM534" s="428"/>
      <c r="JHN534" s="330"/>
      <c r="JHO534" s="428"/>
      <c r="JHP534" s="330"/>
      <c r="JHQ534" s="428"/>
      <c r="JHR534" s="330"/>
      <c r="JHS534" s="428"/>
      <c r="JHT534" s="330"/>
      <c r="JHU534" s="428"/>
      <c r="JHV534" s="330"/>
      <c r="JHW534" s="428"/>
      <c r="JHX534" s="330"/>
      <c r="JHY534" s="428"/>
      <c r="JHZ534" s="330"/>
      <c r="JIA534" s="428"/>
      <c r="JIB534" s="330"/>
      <c r="JIC534" s="428"/>
      <c r="JID534" s="330"/>
      <c r="JIE534" s="428"/>
      <c r="JIF534" s="330"/>
      <c r="JIG534" s="428"/>
      <c r="JIH534" s="330"/>
      <c r="JII534" s="428"/>
      <c r="JIJ534" s="330"/>
      <c r="JIK534" s="428"/>
      <c r="JIL534" s="330"/>
      <c r="JIM534" s="428"/>
      <c r="JIN534" s="330"/>
      <c r="JIO534" s="428"/>
      <c r="JIP534" s="330"/>
      <c r="JIQ534" s="428"/>
      <c r="JIR534" s="330"/>
      <c r="JIS534" s="428"/>
      <c r="JIT534" s="330"/>
      <c r="JIU534" s="428"/>
      <c r="JIV534" s="330"/>
      <c r="JIW534" s="428"/>
      <c r="JIX534" s="330"/>
      <c r="JIY534" s="428"/>
      <c r="JIZ534" s="330"/>
      <c r="JJA534" s="428"/>
      <c r="JJB534" s="330"/>
      <c r="JJC534" s="428"/>
      <c r="JJD534" s="330"/>
      <c r="JJE534" s="428"/>
      <c r="JJF534" s="330"/>
      <c r="JJG534" s="428"/>
      <c r="JJH534" s="330"/>
      <c r="JJI534" s="428"/>
      <c r="JJJ534" s="330"/>
      <c r="JJK534" s="428"/>
      <c r="JJL534" s="330"/>
      <c r="JJM534" s="428"/>
      <c r="JJN534" s="330"/>
      <c r="JJO534" s="428"/>
      <c r="JJP534" s="330"/>
      <c r="JJQ534" s="428"/>
      <c r="JJR534" s="330"/>
      <c r="JJS534" s="428"/>
      <c r="JJT534" s="330"/>
      <c r="JJU534" s="428"/>
      <c r="JJV534" s="330"/>
      <c r="JJW534" s="428"/>
      <c r="JJX534" s="330"/>
      <c r="JJY534" s="428"/>
      <c r="JJZ534" s="330"/>
      <c r="JKA534" s="428"/>
      <c r="JKB534" s="330"/>
      <c r="JKC534" s="428"/>
      <c r="JKD534" s="330"/>
      <c r="JKE534" s="428"/>
      <c r="JKF534" s="330"/>
      <c r="JKG534" s="428"/>
      <c r="JKH534" s="330"/>
      <c r="JKI534" s="428"/>
      <c r="JKJ534" s="330"/>
      <c r="JKK534" s="428"/>
      <c r="JKL534" s="330"/>
      <c r="JKM534" s="428"/>
      <c r="JKN534" s="330"/>
      <c r="JKO534" s="428"/>
      <c r="JKP534" s="330"/>
      <c r="JKQ534" s="428"/>
      <c r="JKR534" s="330"/>
      <c r="JKS534" s="428"/>
      <c r="JKT534" s="330"/>
      <c r="JKU534" s="428"/>
      <c r="JKV534" s="330"/>
      <c r="JKW534" s="428"/>
      <c r="JKX534" s="330"/>
      <c r="JKY534" s="428"/>
      <c r="JKZ534" s="330"/>
      <c r="JLA534" s="428"/>
      <c r="JLB534" s="330"/>
      <c r="JLC534" s="428"/>
      <c r="JLD534" s="330"/>
      <c r="JLE534" s="428"/>
      <c r="JLF534" s="330"/>
      <c r="JLG534" s="428"/>
      <c r="JLH534" s="330"/>
      <c r="JLI534" s="428"/>
      <c r="JLJ534" s="330"/>
      <c r="JLK534" s="428"/>
      <c r="JLL534" s="330"/>
      <c r="JLM534" s="428"/>
      <c r="JLN534" s="330"/>
      <c r="JLO534" s="428"/>
      <c r="JLP534" s="330"/>
      <c r="JLQ534" s="428"/>
      <c r="JLR534" s="330"/>
      <c r="JLS534" s="428"/>
      <c r="JLT534" s="330"/>
      <c r="JLU534" s="428"/>
      <c r="JLV534" s="330"/>
      <c r="JLW534" s="428"/>
      <c r="JLX534" s="330"/>
      <c r="JLY534" s="428"/>
      <c r="JLZ534" s="330"/>
      <c r="JMA534" s="428"/>
      <c r="JMB534" s="330"/>
      <c r="JMC534" s="428"/>
      <c r="JMD534" s="330"/>
      <c r="JME534" s="428"/>
      <c r="JMF534" s="330"/>
      <c r="JMG534" s="428"/>
      <c r="JMH534" s="330"/>
      <c r="JMI534" s="428"/>
      <c r="JMJ534" s="330"/>
      <c r="JMK534" s="428"/>
      <c r="JML534" s="330"/>
      <c r="JMM534" s="428"/>
      <c r="JMN534" s="330"/>
      <c r="JMO534" s="428"/>
      <c r="JMP534" s="330"/>
      <c r="JMQ534" s="428"/>
      <c r="JMR534" s="330"/>
      <c r="JMS534" s="428"/>
      <c r="JMT534" s="330"/>
      <c r="JMU534" s="428"/>
      <c r="JMV534" s="330"/>
      <c r="JMW534" s="428"/>
      <c r="JMX534" s="330"/>
      <c r="JMY534" s="428"/>
      <c r="JMZ534" s="330"/>
      <c r="JNA534" s="428"/>
      <c r="JNB534" s="330"/>
      <c r="JNC534" s="428"/>
      <c r="JND534" s="330"/>
      <c r="JNE534" s="428"/>
      <c r="JNF534" s="330"/>
      <c r="JNG534" s="428"/>
      <c r="JNH534" s="330"/>
      <c r="JNI534" s="428"/>
      <c r="JNJ534" s="330"/>
      <c r="JNK534" s="428"/>
      <c r="JNL534" s="330"/>
      <c r="JNM534" s="428"/>
      <c r="JNN534" s="330"/>
      <c r="JNO534" s="428"/>
      <c r="JNP534" s="330"/>
      <c r="JNQ534" s="428"/>
      <c r="JNR534" s="330"/>
      <c r="JNS534" s="428"/>
      <c r="JNT534" s="330"/>
      <c r="JNU534" s="428"/>
      <c r="JNV534" s="330"/>
      <c r="JNW534" s="428"/>
      <c r="JNX534" s="330"/>
      <c r="JNY534" s="428"/>
      <c r="JNZ534" s="330"/>
      <c r="JOA534" s="428"/>
      <c r="JOB534" s="330"/>
      <c r="JOC534" s="428"/>
      <c r="JOD534" s="330"/>
      <c r="JOE534" s="428"/>
      <c r="JOF534" s="330"/>
      <c r="JOG534" s="428"/>
      <c r="JOH534" s="330"/>
      <c r="JOI534" s="428"/>
      <c r="JOJ534" s="330"/>
      <c r="JOK534" s="428"/>
      <c r="JOL534" s="330"/>
      <c r="JOM534" s="428"/>
      <c r="JON534" s="330"/>
      <c r="JOO534" s="428"/>
      <c r="JOP534" s="330"/>
      <c r="JOQ534" s="428"/>
      <c r="JOR534" s="330"/>
      <c r="JOS534" s="428"/>
      <c r="JOT534" s="330"/>
      <c r="JOU534" s="428"/>
      <c r="JOV534" s="330"/>
      <c r="JOW534" s="428"/>
      <c r="JOX534" s="330"/>
      <c r="JOY534" s="428"/>
      <c r="JOZ534" s="330"/>
      <c r="JPA534" s="428"/>
      <c r="JPB534" s="330"/>
      <c r="JPC534" s="428"/>
      <c r="JPD534" s="330"/>
      <c r="JPE534" s="428"/>
      <c r="JPF534" s="330"/>
      <c r="JPG534" s="428"/>
      <c r="JPH534" s="330"/>
      <c r="JPI534" s="428"/>
      <c r="JPJ534" s="330"/>
      <c r="JPK534" s="428"/>
      <c r="JPL534" s="330"/>
      <c r="JPM534" s="428"/>
      <c r="JPN534" s="330"/>
      <c r="JPO534" s="428"/>
      <c r="JPP534" s="330"/>
      <c r="JPQ534" s="428"/>
      <c r="JPR534" s="330"/>
      <c r="JPS534" s="428"/>
      <c r="JPT534" s="330"/>
      <c r="JPU534" s="428"/>
      <c r="JPV534" s="330"/>
      <c r="JPW534" s="428"/>
      <c r="JPX534" s="330"/>
      <c r="JPY534" s="428"/>
      <c r="JPZ534" s="330"/>
      <c r="JQA534" s="428"/>
      <c r="JQB534" s="330"/>
      <c r="JQC534" s="428"/>
      <c r="JQD534" s="330"/>
      <c r="JQE534" s="428"/>
      <c r="JQF534" s="330"/>
      <c r="JQG534" s="428"/>
      <c r="JQH534" s="330"/>
      <c r="JQI534" s="428"/>
      <c r="JQJ534" s="330"/>
      <c r="JQK534" s="428"/>
      <c r="JQL534" s="330"/>
      <c r="JQM534" s="428"/>
      <c r="JQN534" s="330"/>
      <c r="JQO534" s="428"/>
      <c r="JQP534" s="330"/>
      <c r="JQQ534" s="428"/>
      <c r="JQR534" s="330"/>
      <c r="JQS534" s="428"/>
      <c r="JQT534" s="330"/>
      <c r="JQU534" s="428"/>
      <c r="JQV534" s="330"/>
      <c r="JQW534" s="428"/>
      <c r="JQX534" s="330"/>
      <c r="JQY534" s="428"/>
      <c r="JQZ534" s="330"/>
      <c r="JRA534" s="428"/>
      <c r="JRB534" s="330"/>
      <c r="JRC534" s="428"/>
      <c r="JRD534" s="330"/>
      <c r="JRE534" s="428"/>
      <c r="JRF534" s="330"/>
      <c r="JRG534" s="428"/>
      <c r="JRH534" s="330"/>
      <c r="JRI534" s="428"/>
      <c r="JRJ534" s="330"/>
      <c r="JRK534" s="428"/>
      <c r="JRL534" s="330"/>
      <c r="JRM534" s="428"/>
      <c r="JRN534" s="330"/>
      <c r="JRO534" s="428"/>
      <c r="JRP534" s="330"/>
      <c r="JRQ534" s="428"/>
      <c r="JRR534" s="330"/>
      <c r="JRS534" s="428"/>
      <c r="JRT534" s="330"/>
      <c r="JRU534" s="428"/>
      <c r="JRV534" s="330"/>
      <c r="JRW534" s="428"/>
      <c r="JRX534" s="330"/>
      <c r="JRY534" s="428"/>
      <c r="JRZ534" s="330"/>
      <c r="JSA534" s="428"/>
      <c r="JSB534" s="330"/>
      <c r="JSC534" s="428"/>
      <c r="JSD534" s="330"/>
      <c r="JSE534" s="428"/>
      <c r="JSF534" s="330"/>
      <c r="JSG534" s="428"/>
      <c r="JSH534" s="330"/>
      <c r="JSI534" s="428"/>
      <c r="JSJ534" s="330"/>
      <c r="JSK534" s="428"/>
      <c r="JSL534" s="330"/>
      <c r="JSM534" s="428"/>
      <c r="JSN534" s="330"/>
      <c r="JSO534" s="428"/>
      <c r="JSP534" s="330"/>
      <c r="JSQ534" s="428"/>
      <c r="JSR534" s="330"/>
      <c r="JSS534" s="428"/>
      <c r="JST534" s="330"/>
      <c r="JSU534" s="428"/>
      <c r="JSV534" s="330"/>
      <c r="JSW534" s="428"/>
      <c r="JSX534" s="330"/>
      <c r="JSY534" s="428"/>
      <c r="JSZ534" s="330"/>
      <c r="JTA534" s="428"/>
      <c r="JTB534" s="330"/>
      <c r="JTC534" s="428"/>
      <c r="JTD534" s="330"/>
      <c r="JTE534" s="428"/>
      <c r="JTF534" s="330"/>
      <c r="JTG534" s="428"/>
      <c r="JTH534" s="330"/>
      <c r="JTI534" s="428"/>
      <c r="JTJ534" s="330"/>
      <c r="JTK534" s="428"/>
      <c r="JTL534" s="330"/>
      <c r="JTM534" s="428"/>
      <c r="JTN534" s="330"/>
      <c r="JTO534" s="428"/>
      <c r="JTP534" s="330"/>
      <c r="JTQ534" s="428"/>
      <c r="JTR534" s="330"/>
      <c r="JTS534" s="428"/>
      <c r="JTT534" s="330"/>
      <c r="JTU534" s="428"/>
      <c r="JTV534" s="330"/>
      <c r="JTW534" s="428"/>
      <c r="JTX534" s="330"/>
      <c r="JTY534" s="428"/>
      <c r="JTZ534" s="330"/>
      <c r="JUA534" s="428"/>
      <c r="JUB534" s="330"/>
      <c r="JUC534" s="428"/>
      <c r="JUD534" s="330"/>
      <c r="JUE534" s="428"/>
      <c r="JUF534" s="330"/>
      <c r="JUG534" s="428"/>
      <c r="JUH534" s="330"/>
      <c r="JUI534" s="428"/>
      <c r="JUJ534" s="330"/>
      <c r="JUK534" s="428"/>
      <c r="JUL534" s="330"/>
      <c r="JUM534" s="428"/>
      <c r="JUN534" s="330"/>
      <c r="JUO534" s="428"/>
      <c r="JUP534" s="330"/>
      <c r="JUQ534" s="428"/>
      <c r="JUR534" s="330"/>
      <c r="JUS534" s="428"/>
      <c r="JUT534" s="330"/>
      <c r="JUU534" s="428"/>
      <c r="JUV534" s="330"/>
      <c r="JUW534" s="428"/>
      <c r="JUX534" s="330"/>
      <c r="JUY534" s="428"/>
      <c r="JUZ534" s="330"/>
      <c r="JVA534" s="428"/>
      <c r="JVB534" s="330"/>
      <c r="JVC534" s="428"/>
      <c r="JVD534" s="330"/>
      <c r="JVE534" s="428"/>
      <c r="JVF534" s="330"/>
      <c r="JVG534" s="428"/>
      <c r="JVH534" s="330"/>
      <c r="JVI534" s="428"/>
      <c r="JVJ534" s="330"/>
      <c r="JVK534" s="428"/>
      <c r="JVL534" s="330"/>
      <c r="JVM534" s="428"/>
      <c r="JVN534" s="330"/>
      <c r="JVO534" s="428"/>
      <c r="JVP534" s="330"/>
      <c r="JVQ534" s="428"/>
      <c r="JVR534" s="330"/>
      <c r="JVS534" s="428"/>
      <c r="JVT534" s="330"/>
      <c r="JVU534" s="428"/>
      <c r="JVV534" s="330"/>
      <c r="JVW534" s="428"/>
      <c r="JVX534" s="330"/>
      <c r="JVY534" s="428"/>
      <c r="JVZ534" s="330"/>
      <c r="JWA534" s="428"/>
      <c r="JWB534" s="330"/>
      <c r="JWC534" s="428"/>
      <c r="JWD534" s="330"/>
      <c r="JWE534" s="428"/>
      <c r="JWF534" s="330"/>
      <c r="JWG534" s="428"/>
      <c r="JWH534" s="330"/>
      <c r="JWI534" s="428"/>
      <c r="JWJ534" s="330"/>
      <c r="JWK534" s="428"/>
      <c r="JWL534" s="330"/>
      <c r="JWM534" s="428"/>
      <c r="JWN534" s="330"/>
      <c r="JWO534" s="428"/>
      <c r="JWP534" s="330"/>
      <c r="JWQ534" s="428"/>
      <c r="JWR534" s="330"/>
      <c r="JWS534" s="428"/>
      <c r="JWT534" s="330"/>
      <c r="JWU534" s="428"/>
      <c r="JWV534" s="330"/>
      <c r="JWW534" s="428"/>
      <c r="JWX534" s="330"/>
      <c r="JWY534" s="428"/>
      <c r="JWZ534" s="330"/>
      <c r="JXA534" s="428"/>
      <c r="JXB534" s="330"/>
      <c r="JXC534" s="428"/>
      <c r="JXD534" s="330"/>
      <c r="JXE534" s="428"/>
      <c r="JXF534" s="330"/>
      <c r="JXG534" s="428"/>
      <c r="JXH534" s="330"/>
      <c r="JXI534" s="428"/>
      <c r="JXJ534" s="330"/>
      <c r="JXK534" s="428"/>
      <c r="JXL534" s="330"/>
      <c r="JXM534" s="428"/>
      <c r="JXN534" s="330"/>
      <c r="JXO534" s="428"/>
      <c r="JXP534" s="330"/>
      <c r="JXQ534" s="428"/>
      <c r="JXR534" s="330"/>
      <c r="JXS534" s="428"/>
      <c r="JXT534" s="330"/>
      <c r="JXU534" s="428"/>
      <c r="JXV534" s="330"/>
      <c r="JXW534" s="428"/>
      <c r="JXX534" s="330"/>
      <c r="JXY534" s="428"/>
      <c r="JXZ534" s="330"/>
      <c r="JYA534" s="428"/>
      <c r="JYB534" s="330"/>
      <c r="JYC534" s="428"/>
      <c r="JYD534" s="330"/>
      <c r="JYE534" s="428"/>
      <c r="JYF534" s="330"/>
      <c r="JYG534" s="428"/>
      <c r="JYH534" s="330"/>
      <c r="JYI534" s="428"/>
      <c r="JYJ534" s="330"/>
      <c r="JYK534" s="428"/>
      <c r="JYL534" s="330"/>
      <c r="JYM534" s="428"/>
      <c r="JYN534" s="330"/>
      <c r="JYO534" s="428"/>
      <c r="JYP534" s="330"/>
      <c r="JYQ534" s="428"/>
      <c r="JYR534" s="330"/>
      <c r="JYS534" s="428"/>
      <c r="JYT534" s="330"/>
      <c r="JYU534" s="428"/>
      <c r="JYV534" s="330"/>
      <c r="JYW534" s="428"/>
      <c r="JYX534" s="330"/>
      <c r="JYY534" s="428"/>
      <c r="JYZ534" s="330"/>
      <c r="JZA534" s="428"/>
      <c r="JZB534" s="330"/>
      <c r="JZC534" s="428"/>
      <c r="JZD534" s="330"/>
      <c r="JZE534" s="428"/>
      <c r="JZF534" s="330"/>
      <c r="JZG534" s="428"/>
      <c r="JZH534" s="330"/>
      <c r="JZI534" s="428"/>
      <c r="JZJ534" s="330"/>
      <c r="JZK534" s="428"/>
      <c r="JZL534" s="330"/>
      <c r="JZM534" s="428"/>
      <c r="JZN534" s="330"/>
      <c r="JZO534" s="428"/>
      <c r="JZP534" s="330"/>
      <c r="JZQ534" s="428"/>
      <c r="JZR534" s="330"/>
      <c r="JZS534" s="428"/>
      <c r="JZT534" s="330"/>
      <c r="JZU534" s="428"/>
      <c r="JZV534" s="330"/>
      <c r="JZW534" s="428"/>
      <c r="JZX534" s="330"/>
      <c r="JZY534" s="428"/>
      <c r="JZZ534" s="330"/>
      <c r="KAA534" s="428"/>
      <c r="KAB534" s="330"/>
      <c r="KAC534" s="428"/>
      <c r="KAD534" s="330"/>
      <c r="KAE534" s="428"/>
      <c r="KAF534" s="330"/>
      <c r="KAG534" s="428"/>
      <c r="KAH534" s="330"/>
      <c r="KAI534" s="428"/>
      <c r="KAJ534" s="330"/>
      <c r="KAK534" s="428"/>
      <c r="KAL534" s="330"/>
      <c r="KAM534" s="428"/>
      <c r="KAN534" s="330"/>
      <c r="KAO534" s="428"/>
      <c r="KAP534" s="330"/>
      <c r="KAQ534" s="428"/>
      <c r="KAR534" s="330"/>
      <c r="KAS534" s="428"/>
      <c r="KAT534" s="330"/>
      <c r="KAU534" s="428"/>
      <c r="KAV534" s="330"/>
      <c r="KAW534" s="428"/>
      <c r="KAX534" s="330"/>
      <c r="KAY534" s="428"/>
      <c r="KAZ534" s="330"/>
      <c r="KBA534" s="428"/>
      <c r="KBB534" s="330"/>
      <c r="KBC534" s="428"/>
      <c r="KBD534" s="330"/>
      <c r="KBE534" s="428"/>
      <c r="KBF534" s="330"/>
      <c r="KBG534" s="428"/>
      <c r="KBH534" s="330"/>
      <c r="KBI534" s="428"/>
      <c r="KBJ534" s="330"/>
      <c r="KBK534" s="428"/>
      <c r="KBL534" s="330"/>
      <c r="KBM534" s="428"/>
      <c r="KBN534" s="330"/>
      <c r="KBO534" s="428"/>
      <c r="KBP534" s="330"/>
      <c r="KBQ534" s="428"/>
      <c r="KBR534" s="330"/>
      <c r="KBS534" s="428"/>
      <c r="KBT534" s="330"/>
      <c r="KBU534" s="428"/>
      <c r="KBV534" s="330"/>
      <c r="KBW534" s="428"/>
      <c r="KBX534" s="330"/>
      <c r="KBY534" s="428"/>
      <c r="KBZ534" s="330"/>
      <c r="KCA534" s="428"/>
      <c r="KCB534" s="330"/>
      <c r="KCC534" s="428"/>
      <c r="KCD534" s="330"/>
      <c r="KCE534" s="428"/>
      <c r="KCF534" s="330"/>
      <c r="KCG534" s="428"/>
      <c r="KCH534" s="330"/>
      <c r="KCI534" s="428"/>
      <c r="KCJ534" s="330"/>
      <c r="KCK534" s="428"/>
      <c r="KCL534" s="330"/>
      <c r="KCM534" s="428"/>
      <c r="KCN534" s="330"/>
      <c r="KCO534" s="428"/>
      <c r="KCP534" s="330"/>
      <c r="KCQ534" s="428"/>
      <c r="KCR534" s="330"/>
      <c r="KCS534" s="428"/>
      <c r="KCT534" s="330"/>
      <c r="KCU534" s="428"/>
      <c r="KCV534" s="330"/>
      <c r="KCW534" s="428"/>
      <c r="KCX534" s="330"/>
      <c r="KCY534" s="428"/>
      <c r="KCZ534" s="330"/>
      <c r="KDA534" s="428"/>
      <c r="KDB534" s="330"/>
      <c r="KDC534" s="428"/>
      <c r="KDD534" s="330"/>
      <c r="KDE534" s="428"/>
      <c r="KDF534" s="330"/>
      <c r="KDG534" s="428"/>
      <c r="KDH534" s="330"/>
      <c r="KDI534" s="428"/>
      <c r="KDJ534" s="330"/>
      <c r="KDK534" s="428"/>
      <c r="KDL534" s="330"/>
      <c r="KDM534" s="428"/>
      <c r="KDN534" s="330"/>
      <c r="KDO534" s="428"/>
      <c r="KDP534" s="330"/>
      <c r="KDQ534" s="428"/>
      <c r="KDR534" s="330"/>
      <c r="KDS534" s="428"/>
      <c r="KDT534" s="330"/>
      <c r="KDU534" s="428"/>
      <c r="KDV534" s="330"/>
      <c r="KDW534" s="428"/>
      <c r="KDX534" s="330"/>
      <c r="KDY534" s="428"/>
      <c r="KDZ534" s="330"/>
      <c r="KEA534" s="428"/>
      <c r="KEB534" s="330"/>
      <c r="KEC534" s="428"/>
      <c r="KED534" s="330"/>
      <c r="KEE534" s="428"/>
      <c r="KEF534" s="330"/>
      <c r="KEG534" s="428"/>
      <c r="KEH534" s="330"/>
      <c r="KEI534" s="428"/>
      <c r="KEJ534" s="330"/>
      <c r="KEK534" s="428"/>
      <c r="KEL534" s="330"/>
      <c r="KEM534" s="428"/>
      <c r="KEN534" s="330"/>
      <c r="KEO534" s="428"/>
      <c r="KEP534" s="330"/>
      <c r="KEQ534" s="428"/>
      <c r="KER534" s="330"/>
      <c r="KES534" s="428"/>
      <c r="KET534" s="330"/>
      <c r="KEU534" s="428"/>
      <c r="KEV534" s="330"/>
      <c r="KEW534" s="428"/>
      <c r="KEX534" s="330"/>
      <c r="KEY534" s="428"/>
      <c r="KEZ534" s="330"/>
      <c r="KFA534" s="428"/>
      <c r="KFB534" s="330"/>
      <c r="KFC534" s="428"/>
      <c r="KFD534" s="330"/>
      <c r="KFE534" s="428"/>
      <c r="KFF534" s="330"/>
      <c r="KFG534" s="428"/>
      <c r="KFH534" s="330"/>
      <c r="KFI534" s="428"/>
      <c r="KFJ534" s="330"/>
      <c r="KFK534" s="428"/>
      <c r="KFL534" s="330"/>
      <c r="KFM534" s="428"/>
      <c r="KFN534" s="330"/>
      <c r="KFO534" s="428"/>
      <c r="KFP534" s="330"/>
      <c r="KFQ534" s="428"/>
      <c r="KFR534" s="330"/>
      <c r="KFS534" s="428"/>
      <c r="KFT534" s="330"/>
      <c r="KFU534" s="428"/>
      <c r="KFV534" s="330"/>
      <c r="KFW534" s="428"/>
      <c r="KFX534" s="330"/>
      <c r="KFY534" s="428"/>
      <c r="KFZ534" s="330"/>
      <c r="KGA534" s="428"/>
      <c r="KGB534" s="330"/>
      <c r="KGC534" s="428"/>
      <c r="KGD534" s="330"/>
      <c r="KGE534" s="428"/>
      <c r="KGF534" s="330"/>
      <c r="KGG534" s="428"/>
      <c r="KGH534" s="330"/>
      <c r="KGI534" s="428"/>
      <c r="KGJ534" s="330"/>
      <c r="KGK534" s="428"/>
      <c r="KGL534" s="330"/>
      <c r="KGM534" s="428"/>
      <c r="KGN534" s="330"/>
      <c r="KGO534" s="428"/>
      <c r="KGP534" s="330"/>
      <c r="KGQ534" s="428"/>
      <c r="KGR534" s="330"/>
      <c r="KGS534" s="428"/>
      <c r="KGT534" s="330"/>
      <c r="KGU534" s="428"/>
      <c r="KGV534" s="330"/>
      <c r="KGW534" s="428"/>
      <c r="KGX534" s="330"/>
      <c r="KGY534" s="428"/>
      <c r="KGZ534" s="330"/>
      <c r="KHA534" s="428"/>
      <c r="KHB534" s="330"/>
      <c r="KHC534" s="428"/>
      <c r="KHD534" s="330"/>
      <c r="KHE534" s="428"/>
      <c r="KHF534" s="330"/>
      <c r="KHG534" s="428"/>
      <c r="KHH534" s="330"/>
      <c r="KHI534" s="428"/>
      <c r="KHJ534" s="330"/>
      <c r="KHK534" s="428"/>
      <c r="KHL534" s="330"/>
      <c r="KHM534" s="428"/>
      <c r="KHN534" s="330"/>
      <c r="KHO534" s="428"/>
      <c r="KHP534" s="330"/>
      <c r="KHQ534" s="428"/>
      <c r="KHR534" s="330"/>
      <c r="KHS534" s="428"/>
      <c r="KHT534" s="330"/>
      <c r="KHU534" s="428"/>
      <c r="KHV534" s="330"/>
      <c r="KHW534" s="428"/>
      <c r="KHX534" s="330"/>
      <c r="KHY534" s="428"/>
      <c r="KHZ534" s="330"/>
      <c r="KIA534" s="428"/>
      <c r="KIB534" s="330"/>
      <c r="KIC534" s="428"/>
      <c r="KID534" s="330"/>
      <c r="KIE534" s="428"/>
      <c r="KIF534" s="330"/>
      <c r="KIG534" s="428"/>
      <c r="KIH534" s="330"/>
      <c r="KII534" s="428"/>
      <c r="KIJ534" s="330"/>
      <c r="KIK534" s="428"/>
      <c r="KIL534" s="330"/>
      <c r="KIM534" s="428"/>
      <c r="KIN534" s="330"/>
      <c r="KIO534" s="428"/>
      <c r="KIP534" s="330"/>
      <c r="KIQ534" s="428"/>
      <c r="KIR534" s="330"/>
      <c r="KIS534" s="428"/>
      <c r="KIT534" s="330"/>
      <c r="KIU534" s="428"/>
      <c r="KIV534" s="330"/>
      <c r="KIW534" s="428"/>
      <c r="KIX534" s="330"/>
      <c r="KIY534" s="428"/>
      <c r="KIZ534" s="330"/>
      <c r="KJA534" s="428"/>
      <c r="KJB534" s="330"/>
      <c r="KJC534" s="428"/>
      <c r="KJD534" s="330"/>
      <c r="KJE534" s="428"/>
      <c r="KJF534" s="330"/>
      <c r="KJG534" s="428"/>
      <c r="KJH534" s="330"/>
      <c r="KJI534" s="428"/>
      <c r="KJJ534" s="330"/>
      <c r="KJK534" s="428"/>
      <c r="KJL534" s="330"/>
      <c r="KJM534" s="428"/>
      <c r="KJN534" s="330"/>
      <c r="KJO534" s="428"/>
      <c r="KJP534" s="330"/>
      <c r="KJQ534" s="428"/>
      <c r="KJR534" s="330"/>
      <c r="KJS534" s="428"/>
      <c r="KJT534" s="330"/>
      <c r="KJU534" s="428"/>
      <c r="KJV534" s="330"/>
      <c r="KJW534" s="428"/>
      <c r="KJX534" s="330"/>
      <c r="KJY534" s="428"/>
      <c r="KJZ534" s="330"/>
      <c r="KKA534" s="428"/>
      <c r="KKB534" s="330"/>
      <c r="KKC534" s="428"/>
      <c r="KKD534" s="330"/>
      <c r="KKE534" s="428"/>
      <c r="KKF534" s="330"/>
      <c r="KKG534" s="428"/>
      <c r="KKH534" s="330"/>
      <c r="KKI534" s="428"/>
      <c r="KKJ534" s="330"/>
      <c r="KKK534" s="428"/>
      <c r="KKL534" s="330"/>
      <c r="KKM534" s="428"/>
      <c r="KKN534" s="330"/>
      <c r="KKO534" s="428"/>
      <c r="KKP534" s="330"/>
      <c r="KKQ534" s="428"/>
      <c r="KKR534" s="330"/>
      <c r="KKS534" s="428"/>
      <c r="KKT534" s="330"/>
      <c r="KKU534" s="428"/>
      <c r="KKV534" s="330"/>
      <c r="KKW534" s="428"/>
      <c r="KKX534" s="330"/>
      <c r="KKY534" s="428"/>
      <c r="KKZ534" s="330"/>
      <c r="KLA534" s="428"/>
      <c r="KLB534" s="330"/>
      <c r="KLC534" s="428"/>
      <c r="KLD534" s="330"/>
      <c r="KLE534" s="428"/>
      <c r="KLF534" s="330"/>
      <c r="KLG534" s="428"/>
      <c r="KLH534" s="330"/>
      <c r="KLI534" s="428"/>
      <c r="KLJ534" s="330"/>
      <c r="KLK534" s="428"/>
      <c r="KLL534" s="330"/>
      <c r="KLM534" s="428"/>
      <c r="KLN534" s="330"/>
      <c r="KLO534" s="428"/>
      <c r="KLP534" s="330"/>
      <c r="KLQ534" s="428"/>
      <c r="KLR534" s="330"/>
      <c r="KLS534" s="428"/>
      <c r="KLT534" s="330"/>
      <c r="KLU534" s="428"/>
      <c r="KLV534" s="330"/>
      <c r="KLW534" s="428"/>
      <c r="KLX534" s="330"/>
      <c r="KLY534" s="428"/>
      <c r="KLZ534" s="330"/>
      <c r="KMA534" s="428"/>
      <c r="KMB534" s="330"/>
      <c r="KMC534" s="428"/>
      <c r="KMD534" s="330"/>
      <c r="KME534" s="428"/>
      <c r="KMF534" s="330"/>
      <c r="KMG534" s="428"/>
      <c r="KMH534" s="330"/>
      <c r="KMI534" s="428"/>
      <c r="KMJ534" s="330"/>
      <c r="KMK534" s="428"/>
      <c r="KML534" s="330"/>
      <c r="KMM534" s="428"/>
      <c r="KMN534" s="330"/>
      <c r="KMO534" s="428"/>
      <c r="KMP534" s="330"/>
      <c r="KMQ534" s="428"/>
      <c r="KMR534" s="330"/>
      <c r="KMS534" s="428"/>
      <c r="KMT534" s="330"/>
      <c r="KMU534" s="428"/>
      <c r="KMV534" s="330"/>
      <c r="KMW534" s="428"/>
      <c r="KMX534" s="330"/>
      <c r="KMY534" s="428"/>
      <c r="KMZ534" s="330"/>
      <c r="KNA534" s="428"/>
      <c r="KNB534" s="330"/>
      <c r="KNC534" s="428"/>
      <c r="KND534" s="330"/>
      <c r="KNE534" s="428"/>
      <c r="KNF534" s="330"/>
      <c r="KNG534" s="428"/>
      <c r="KNH534" s="330"/>
      <c r="KNI534" s="428"/>
      <c r="KNJ534" s="330"/>
      <c r="KNK534" s="428"/>
      <c r="KNL534" s="330"/>
      <c r="KNM534" s="428"/>
      <c r="KNN534" s="330"/>
      <c r="KNO534" s="428"/>
      <c r="KNP534" s="330"/>
      <c r="KNQ534" s="428"/>
      <c r="KNR534" s="330"/>
      <c r="KNS534" s="428"/>
      <c r="KNT534" s="330"/>
      <c r="KNU534" s="428"/>
      <c r="KNV534" s="330"/>
      <c r="KNW534" s="428"/>
      <c r="KNX534" s="330"/>
      <c r="KNY534" s="428"/>
      <c r="KNZ534" s="330"/>
      <c r="KOA534" s="428"/>
      <c r="KOB534" s="330"/>
      <c r="KOC534" s="428"/>
      <c r="KOD534" s="330"/>
      <c r="KOE534" s="428"/>
      <c r="KOF534" s="330"/>
      <c r="KOG534" s="428"/>
      <c r="KOH534" s="330"/>
      <c r="KOI534" s="428"/>
      <c r="KOJ534" s="330"/>
      <c r="KOK534" s="428"/>
      <c r="KOL534" s="330"/>
      <c r="KOM534" s="428"/>
      <c r="KON534" s="330"/>
      <c r="KOO534" s="428"/>
      <c r="KOP534" s="330"/>
      <c r="KOQ534" s="428"/>
      <c r="KOR534" s="330"/>
      <c r="KOS534" s="428"/>
      <c r="KOT534" s="330"/>
      <c r="KOU534" s="428"/>
      <c r="KOV534" s="330"/>
      <c r="KOW534" s="428"/>
      <c r="KOX534" s="330"/>
      <c r="KOY534" s="428"/>
      <c r="KOZ534" s="330"/>
      <c r="KPA534" s="428"/>
      <c r="KPB534" s="330"/>
      <c r="KPC534" s="428"/>
      <c r="KPD534" s="330"/>
      <c r="KPE534" s="428"/>
      <c r="KPF534" s="330"/>
      <c r="KPG534" s="428"/>
      <c r="KPH534" s="330"/>
      <c r="KPI534" s="428"/>
      <c r="KPJ534" s="330"/>
      <c r="KPK534" s="428"/>
      <c r="KPL534" s="330"/>
      <c r="KPM534" s="428"/>
      <c r="KPN534" s="330"/>
      <c r="KPO534" s="428"/>
      <c r="KPP534" s="330"/>
      <c r="KPQ534" s="428"/>
      <c r="KPR534" s="330"/>
      <c r="KPS534" s="428"/>
      <c r="KPT534" s="330"/>
      <c r="KPU534" s="428"/>
      <c r="KPV534" s="330"/>
      <c r="KPW534" s="428"/>
      <c r="KPX534" s="330"/>
      <c r="KPY534" s="428"/>
      <c r="KPZ534" s="330"/>
      <c r="KQA534" s="428"/>
      <c r="KQB534" s="330"/>
      <c r="KQC534" s="428"/>
      <c r="KQD534" s="330"/>
      <c r="KQE534" s="428"/>
      <c r="KQF534" s="330"/>
      <c r="KQG534" s="428"/>
      <c r="KQH534" s="330"/>
      <c r="KQI534" s="428"/>
      <c r="KQJ534" s="330"/>
      <c r="KQK534" s="428"/>
      <c r="KQL534" s="330"/>
      <c r="KQM534" s="428"/>
      <c r="KQN534" s="330"/>
      <c r="KQO534" s="428"/>
      <c r="KQP534" s="330"/>
      <c r="KQQ534" s="428"/>
      <c r="KQR534" s="330"/>
      <c r="KQS534" s="428"/>
      <c r="KQT534" s="330"/>
      <c r="KQU534" s="428"/>
      <c r="KQV534" s="330"/>
      <c r="KQW534" s="428"/>
      <c r="KQX534" s="330"/>
      <c r="KQY534" s="428"/>
      <c r="KQZ534" s="330"/>
      <c r="KRA534" s="428"/>
      <c r="KRB534" s="330"/>
      <c r="KRC534" s="428"/>
      <c r="KRD534" s="330"/>
      <c r="KRE534" s="428"/>
      <c r="KRF534" s="330"/>
      <c r="KRG534" s="428"/>
      <c r="KRH534" s="330"/>
      <c r="KRI534" s="428"/>
      <c r="KRJ534" s="330"/>
      <c r="KRK534" s="428"/>
      <c r="KRL534" s="330"/>
      <c r="KRM534" s="428"/>
      <c r="KRN534" s="330"/>
      <c r="KRO534" s="428"/>
      <c r="KRP534" s="330"/>
      <c r="KRQ534" s="428"/>
      <c r="KRR534" s="330"/>
      <c r="KRS534" s="428"/>
      <c r="KRT534" s="330"/>
      <c r="KRU534" s="428"/>
      <c r="KRV534" s="330"/>
      <c r="KRW534" s="428"/>
      <c r="KRX534" s="330"/>
      <c r="KRY534" s="428"/>
      <c r="KRZ534" s="330"/>
      <c r="KSA534" s="428"/>
      <c r="KSB534" s="330"/>
      <c r="KSC534" s="428"/>
      <c r="KSD534" s="330"/>
      <c r="KSE534" s="428"/>
      <c r="KSF534" s="330"/>
      <c r="KSG534" s="428"/>
      <c r="KSH534" s="330"/>
      <c r="KSI534" s="428"/>
      <c r="KSJ534" s="330"/>
      <c r="KSK534" s="428"/>
      <c r="KSL534" s="330"/>
      <c r="KSM534" s="428"/>
      <c r="KSN534" s="330"/>
      <c r="KSO534" s="428"/>
      <c r="KSP534" s="330"/>
      <c r="KSQ534" s="428"/>
      <c r="KSR534" s="330"/>
      <c r="KSS534" s="428"/>
      <c r="KST534" s="330"/>
      <c r="KSU534" s="428"/>
      <c r="KSV534" s="330"/>
      <c r="KSW534" s="428"/>
      <c r="KSX534" s="330"/>
      <c r="KSY534" s="428"/>
      <c r="KSZ534" s="330"/>
      <c r="KTA534" s="428"/>
      <c r="KTB534" s="330"/>
      <c r="KTC534" s="428"/>
      <c r="KTD534" s="330"/>
      <c r="KTE534" s="428"/>
      <c r="KTF534" s="330"/>
      <c r="KTG534" s="428"/>
      <c r="KTH534" s="330"/>
      <c r="KTI534" s="428"/>
      <c r="KTJ534" s="330"/>
      <c r="KTK534" s="428"/>
      <c r="KTL534" s="330"/>
      <c r="KTM534" s="428"/>
      <c r="KTN534" s="330"/>
      <c r="KTO534" s="428"/>
      <c r="KTP534" s="330"/>
      <c r="KTQ534" s="428"/>
      <c r="KTR534" s="330"/>
      <c r="KTS534" s="428"/>
      <c r="KTT534" s="330"/>
      <c r="KTU534" s="428"/>
      <c r="KTV534" s="330"/>
      <c r="KTW534" s="428"/>
      <c r="KTX534" s="330"/>
      <c r="KTY534" s="428"/>
      <c r="KTZ534" s="330"/>
      <c r="KUA534" s="428"/>
      <c r="KUB534" s="330"/>
      <c r="KUC534" s="428"/>
      <c r="KUD534" s="330"/>
      <c r="KUE534" s="428"/>
      <c r="KUF534" s="330"/>
      <c r="KUG534" s="428"/>
      <c r="KUH534" s="330"/>
      <c r="KUI534" s="428"/>
      <c r="KUJ534" s="330"/>
      <c r="KUK534" s="428"/>
      <c r="KUL534" s="330"/>
      <c r="KUM534" s="428"/>
      <c r="KUN534" s="330"/>
      <c r="KUO534" s="428"/>
      <c r="KUP534" s="330"/>
      <c r="KUQ534" s="428"/>
      <c r="KUR534" s="330"/>
      <c r="KUS534" s="428"/>
      <c r="KUT534" s="330"/>
      <c r="KUU534" s="428"/>
      <c r="KUV534" s="330"/>
      <c r="KUW534" s="428"/>
      <c r="KUX534" s="330"/>
      <c r="KUY534" s="428"/>
      <c r="KUZ534" s="330"/>
      <c r="KVA534" s="428"/>
      <c r="KVB534" s="330"/>
      <c r="KVC534" s="428"/>
      <c r="KVD534" s="330"/>
      <c r="KVE534" s="428"/>
      <c r="KVF534" s="330"/>
      <c r="KVG534" s="428"/>
      <c r="KVH534" s="330"/>
      <c r="KVI534" s="428"/>
      <c r="KVJ534" s="330"/>
      <c r="KVK534" s="428"/>
      <c r="KVL534" s="330"/>
      <c r="KVM534" s="428"/>
      <c r="KVN534" s="330"/>
      <c r="KVO534" s="428"/>
      <c r="KVP534" s="330"/>
      <c r="KVQ534" s="428"/>
      <c r="KVR534" s="330"/>
      <c r="KVS534" s="428"/>
      <c r="KVT534" s="330"/>
      <c r="KVU534" s="428"/>
      <c r="KVV534" s="330"/>
      <c r="KVW534" s="428"/>
      <c r="KVX534" s="330"/>
      <c r="KVY534" s="428"/>
      <c r="KVZ534" s="330"/>
      <c r="KWA534" s="428"/>
      <c r="KWB534" s="330"/>
      <c r="KWC534" s="428"/>
      <c r="KWD534" s="330"/>
      <c r="KWE534" s="428"/>
      <c r="KWF534" s="330"/>
      <c r="KWG534" s="428"/>
      <c r="KWH534" s="330"/>
      <c r="KWI534" s="428"/>
      <c r="KWJ534" s="330"/>
      <c r="KWK534" s="428"/>
      <c r="KWL534" s="330"/>
      <c r="KWM534" s="428"/>
      <c r="KWN534" s="330"/>
      <c r="KWO534" s="428"/>
      <c r="KWP534" s="330"/>
      <c r="KWQ534" s="428"/>
      <c r="KWR534" s="330"/>
      <c r="KWS534" s="428"/>
      <c r="KWT534" s="330"/>
      <c r="KWU534" s="428"/>
      <c r="KWV534" s="330"/>
      <c r="KWW534" s="428"/>
      <c r="KWX534" s="330"/>
      <c r="KWY534" s="428"/>
      <c r="KWZ534" s="330"/>
      <c r="KXA534" s="428"/>
      <c r="KXB534" s="330"/>
      <c r="KXC534" s="428"/>
      <c r="KXD534" s="330"/>
      <c r="KXE534" s="428"/>
      <c r="KXF534" s="330"/>
      <c r="KXG534" s="428"/>
      <c r="KXH534" s="330"/>
      <c r="KXI534" s="428"/>
      <c r="KXJ534" s="330"/>
      <c r="KXK534" s="428"/>
      <c r="KXL534" s="330"/>
      <c r="KXM534" s="428"/>
      <c r="KXN534" s="330"/>
      <c r="KXO534" s="428"/>
      <c r="KXP534" s="330"/>
      <c r="KXQ534" s="428"/>
      <c r="KXR534" s="330"/>
      <c r="KXS534" s="428"/>
      <c r="KXT534" s="330"/>
      <c r="KXU534" s="428"/>
      <c r="KXV534" s="330"/>
      <c r="KXW534" s="428"/>
      <c r="KXX534" s="330"/>
      <c r="KXY534" s="428"/>
      <c r="KXZ534" s="330"/>
      <c r="KYA534" s="428"/>
      <c r="KYB534" s="330"/>
      <c r="KYC534" s="428"/>
      <c r="KYD534" s="330"/>
      <c r="KYE534" s="428"/>
      <c r="KYF534" s="330"/>
      <c r="KYG534" s="428"/>
      <c r="KYH534" s="330"/>
      <c r="KYI534" s="428"/>
      <c r="KYJ534" s="330"/>
      <c r="KYK534" s="428"/>
      <c r="KYL534" s="330"/>
      <c r="KYM534" s="428"/>
      <c r="KYN534" s="330"/>
      <c r="KYO534" s="428"/>
      <c r="KYP534" s="330"/>
      <c r="KYQ534" s="428"/>
      <c r="KYR534" s="330"/>
      <c r="KYS534" s="428"/>
      <c r="KYT534" s="330"/>
      <c r="KYU534" s="428"/>
      <c r="KYV534" s="330"/>
      <c r="KYW534" s="428"/>
      <c r="KYX534" s="330"/>
      <c r="KYY534" s="428"/>
      <c r="KYZ534" s="330"/>
      <c r="KZA534" s="428"/>
      <c r="KZB534" s="330"/>
      <c r="KZC534" s="428"/>
      <c r="KZD534" s="330"/>
      <c r="KZE534" s="428"/>
      <c r="KZF534" s="330"/>
      <c r="KZG534" s="428"/>
      <c r="KZH534" s="330"/>
      <c r="KZI534" s="428"/>
      <c r="KZJ534" s="330"/>
      <c r="KZK534" s="428"/>
      <c r="KZL534" s="330"/>
      <c r="KZM534" s="428"/>
      <c r="KZN534" s="330"/>
      <c r="KZO534" s="428"/>
      <c r="KZP534" s="330"/>
      <c r="KZQ534" s="428"/>
      <c r="KZR534" s="330"/>
      <c r="KZS534" s="428"/>
      <c r="KZT534" s="330"/>
      <c r="KZU534" s="428"/>
      <c r="KZV534" s="330"/>
      <c r="KZW534" s="428"/>
      <c r="KZX534" s="330"/>
      <c r="KZY534" s="428"/>
      <c r="KZZ534" s="330"/>
      <c r="LAA534" s="428"/>
      <c r="LAB534" s="330"/>
      <c r="LAC534" s="428"/>
      <c r="LAD534" s="330"/>
      <c r="LAE534" s="428"/>
      <c r="LAF534" s="330"/>
      <c r="LAG534" s="428"/>
      <c r="LAH534" s="330"/>
      <c r="LAI534" s="428"/>
      <c r="LAJ534" s="330"/>
      <c r="LAK534" s="428"/>
      <c r="LAL534" s="330"/>
      <c r="LAM534" s="428"/>
      <c r="LAN534" s="330"/>
      <c r="LAO534" s="428"/>
      <c r="LAP534" s="330"/>
      <c r="LAQ534" s="428"/>
      <c r="LAR534" s="330"/>
      <c r="LAS534" s="428"/>
      <c r="LAT534" s="330"/>
      <c r="LAU534" s="428"/>
      <c r="LAV534" s="330"/>
      <c r="LAW534" s="428"/>
      <c r="LAX534" s="330"/>
      <c r="LAY534" s="428"/>
      <c r="LAZ534" s="330"/>
      <c r="LBA534" s="428"/>
      <c r="LBB534" s="330"/>
      <c r="LBC534" s="428"/>
      <c r="LBD534" s="330"/>
      <c r="LBE534" s="428"/>
      <c r="LBF534" s="330"/>
      <c r="LBG534" s="428"/>
      <c r="LBH534" s="330"/>
      <c r="LBI534" s="428"/>
      <c r="LBJ534" s="330"/>
      <c r="LBK534" s="428"/>
      <c r="LBL534" s="330"/>
      <c r="LBM534" s="428"/>
      <c r="LBN534" s="330"/>
      <c r="LBO534" s="428"/>
      <c r="LBP534" s="330"/>
      <c r="LBQ534" s="428"/>
      <c r="LBR534" s="330"/>
      <c r="LBS534" s="428"/>
      <c r="LBT534" s="330"/>
      <c r="LBU534" s="428"/>
      <c r="LBV534" s="330"/>
      <c r="LBW534" s="428"/>
      <c r="LBX534" s="330"/>
      <c r="LBY534" s="428"/>
      <c r="LBZ534" s="330"/>
      <c r="LCA534" s="428"/>
      <c r="LCB534" s="330"/>
      <c r="LCC534" s="428"/>
      <c r="LCD534" s="330"/>
      <c r="LCE534" s="428"/>
      <c r="LCF534" s="330"/>
      <c r="LCG534" s="428"/>
      <c r="LCH534" s="330"/>
      <c r="LCI534" s="428"/>
      <c r="LCJ534" s="330"/>
      <c r="LCK534" s="428"/>
      <c r="LCL534" s="330"/>
      <c r="LCM534" s="428"/>
      <c r="LCN534" s="330"/>
      <c r="LCO534" s="428"/>
      <c r="LCP534" s="330"/>
      <c r="LCQ534" s="428"/>
      <c r="LCR534" s="330"/>
      <c r="LCS534" s="428"/>
      <c r="LCT534" s="330"/>
      <c r="LCU534" s="428"/>
      <c r="LCV534" s="330"/>
      <c r="LCW534" s="428"/>
      <c r="LCX534" s="330"/>
      <c r="LCY534" s="428"/>
      <c r="LCZ534" s="330"/>
      <c r="LDA534" s="428"/>
      <c r="LDB534" s="330"/>
      <c r="LDC534" s="428"/>
      <c r="LDD534" s="330"/>
      <c r="LDE534" s="428"/>
      <c r="LDF534" s="330"/>
      <c r="LDG534" s="428"/>
      <c r="LDH534" s="330"/>
      <c r="LDI534" s="428"/>
      <c r="LDJ534" s="330"/>
      <c r="LDK534" s="428"/>
      <c r="LDL534" s="330"/>
      <c r="LDM534" s="428"/>
      <c r="LDN534" s="330"/>
      <c r="LDO534" s="428"/>
      <c r="LDP534" s="330"/>
      <c r="LDQ534" s="428"/>
      <c r="LDR534" s="330"/>
      <c r="LDS534" s="428"/>
      <c r="LDT534" s="330"/>
      <c r="LDU534" s="428"/>
      <c r="LDV534" s="330"/>
      <c r="LDW534" s="428"/>
      <c r="LDX534" s="330"/>
      <c r="LDY534" s="428"/>
      <c r="LDZ534" s="330"/>
      <c r="LEA534" s="428"/>
      <c r="LEB534" s="330"/>
      <c r="LEC534" s="428"/>
      <c r="LED534" s="330"/>
      <c r="LEE534" s="428"/>
      <c r="LEF534" s="330"/>
      <c r="LEG534" s="428"/>
      <c r="LEH534" s="330"/>
      <c r="LEI534" s="428"/>
      <c r="LEJ534" s="330"/>
      <c r="LEK534" s="428"/>
      <c r="LEL534" s="330"/>
      <c r="LEM534" s="428"/>
      <c r="LEN534" s="330"/>
      <c r="LEO534" s="428"/>
      <c r="LEP534" s="330"/>
      <c r="LEQ534" s="428"/>
      <c r="LER534" s="330"/>
      <c r="LES534" s="428"/>
      <c r="LET534" s="330"/>
      <c r="LEU534" s="428"/>
      <c r="LEV534" s="330"/>
      <c r="LEW534" s="428"/>
      <c r="LEX534" s="330"/>
      <c r="LEY534" s="428"/>
      <c r="LEZ534" s="330"/>
      <c r="LFA534" s="428"/>
      <c r="LFB534" s="330"/>
      <c r="LFC534" s="428"/>
      <c r="LFD534" s="330"/>
      <c r="LFE534" s="428"/>
      <c r="LFF534" s="330"/>
      <c r="LFG534" s="428"/>
      <c r="LFH534" s="330"/>
      <c r="LFI534" s="428"/>
      <c r="LFJ534" s="330"/>
      <c r="LFK534" s="428"/>
      <c r="LFL534" s="330"/>
      <c r="LFM534" s="428"/>
      <c r="LFN534" s="330"/>
      <c r="LFO534" s="428"/>
      <c r="LFP534" s="330"/>
      <c r="LFQ534" s="428"/>
      <c r="LFR534" s="330"/>
      <c r="LFS534" s="428"/>
      <c r="LFT534" s="330"/>
      <c r="LFU534" s="428"/>
      <c r="LFV534" s="330"/>
      <c r="LFW534" s="428"/>
      <c r="LFX534" s="330"/>
      <c r="LFY534" s="428"/>
      <c r="LFZ534" s="330"/>
      <c r="LGA534" s="428"/>
      <c r="LGB534" s="330"/>
      <c r="LGC534" s="428"/>
      <c r="LGD534" s="330"/>
      <c r="LGE534" s="428"/>
      <c r="LGF534" s="330"/>
      <c r="LGG534" s="428"/>
      <c r="LGH534" s="330"/>
      <c r="LGI534" s="428"/>
      <c r="LGJ534" s="330"/>
      <c r="LGK534" s="428"/>
      <c r="LGL534" s="330"/>
      <c r="LGM534" s="428"/>
      <c r="LGN534" s="330"/>
      <c r="LGO534" s="428"/>
      <c r="LGP534" s="330"/>
      <c r="LGQ534" s="428"/>
      <c r="LGR534" s="330"/>
      <c r="LGS534" s="428"/>
      <c r="LGT534" s="330"/>
      <c r="LGU534" s="428"/>
      <c r="LGV534" s="330"/>
      <c r="LGW534" s="428"/>
      <c r="LGX534" s="330"/>
      <c r="LGY534" s="428"/>
      <c r="LGZ534" s="330"/>
      <c r="LHA534" s="428"/>
      <c r="LHB534" s="330"/>
      <c r="LHC534" s="428"/>
      <c r="LHD534" s="330"/>
      <c r="LHE534" s="428"/>
      <c r="LHF534" s="330"/>
      <c r="LHG534" s="428"/>
      <c r="LHH534" s="330"/>
      <c r="LHI534" s="428"/>
      <c r="LHJ534" s="330"/>
      <c r="LHK534" s="428"/>
      <c r="LHL534" s="330"/>
      <c r="LHM534" s="428"/>
      <c r="LHN534" s="330"/>
      <c r="LHO534" s="428"/>
      <c r="LHP534" s="330"/>
      <c r="LHQ534" s="428"/>
      <c r="LHR534" s="330"/>
      <c r="LHS534" s="428"/>
      <c r="LHT534" s="330"/>
      <c r="LHU534" s="428"/>
      <c r="LHV534" s="330"/>
      <c r="LHW534" s="428"/>
      <c r="LHX534" s="330"/>
      <c r="LHY534" s="428"/>
      <c r="LHZ534" s="330"/>
      <c r="LIA534" s="428"/>
      <c r="LIB534" s="330"/>
      <c r="LIC534" s="428"/>
      <c r="LID534" s="330"/>
      <c r="LIE534" s="428"/>
      <c r="LIF534" s="330"/>
      <c r="LIG534" s="428"/>
      <c r="LIH534" s="330"/>
      <c r="LII534" s="428"/>
      <c r="LIJ534" s="330"/>
      <c r="LIK534" s="428"/>
      <c r="LIL534" s="330"/>
      <c r="LIM534" s="428"/>
      <c r="LIN534" s="330"/>
      <c r="LIO534" s="428"/>
      <c r="LIP534" s="330"/>
      <c r="LIQ534" s="428"/>
      <c r="LIR534" s="330"/>
      <c r="LIS534" s="428"/>
      <c r="LIT534" s="330"/>
      <c r="LIU534" s="428"/>
      <c r="LIV534" s="330"/>
      <c r="LIW534" s="428"/>
      <c r="LIX534" s="330"/>
      <c r="LIY534" s="428"/>
      <c r="LIZ534" s="330"/>
      <c r="LJA534" s="428"/>
      <c r="LJB534" s="330"/>
      <c r="LJC534" s="428"/>
      <c r="LJD534" s="330"/>
      <c r="LJE534" s="428"/>
      <c r="LJF534" s="330"/>
      <c r="LJG534" s="428"/>
      <c r="LJH534" s="330"/>
      <c r="LJI534" s="428"/>
      <c r="LJJ534" s="330"/>
      <c r="LJK534" s="428"/>
      <c r="LJL534" s="330"/>
      <c r="LJM534" s="428"/>
      <c r="LJN534" s="330"/>
      <c r="LJO534" s="428"/>
      <c r="LJP534" s="330"/>
      <c r="LJQ534" s="428"/>
      <c r="LJR534" s="330"/>
      <c r="LJS534" s="428"/>
      <c r="LJT534" s="330"/>
      <c r="LJU534" s="428"/>
      <c r="LJV534" s="330"/>
      <c r="LJW534" s="428"/>
      <c r="LJX534" s="330"/>
      <c r="LJY534" s="428"/>
      <c r="LJZ534" s="330"/>
      <c r="LKA534" s="428"/>
      <c r="LKB534" s="330"/>
      <c r="LKC534" s="428"/>
      <c r="LKD534" s="330"/>
      <c r="LKE534" s="428"/>
      <c r="LKF534" s="330"/>
      <c r="LKG534" s="428"/>
      <c r="LKH534" s="330"/>
      <c r="LKI534" s="428"/>
      <c r="LKJ534" s="330"/>
      <c r="LKK534" s="428"/>
      <c r="LKL534" s="330"/>
      <c r="LKM534" s="428"/>
      <c r="LKN534" s="330"/>
      <c r="LKO534" s="428"/>
      <c r="LKP534" s="330"/>
      <c r="LKQ534" s="428"/>
      <c r="LKR534" s="330"/>
      <c r="LKS534" s="428"/>
      <c r="LKT534" s="330"/>
      <c r="LKU534" s="428"/>
      <c r="LKV534" s="330"/>
      <c r="LKW534" s="428"/>
      <c r="LKX534" s="330"/>
      <c r="LKY534" s="428"/>
      <c r="LKZ534" s="330"/>
      <c r="LLA534" s="428"/>
      <c r="LLB534" s="330"/>
      <c r="LLC534" s="428"/>
      <c r="LLD534" s="330"/>
      <c r="LLE534" s="428"/>
      <c r="LLF534" s="330"/>
      <c r="LLG534" s="428"/>
      <c r="LLH534" s="330"/>
      <c r="LLI534" s="428"/>
      <c r="LLJ534" s="330"/>
      <c r="LLK534" s="428"/>
      <c r="LLL534" s="330"/>
      <c r="LLM534" s="428"/>
      <c r="LLN534" s="330"/>
      <c r="LLO534" s="428"/>
      <c r="LLP534" s="330"/>
      <c r="LLQ534" s="428"/>
      <c r="LLR534" s="330"/>
      <c r="LLS534" s="428"/>
      <c r="LLT534" s="330"/>
      <c r="LLU534" s="428"/>
      <c r="LLV534" s="330"/>
      <c r="LLW534" s="428"/>
      <c r="LLX534" s="330"/>
      <c r="LLY534" s="428"/>
      <c r="LLZ534" s="330"/>
      <c r="LMA534" s="428"/>
      <c r="LMB534" s="330"/>
      <c r="LMC534" s="428"/>
      <c r="LMD534" s="330"/>
      <c r="LME534" s="428"/>
      <c r="LMF534" s="330"/>
      <c r="LMG534" s="428"/>
      <c r="LMH534" s="330"/>
      <c r="LMI534" s="428"/>
      <c r="LMJ534" s="330"/>
      <c r="LMK534" s="428"/>
      <c r="LML534" s="330"/>
      <c r="LMM534" s="428"/>
      <c r="LMN534" s="330"/>
      <c r="LMO534" s="428"/>
      <c r="LMP534" s="330"/>
      <c r="LMQ534" s="428"/>
      <c r="LMR534" s="330"/>
      <c r="LMS534" s="428"/>
      <c r="LMT534" s="330"/>
      <c r="LMU534" s="428"/>
      <c r="LMV534" s="330"/>
      <c r="LMW534" s="428"/>
      <c r="LMX534" s="330"/>
      <c r="LMY534" s="428"/>
      <c r="LMZ534" s="330"/>
      <c r="LNA534" s="428"/>
      <c r="LNB534" s="330"/>
      <c r="LNC534" s="428"/>
      <c r="LND534" s="330"/>
      <c r="LNE534" s="428"/>
      <c r="LNF534" s="330"/>
      <c r="LNG534" s="428"/>
      <c r="LNH534" s="330"/>
      <c r="LNI534" s="428"/>
      <c r="LNJ534" s="330"/>
      <c r="LNK534" s="428"/>
      <c r="LNL534" s="330"/>
      <c r="LNM534" s="428"/>
      <c r="LNN534" s="330"/>
      <c r="LNO534" s="428"/>
      <c r="LNP534" s="330"/>
      <c r="LNQ534" s="428"/>
      <c r="LNR534" s="330"/>
      <c r="LNS534" s="428"/>
      <c r="LNT534" s="330"/>
      <c r="LNU534" s="428"/>
      <c r="LNV534" s="330"/>
      <c r="LNW534" s="428"/>
      <c r="LNX534" s="330"/>
      <c r="LNY534" s="428"/>
      <c r="LNZ534" s="330"/>
      <c r="LOA534" s="428"/>
      <c r="LOB534" s="330"/>
      <c r="LOC534" s="428"/>
      <c r="LOD534" s="330"/>
      <c r="LOE534" s="428"/>
      <c r="LOF534" s="330"/>
      <c r="LOG534" s="428"/>
      <c r="LOH534" s="330"/>
      <c r="LOI534" s="428"/>
      <c r="LOJ534" s="330"/>
      <c r="LOK534" s="428"/>
      <c r="LOL534" s="330"/>
      <c r="LOM534" s="428"/>
      <c r="LON534" s="330"/>
      <c r="LOO534" s="428"/>
      <c r="LOP534" s="330"/>
      <c r="LOQ534" s="428"/>
      <c r="LOR534" s="330"/>
      <c r="LOS534" s="428"/>
      <c r="LOT534" s="330"/>
      <c r="LOU534" s="428"/>
      <c r="LOV534" s="330"/>
      <c r="LOW534" s="428"/>
      <c r="LOX534" s="330"/>
      <c r="LOY534" s="428"/>
      <c r="LOZ534" s="330"/>
      <c r="LPA534" s="428"/>
      <c r="LPB534" s="330"/>
      <c r="LPC534" s="428"/>
      <c r="LPD534" s="330"/>
      <c r="LPE534" s="428"/>
      <c r="LPF534" s="330"/>
      <c r="LPG534" s="428"/>
      <c r="LPH534" s="330"/>
      <c r="LPI534" s="428"/>
      <c r="LPJ534" s="330"/>
      <c r="LPK534" s="428"/>
      <c r="LPL534" s="330"/>
      <c r="LPM534" s="428"/>
      <c r="LPN534" s="330"/>
      <c r="LPO534" s="428"/>
      <c r="LPP534" s="330"/>
      <c r="LPQ534" s="428"/>
      <c r="LPR534" s="330"/>
      <c r="LPS534" s="428"/>
      <c r="LPT534" s="330"/>
      <c r="LPU534" s="428"/>
      <c r="LPV534" s="330"/>
      <c r="LPW534" s="428"/>
      <c r="LPX534" s="330"/>
      <c r="LPY534" s="428"/>
      <c r="LPZ534" s="330"/>
      <c r="LQA534" s="428"/>
      <c r="LQB534" s="330"/>
      <c r="LQC534" s="428"/>
      <c r="LQD534" s="330"/>
      <c r="LQE534" s="428"/>
      <c r="LQF534" s="330"/>
      <c r="LQG534" s="428"/>
      <c r="LQH534" s="330"/>
      <c r="LQI534" s="428"/>
      <c r="LQJ534" s="330"/>
      <c r="LQK534" s="428"/>
      <c r="LQL534" s="330"/>
      <c r="LQM534" s="428"/>
      <c r="LQN534" s="330"/>
      <c r="LQO534" s="428"/>
      <c r="LQP534" s="330"/>
      <c r="LQQ534" s="428"/>
      <c r="LQR534" s="330"/>
      <c r="LQS534" s="428"/>
      <c r="LQT534" s="330"/>
      <c r="LQU534" s="428"/>
      <c r="LQV534" s="330"/>
      <c r="LQW534" s="428"/>
      <c r="LQX534" s="330"/>
      <c r="LQY534" s="428"/>
      <c r="LQZ534" s="330"/>
      <c r="LRA534" s="428"/>
      <c r="LRB534" s="330"/>
      <c r="LRC534" s="428"/>
      <c r="LRD534" s="330"/>
      <c r="LRE534" s="428"/>
      <c r="LRF534" s="330"/>
      <c r="LRG534" s="428"/>
      <c r="LRH534" s="330"/>
      <c r="LRI534" s="428"/>
      <c r="LRJ534" s="330"/>
      <c r="LRK534" s="428"/>
      <c r="LRL534" s="330"/>
      <c r="LRM534" s="428"/>
      <c r="LRN534" s="330"/>
      <c r="LRO534" s="428"/>
      <c r="LRP534" s="330"/>
      <c r="LRQ534" s="428"/>
      <c r="LRR534" s="330"/>
      <c r="LRS534" s="428"/>
      <c r="LRT534" s="330"/>
      <c r="LRU534" s="428"/>
      <c r="LRV534" s="330"/>
      <c r="LRW534" s="428"/>
      <c r="LRX534" s="330"/>
      <c r="LRY534" s="428"/>
      <c r="LRZ534" s="330"/>
      <c r="LSA534" s="428"/>
      <c r="LSB534" s="330"/>
      <c r="LSC534" s="428"/>
      <c r="LSD534" s="330"/>
      <c r="LSE534" s="428"/>
      <c r="LSF534" s="330"/>
      <c r="LSG534" s="428"/>
      <c r="LSH534" s="330"/>
      <c r="LSI534" s="428"/>
      <c r="LSJ534" s="330"/>
      <c r="LSK534" s="428"/>
      <c r="LSL534" s="330"/>
      <c r="LSM534" s="428"/>
      <c r="LSN534" s="330"/>
      <c r="LSO534" s="428"/>
      <c r="LSP534" s="330"/>
      <c r="LSQ534" s="428"/>
      <c r="LSR534" s="330"/>
      <c r="LSS534" s="428"/>
      <c r="LST534" s="330"/>
      <c r="LSU534" s="428"/>
      <c r="LSV534" s="330"/>
      <c r="LSW534" s="428"/>
      <c r="LSX534" s="330"/>
      <c r="LSY534" s="428"/>
      <c r="LSZ534" s="330"/>
      <c r="LTA534" s="428"/>
      <c r="LTB534" s="330"/>
      <c r="LTC534" s="428"/>
      <c r="LTD534" s="330"/>
      <c r="LTE534" s="428"/>
      <c r="LTF534" s="330"/>
      <c r="LTG534" s="428"/>
      <c r="LTH534" s="330"/>
      <c r="LTI534" s="428"/>
      <c r="LTJ534" s="330"/>
      <c r="LTK534" s="428"/>
      <c r="LTL534" s="330"/>
      <c r="LTM534" s="428"/>
      <c r="LTN534" s="330"/>
      <c r="LTO534" s="428"/>
      <c r="LTP534" s="330"/>
      <c r="LTQ534" s="428"/>
      <c r="LTR534" s="330"/>
      <c r="LTS534" s="428"/>
      <c r="LTT534" s="330"/>
      <c r="LTU534" s="428"/>
      <c r="LTV534" s="330"/>
      <c r="LTW534" s="428"/>
      <c r="LTX534" s="330"/>
      <c r="LTY534" s="428"/>
      <c r="LTZ534" s="330"/>
      <c r="LUA534" s="428"/>
      <c r="LUB534" s="330"/>
      <c r="LUC534" s="428"/>
      <c r="LUD534" s="330"/>
      <c r="LUE534" s="428"/>
      <c r="LUF534" s="330"/>
      <c r="LUG534" s="428"/>
      <c r="LUH534" s="330"/>
      <c r="LUI534" s="428"/>
      <c r="LUJ534" s="330"/>
      <c r="LUK534" s="428"/>
      <c r="LUL534" s="330"/>
      <c r="LUM534" s="428"/>
      <c r="LUN534" s="330"/>
      <c r="LUO534" s="428"/>
      <c r="LUP534" s="330"/>
      <c r="LUQ534" s="428"/>
      <c r="LUR534" s="330"/>
      <c r="LUS534" s="428"/>
      <c r="LUT534" s="330"/>
      <c r="LUU534" s="428"/>
      <c r="LUV534" s="330"/>
      <c r="LUW534" s="428"/>
      <c r="LUX534" s="330"/>
      <c r="LUY534" s="428"/>
      <c r="LUZ534" s="330"/>
      <c r="LVA534" s="428"/>
      <c r="LVB534" s="330"/>
      <c r="LVC534" s="428"/>
      <c r="LVD534" s="330"/>
      <c r="LVE534" s="428"/>
      <c r="LVF534" s="330"/>
      <c r="LVG534" s="428"/>
      <c r="LVH534" s="330"/>
      <c r="LVI534" s="428"/>
      <c r="LVJ534" s="330"/>
      <c r="LVK534" s="428"/>
      <c r="LVL534" s="330"/>
      <c r="LVM534" s="428"/>
      <c r="LVN534" s="330"/>
      <c r="LVO534" s="428"/>
      <c r="LVP534" s="330"/>
      <c r="LVQ534" s="428"/>
      <c r="LVR534" s="330"/>
      <c r="LVS534" s="428"/>
      <c r="LVT534" s="330"/>
      <c r="LVU534" s="428"/>
      <c r="LVV534" s="330"/>
      <c r="LVW534" s="428"/>
      <c r="LVX534" s="330"/>
      <c r="LVY534" s="428"/>
      <c r="LVZ534" s="330"/>
      <c r="LWA534" s="428"/>
      <c r="LWB534" s="330"/>
      <c r="LWC534" s="428"/>
      <c r="LWD534" s="330"/>
      <c r="LWE534" s="428"/>
      <c r="LWF534" s="330"/>
      <c r="LWG534" s="428"/>
      <c r="LWH534" s="330"/>
      <c r="LWI534" s="428"/>
      <c r="LWJ534" s="330"/>
      <c r="LWK534" s="428"/>
      <c r="LWL534" s="330"/>
      <c r="LWM534" s="428"/>
      <c r="LWN534" s="330"/>
      <c r="LWO534" s="428"/>
      <c r="LWP534" s="330"/>
      <c r="LWQ534" s="428"/>
      <c r="LWR534" s="330"/>
      <c r="LWS534" s="428"/>
      <c r="LWT534" s="330"/>
      <c r="LWU534" s="428"/>
      <c r="LWV534" s="330"/>
      <c r="LWW534" s="428"/>
      <c r="LWX534" s="330"/>
      <c r="LWY534" s="428"/>
      <c r="LWZ534" s="330"/>
      <c r="LXA534" s="428"/>
      <c r="LXB534" s="330"/>
      <c r="LXC534" s="428"/>
      <c r="LXD534" s="330"/>
      <c r="LXE534" s="428"/>
      <c r="LXF534" s="330"/>
      <c r="LXG534" s="428"/>
      <c r="LXH534" s="330"/>
      <c r="LXI534" s="428"/>
      <c r="LXJ534" s="330"/>
      <c r="LXK534" s="428"/>
      <c r="LXL534" s="330"/>
      <c r="LXM534" s="428"/>
      <c r="LXN534" s="330"/>
      <c r="LXO534" s="428"/>
      <c r="LXP534" s="330"/>
      <c r="LXQ534" s="428"/>
      <c r="LXR534" s="330"/>
      <c r="LXS534" s="428"/>
      <c r="LXT534" s="330"/>
      <c r="LXU534" s="428"/>
      <c r="LXV534" s="330"/>
      <c r="LXW534" s="428"/>
      <c r="LXX534" s="330"/>
      <c r="LXY534" s="428"/>
      <c r="LXZ534" s="330"/>
      <c r="LYA534" s="428"/>
      <c r="LYB534" s="330"/>
      <c r="LYC534" s="428"/>
      <c r="LYD534" s="330"/>
      <c r="LYE534" s="428"/>
      <c r="LYF534" s="330"/>
      <c r="LYG534" s="428"/>
      <c r="LYH534" s="330"/>
      <c r="LYI534" s="428"/>
      <c r="LYJ534" s="330"/>
      <c r="LYK534" s="428"/>
      <c r="LYL534" s="330"/>
      <c r="LYM534" s="428"/>
      <c r="LYN534" s="330"/>
      <c r="LYO534" s="428"/>
      <c r="LYP534" s="330"/>
      <c r="LYQ534" s="428"/>
      <c r="LYR534" s="330"/>
      <c r="LYS534" s="428"/>
      <c r="LYT534" s="330"/>
      <c r="LYU534" s="428"/>
      <c r="LYV534" s="330"/>
      <c r="LYW534" s="428"/>
      <c r="LYX534" s="330"/>
      <c r="LYY534" s="428"/>
      <c r="LYZ534" s="330"/>
      <c r="LZA534" s="428"/>
      <c r="LZB534" s="330"/>
      <c r="LZC534" s="428"/>
      <c r="LZD534" s="330"/>
      <c r="LZE534" s="428"/>
      <c r="LZF534" s="330"/>
      <c r="LZG534" s="428"/>
      <c r="LZH534" s="330"/>
      <c r="LZI534" s="428"/>
      <c r="LZJ534" s="330"/>
      <c r="LZK534" s="428"/>
      <c r="LZL534" s="330"/>
      <c r="LZM534" s="428"/>
      <c r="LZN534" s="330"/>
      <c r="LZO534" s="428"/>
      <c r="LZP534" s="330"/>
      <c r="LZQ534" s="428"/>
      <c r="LZR534" s="330"/>
      <c r="LZS534" s="428"/>
      <c r="LZT534" s="330"/>
      <c r="LZU534" s="428"/>
      <c r="LZV534" s="330"/>
      <c r="LZW534" s="428"/>
      <c r="LZX534" s="330"/>
      <c r="LZY534" s="428"/>
      <c r="LZZ534" s="330"/>
      <c r="MAA534" s="428"/>
      <c r="MAB534" s="330"/>
      <c r="MAC534" s="428"/>
      <c r="MAD534" s="330"/>
      <c r="MAE534" s="428"/>
      <c r="MAF534" s="330"/>
      <c r="MAG534" s="428"/>
      <c r="MAH534" s="330"/>
      <c r="MAI534" s="428"/>
      <c r="MAJ534" s="330"/>
      <c r="MAK534" s="428"/>
      <c r="MAL534" s="330"/>
      <c r="MAM534" s="428"/>
      <c r="MAN534" s="330"/>
      <c r="MAO534" s="428"/>
      <c r="MAP534" s="330"/>
      <c r="MAQ534" s="428"/>
      <c r="MAR534" s="330"/>
      <c r="MAS534" s="428"/>
      <c r="MAT534" s="330"/>
      <c r="MAU534" s="428"/>
      <c r="MAV534" s="330"/>
      <c r="MAW534" s="428"/>
      <c r="MAX534" s="330"/>
      <c r="MAY534" s="428"/>
      <c r="MAZ534" s="330"/>
      <c r="MBA534" s="428"/>
      <c r="MBB534" s="330"/>
      <c r="MBC534" s="428"/>
      <c r="MBD534" s="330"/>
      <c r="MBE534" s="428"/>
      <c r="MBF534" s="330"/>
      <c r="MBG534" s="428"/>
      <c r="MBH534" s="330"/>
      <c r="MBI534" s="428"/>
      <c r="MBJ534" s="330"/>
      <c r="MBK534" s="428"/>
      <c r="MBL534" s="330"/>
      <c r="MBM534" s="428"/>
      <c r="MBN534" s="330"/>
      <c r="MBO534" s="428"/>
      <c r="MBP534" s="330"/>
      <c r="MBQ534" s="428"/>
      <c r="MBR534" s="330"/>
      <c r="MBS534" s="428"/>
      <c r="MBT534" s="330"/>
      <c r="MBU534" s="428"/>
      <c r="MBV534" s="330"/>
      <c r="MBW534" s="428"/>
      <c r="MBX534" s="330"/>
      <c r="MBY534" s="428"/>
      <c r="MBZ534" s="330"/>
      <c r="MCA534" s="428"/>
      <c r="MCB534" s="330"/>
      <c r="MCC534" s="428"/>
      <c r="MCD534" s="330"/>
      <c r="MCE534" s="428"/>
      <c r="MCF534" s="330"/>
      <c r="MCG534" s="428"/>
      <c r="MCH534" s="330"/>
      <c r="MCI534" s="428"/>
      <c r="MCJ534" s="330"/>
      <c r="MCK534" s="428"/>
      <c r="MCL534" s="330"/>
      <c r="MCM534" s="428"/>
      <c r="MCN534" s="330"/>
      <c r="MCO534" s="428"/>
      <c r="MCP534" s="330"/>
      <c r="MCQ534" s="428"/>
      <c r="MCR534" s="330"/>
      <c r="MCS534" s="428"/>
      <c r="MCT534" s="330"/>
      <c r="MCU534" s="428"/>
      <c r="MCV534" s="330"/>
      <c r="MCW534" s="428"/>
      <c r="MCX534" s="330"/>
      <c r="MCY534" s="428"/>
      <c r="MCZ534" s="330"/>
      <c r="MDA534" s="428"/>
      <c r="MDB534" s="330"/>
      <c r="MDC534" s="428"/>
      <c r="MDD534" s="330"/>
      <c r="MDE534" s="428"/>
      <c r="MDF534" s="330"/>
      <c r="MDG534" s="428"/>
      <c r="MDH534" s="330"/>
      <c r="MDI534" s="428"/>
      <c r="MDJ534" s="330"/>
      <c r="MDK534" s="428"/>
      <c r="MDL534" s="330"/>
      <c r="MDM534" s="428"/>
      <c r="MDN534" s="330"/>
      <c r="MDO534" s="428"/>
      <c r="MDP534" s="330"/>
      <c r="MDQ534" s="428"/>
      <c r="MDR534" s="330"/>
      <c r="MDS534" s="428"/>
      <c r="MDT534" s="330"/>
      <c r="MDU534" s="428"/>
      <c r="MDV534" s="330"/>
      <c r="MDW534" s="428"/>
      <c r="MDX534" s="330"/>
      <c r="MDY534" s="428"/>
      <c r="MDZ534" s="330"/>
      <c r="MEA534" s="428"/>
      <c r="MEB534" s="330"/>
      <c r="MEC534" s="428"/>
      <c r="MED534" s="330"/>
      <c r="MEE534" s="428"/>
      <c r="MEF534" s="330"/>
      <c r="MEG534" s="428"/>
      <c r="MEH534" s="330"/>
      <c r="MEI534" s="428"/>
      <c r="MEJ534" s="330"/>
      <c r="MEK534" s="428"/>
      <c r="MEL534" s="330"/>
      <c r="MEM534" s="428"/>
      <c r="MEN534" s="330"/>
      <c r="MEO534" s="428"/>
      <c r="MEP534" s="330"/>
      <c r="MEQ534" s="428"/>
      <c r="MER534" s="330"/>
      <c r="MES534" s="428"/>
      <c r="MET534" s="330"/>
      <c r="MEU534" s="428"/>
      <c r="MEV534" s="330"/>
      <c r="MEW534" s="428"/>
      <c r="MEX534" s="330"/>
      <c r="MEY534" s="428"/>
      <c r="MEZ534" s="330"/>
      <c r="MFA534" s="428"/>
      <c r="MFB534" s="330"/>
      <c r="MFC534" s="428"/>
      <c r="MFD534" s="330"/>
      <c r="MFE534" s="428"/>
      <c r="MFF534" s="330"/>
      <c r="MFG534" s="428"/>
      <c r="MFH534" s="330"/>
      <c r="MFI534" s="428"/>
      <c r="MFJ534" s="330"/>
      <c r="MFK534" s="428"/>
      <c r="MFL534" s="330"/>
      <c r="MFM534" s="428"/>
      <c r="MFN534" s="330"/>
      <c r="MFO534" s="428"/>
      <c r="MFP534" s="330"/>
      <c r="MFQ534" s="428"/>
      <c r="MFR534" s="330"/>
      <c r="MFS534" s="428"/>
      <c r="MFT534" s="330"/>
      <c r="MFU534" s="428"/>
      <c r="MFV534" s="330"/>
      <c r="MFW534" s="428"/>
      <c r="MFX534" s="330"/>
      <c r="MFY534" s="428"/>
      <c r="MFZ534" s="330"/>
      <c r="MGA534" s="428"/>
      <c r="MGB534" s="330"/>
      <c r="MGC534" s="428"/>
      <c r="MGD534" s="330"/>
      <c r="MGE534" s="428"/>
      <c r="MGF534" s="330"/>
      <c r="MGG534" s="428"/>
      <c r="MGH534" s="330"/>
      <c r="MGI534" s="428"/>
      <c r="MGJ534" s="330"/>
      <c r="MGK534" s="428"/>
      <c r="MGL534" s="330"/>
      <c r="MGM534" s="428"/>
      <c r="MGN534" s="330"/>
      <c r="MGO534" s="428"/>
      <c r="MGP534" s="330"/>
      <c r="MGQ534" s="428"/>
      <c r="MGR534" s="330"/>
      <c r="MGS534" s="428"/>
      <c r="MGT534" s="330"/>
      <c r="MGU534" s="428"/>
      <c r="MGV534" s="330"/>
      <c r="MGW534" s="428"/>
      <c r="MGX534" s="330"/>
      <c r="MGY534" s="428"/>
      <c r="MGZ534" s="330"/>
      <c r="MHA534" s="428"/>
      <c r="MHB534" s="330"/>
      <c r="MHC534" s="428"/>
      <c r="MHD534" s="330"/>
      <c r="MHE534" s="428"/>
      <c r="MHF534" s="330"/>
      <c r="MHG534" s="428"/>
      <c r="MHH534" s="330"/>
      <c r="MHI534" s="428"/>
      <c r="MHJ534" s="330"/>
      <c r="MHK534" s="428"/>
      <c r="MHL534" s="330"/>
      <c r="MHM534" s="428"/>
      <c r="MHN534" s="330"/>
      <c r="MHO534" s="428"/>
      <c r="MHP534" s="330"/>
      <c r="MHQ534" s="428"/>
      <c r="MHR534" s="330"/>
      <c r="MHS534" s="428"/>
      <c r="MHT534" s="330"/>
      <c r="MHU534" s="428"/>
      <c r="MHV534" s="330"/>
      <c r="MHW534" s="428"/>
      <c r="MHX534" s="330"/>
      <c r="MHY534" s="428"/>
      <c r="MHZ534" s="330"/>
      <c r="MIA534" s="428"/>
      <c r="MIB534" s="330"/>
      <c r="MIC534" s="428"/>
      <c r="MID534" s="330"/>
      <c r="MIE534" s="428"/>
      <c r="MIF534" s="330"/>
      <c r="MIG534" s="428"/>
      <c r="MIH534" s="330"/>
      <c r="MII534" s="428"/>
      <c r="MIJ534" s="330"/>
      <c r="MIK534" s="428"/>
      <c r="MIL534" s="330"/>
      <c r="MIM534" s="428"/>
      <c r="MIN534" s="330"/>
      <c r="MIO534" s="428"/>
      <c r="MIP534" s="330"/>
      <c r="MIQ534" s="428"/>
      <c r="MIR534" s="330"/>
      <c r="MIS534" s="428"/>
      <c r="MIT534" s="330"/>
      <c r="MIU534" s="428"/>
      <c r="MIV534" s="330"/>
      <c r="MIW534" s="428"/>
      <c r="MIX534" s="330"/>
      <c r="MIY534" s="428"/>
      <c r="MIZ534" s="330"/>
      <c r="MJA534" s="428"/>
      <c r="MJB534" s="330"/>
      <c r="MJC534" s="428"/>
      <c r="MJD534" s="330"/>
      <c r="MJE534" s="428"/>
      <c r="MJF534" s="330"/>
      <c r="MJG534" s="428"/>
      <c r="MJH534" s="330"/>
      <c r="MJI534" s="428"/>
      <c r="MJJ534" s="330"/>
      <c r="MJK534" s="428"/>
      <c r="MJL534" s="330"/>
      <c r="MJM534" s="428"/>
      <c r="MJN534" s="330"/>
      <c r="MJO534" s="428"/>
      <c r="MJP534" s="330"/>
      <c r="MJQ534" s="428"/>
      <c r="MJR534" s="330"/>
      <c r="MJS534" s="428"/>
      <c r="MJT534" s="330"/>
      <c r="MJU534" s="428"/>
      <c r="MJV534" s="330"/>
      <c r="MJW534" s="428"/>
      <c r="MJX534" s="330"/>
      <c r="MJY534" s="428"/>
      <c r="MJZ534" s="330"/>
      <c r="MKA534" s="428"/>
      <c r="MKB534" s="330"/>
      <c r="MKC534" s="428"/>
      <c r="MKD534" s="330"/>
      <c r="MKE534" s="428"/>
      <c r="MKF534" s="330"/>
      <c r="MKG534" s="428"/>
      <c r="MKH534" s="330"/>
      <c r="MKI534" s="428"/>
      <c r="MKJ534" s="330"/>
      <c r="MKK534" s="428"/>
      <c r="MKL534" s="330"/>
      <c r="MKM534" s="428"/>
      <c r="MKN534" s="330"/>
      <c r="MKO534" s="428"/>
      <c r="MKP534" s="330"/>
      <c r="MKQ534" s="428"/>
      <c r="MKR534" s="330"/>
      <c r="MKS534" s="428"/>
      <c r="MKT534" s="330"/>
      <c r="MKU534" s="428"/>
      <c r="MKV534" s="330"/>
      <c r="MKW534" s="428"/>
      <c r="MKX534" s="330"/>
      <c r="MKY534" s="428"/>
      <c r="MKZ534" s="330"/>
      <c r="MLA534" s="428"/>
      <c r="MLB534" s="330"/>
      <c r="MLC534" s="428"/>
      <c r="MLD534" s="330"/>
      <c r="MLE534" s="428"/>
      <c r="MLF534" s="330"/>
      <c r="MLG534" s="428"/>
      <c r="MLH534" s="330"/>
      <c r="MLI534" s="428"/>
      <c r="MLJ534" s="330"/>
      <c r="MLK534" s="428"/>
      <c r="MLL534" s="330"/>
      <c r="MLM534" s="428"/>
      <c r="MLN534" s="330"/>
      <c r="MLO534" s="428"/>
      <c r="MLP534" s="330"/>
      <c r="MLQ534" s="428"/>
      <c r="MLR534" s="330"/>
      <c r="MLS534" s="428"/>
      <c r="MLT534" s="330"/>
      <c r="MLU534" s="428"/>
      <c r="MLV534" s="330"/>
      <c r="MLW534" s="428"/>
      <c r="MLX534" s="330"/>
      <c r="MLY534" s="428"/>
      <c r="MLZ534" s="330"/>
      <c r="MMA534" s="428"/>
      <c r="MMB534" s="330"/>
      <c r="MMC534" s="428"/>
      <c r="MMD534" s="330"/>
      <c r="MME534" s="428"/>
      <c r="MMF534" s="330"/>
      <c r="MMG534" s="428"/>
      <c r="MMH534" s="330"/>
      <c r="MMI534" s="428"/>
      <c r="MMJ534" s="330"/>
      <c r="MMK534" s="428"/>
      <c r="MML534" s="330"/>
      <c r="MMM534" s="428"/>
      <c r="MMN534" s="330"/>
      <c r="MMO534" s="428"/>
      <c r="MMP534" s="330"/>
      <c r="MMQ534" s="428"/>
      <c r="MMR534" s="330"/>
      <c r="MMS534" s="428"/>
      <c r="MMT534" s="330"/>
      <c r="MMU534" s="428"/>
      <c r="MMV534" s="330"/>
      <c r="MMW534" s="428"/>
      <c r="MMX534" s="330"/>
      <c r="MMY534" s="428"/>
      <c r="MMZ534" s="330"/>
      <c r="MNA534" s="428"/>
      <c r="MNB534" s="330"/>
      <c r="MNC534" s="428"/>
      <c r="MND534" s="330"/>
      <c r="MNE534" s="428"/>
      <c r="MNF534" s="330"/>
      <c r="MNG534" s="428"/>
      <c r="MNH534" s="330"/>
      <c r="MNI534" s="428"/>
      <c r="MNJ534" s="330"/>
      <c r="MNK534" s="428"/>
      <c r="MNL534" s="330"/>
      <c r="MNM534" s="428"/>
      <c r="MNN534" s="330"/>
      <c r="MNO534" s="428"/>
      <c r="MNP534" s="330"/>
      <c r="MNQ534" s="428"/>
      <c r="MNR534" s="330"/>
      <c r="MNS534" s="428"/>
      <c r="MNT534" s="330"/>
      <c r="MNU534" s="428"/>
      <c r="MNV534" s="330"/>
      <c r="MNW534" s="428"/>
      <c r="MNX534" s="330"/>
      <c r="MNY534" s="428"/>
      <c r="MNZ534" s="330"/>
      <c r="MOA534" s="428"/>
      <c r="MOB534" s="330"/>
      <c r="MOC534" s="428"/>
      <c r="MOD534" s="330"/>
      <c r="MOE534" s="428"/>
      <c r="MOF534" s="330"/>
      <c r="MOG534" s="428"/>
      <c r="MOH534" s="330"/>
      <c r="MOI534" s="428"/>
      <c r="MOJ534" s="330"/>
      <c r="MOK534" s="428"/>
      <c r="MOL534" s="330"/>
      <c r="MOM534" s="428"/>
      <c r="MON534" s="330"/>
      <c r="MOO534" s="428"/>
      <c r="MOP534" s="330"/>
      <c r="MOQ534" s="428"/>
      <c r="MOR534" s="330"/>
      <c r="MOS534" s="428"/>
      <c r="MOT534" s="330"/>
      <c r="MOU534" s="428"/>
      <c r="MOV534" s="330"/>
      <c r="MOW534" s="428"/>
      <c r="MOX534" s="330"/>
      <c r="MOY534" s="428"/>
      <c r="MOZ534" s="330"/>
      <c r="MPA534" s="428"/>
      <c r="MPB534" s="330"/>
      <c r="MPC534" s="428"/>
      <c r="MPD534" s="330"/>
      <c r="MPE534" s="428"/>
      <c r="MPF534" s="330"/>
      <c r="MPG534" s="428"/>
      <c r="MPH534" s="330"/>
      <c r="MPI534" s="428"/>
      <c r="MPJ534" s="330"/>
      <c r="MPK534" s="428"/>
      <c r="MPL534" s="330"/>
      <c r="MPM534" s="428"/>
      <c r="MPN534" s="330"/>
      <c r="MPO534" s="428"/>
      <c r="MPP534" s="330"/>
      <c r="MPQ534" s="428"/>
      <c r="MPR534" s="330"/>
      <c r="MPS534" s="428"/>
      <c r="MPT534" s="330"/>
      <c r="MPU534" s="428"/>
      <c r="MPV534" s="330"/>
      <c r="MPW534" s="428"/>
      <c r="MPX534" s="330"/>
      <c r="MPY534" s="428"/>
      <c r="MPZ534" s="330"/>
      <c r="MQA534" s="428"/>
      <c r="MQB534" s="330"/>
      <c r="MQC534" s="428"/>
      <c r="MQD534" s="330"/>
      <c r="MQE534" s="428"/>
      <c r="MQF534" s="330"/>
      <c r="MQG534" s="428"/>
      <c r="MQH534" s="330"/>
      <c r="MQI534" s="428"/>
      <c r="MQJ534" s="330"/>
      <c r="MQK534" s="428"/>
      <c r="MQL534" s="330"/>
      <c r="MQM534" s="428"/>
      <c r="MQN534" s="330"/>
      <c r="MQO534" s="428"/>
      <c r="MQP534" s="330"/>
      <c r="MQQ534" s="428"/>
      <c r="MQR534" s="330"/>
      <c r="MQS534" s="428"/>
      <c r="MQT534" s="330"/>
      <c r="MQU534" s="428"/>
      <c r="MQV534" s="330"/>
      <c r="MQW534" s="428"/>
      <c r="MQX534" s="330"/>
      <c r="MQY534" s="428"/>
      <c r="MQZ534" s="330"/>
      <c r="MRA534" s="428"/>
      <c r="MRB534" s="330"/>
      <c r="MRC534" s="428"/>
      <c r="MRD534" s="330"/>
      <c r="MRE534" s="428"/>
      <c r="MRF534" s="330"/>
      <c r="MRG534" s="428"/>
      <c r="MRH534" s="330"/>
      <c r="MRI534" s="428"/>
      <c r="MRJ534" s="330"/>
      <c r="MRK534" s="428"/>
      <c r="MRL534" s="330"/>
      <c r="MRM534" s="428"/>
      <c r="MRN534" s="330"/>
      <c r="MRO534" s="428"/>
      <c r="MRP534" s="330"/>
      <c r="MRQ534" s="428"/>
      <c r="MRR534" s="330"/>
      <c r="MRS534" s="428"/>
      <c r="MRT534" s="330"/>
      <c r="MRU534" s="428"/>
      <c r="MRV534" s="330"/>
      <c r="MRW534" s="428"/>
      <c r="MRX534" s="330"/>
      <c r="MRY534" s="428"/>
      <c r="MRZ534" s="330"/>
      <c r="MSA534" s="428"/>
      <c r="MSB534" s="330"/>
      <c r="MSC534" s="428"/>
      <c r="MSD534" s="330"/>
      <c r="MSE534" s="428"/>
      <c r="MSF534" s="330"/>
      <c r="MSG534" s="428"/>
      <c r="MSH534" s="330"/>
      <c r="MSI534" s="428"/>
      <c r="MSJ534" s="330"/>
      <c r="MSK534" s="428"/>
      <c r="MSL534" s="330"/>
      <c r="MSM534" s="428"/>
      <c r="MSN534" s="330"/>
      <c r="MSO534" s="428"/>
      <c r="MSP534" s="330"/>
      <c r="MSQ534" s="428"/>
      <c r="MSR534" s="330"/>
      <c r="MSS534" s="428"/>
      <c r="MST534" s="330"/>
      <c r="MSU534" s="428"/>
      <c r="MSV534" s="330"/>
      <c r="MSW534" s="428"/>
      <c r="MSX534" s="330"/>
      <c r="MSY534" s="428"/>
      <c r="MSZ534" s="330"/>
      <c r="MTA534" s="428"/>
      <c r="MTB534" s="330"/>
      <c r="MTC534" s="428"/>
      <c r="MTD534" s="330"/>
      <c r="MTE534" s="428"/>
      <c r="MTF534" s="330"/>
      <c r="MTG534" s="428"/>
      <c r="MTH534" s="330"/>
      <c r="MTI534" s="428"/>
      <c r="MTJ534" s="330"/>
      <c r="MTK534" s="428"/>
      <c r="MTL534" s="330"/>
      <c r="MTM534" s="428"/>
      <c r="MTN534" s="330"/>
      <c r="MTO534" s="428"/>
      <c r="MTP534" s="330"/>
      <c r="MTQ534" s="428"/>
      <c r="MTR534" s="330"/>
      <c r="MTS534" s="428"/>
      <c r="MTT534" s="330"/>
      <c r="MTU534" s="428"/>
      <c r="MTV534" s="330"/>
      <c r="MTW534" s="428"/>
      <c r="MTX534" s="330"/>
      <c r="MTY534" s="428"/>
      <c r="MTZ534" s="330"/>
      <c r="MUA534" s="428"/>
      <c r="MUB534" s="330"/>
      <c r="MUC534" s="428"/>
      <c r="MUD534" s="330"/>
      <c r="MUE534" s="428"/>
      <c r="MUF534" s="330"/>
      <c r="MUG534" s="428"/>
      <c r="MUH534" s="330"/>
      <c r="MUI534" s="428"/>
      <c r="MUJ534" s="330"/>
      <c r="MUK534" s="428"/>
      <c r="MUL534" s="330"/>
      <c r="MUM534" s="428"/>
      <c r="MUN534" s="330"/>
      <c r="MUO534" s="428"/>
      <c r="MUP534" s="330"/>
      <c r="MUQ534" s="428"/>
      <c r="MUR534" s="330"/>
      <c r="MUS534" s="428"/>
      <c r="MUT534" s="330"/>
      <c r="MUU534" s="428"/>
      <c r="MUV534" s="330"/>
      <c r="MUW534" s="428"/>
      <c r="MUX534" s="330"/>
      <c r="MUY534" s="428"/>
      <c r="MUZ534" s="330"/>
      <c r="MVA534" s="428"/>
      <c r="MVB534" s="330"/>
      <c r="MVC534" s="428"/>
      <c r="MVD534" s="330"/>
      <c r="MVE534" s="428"/>
      <c r="MVF534" s="330"/>
      <c r="MVG534" s="428"/>
      <c r="MVH534" s="330"/>
      <c r="MVI534" s="428"/>
      <c r="MVJ534" s="330"/>
      <c r="MVK534" s="428"/>
      <c r="MVL534" s="330"/>
      <c r="MVM534" s="428"/>
      <c r="MVN534" s="330"/>
      <c r="MVO534" s="428"/>
      <c r="MVP534" s="330"/>
      <c r="MVQ534" s="428"/>
      <c r="MVR534" s="330"/>
      <c r="MVS534" s="428"/>
      <c r="MVT534" s="330"/>
      <c r="MVU534" s="428"/>
      <c r="MVV534" s="330"/>
      <c r="MVW534" s="428"/>
      <c r="MVX534" s="330"/>
      <c r="MVY534" s="428"/>
      <c r="MVZ534" s="330"/>
      <c r="MWA534" s="428"/>
      <c r="MWB534" s="330"/>
      <c r="MWC534" s="428"/>
      <c r="MWD534" s="330"/>
      <c r="MWE534" s="428"/>
      <c r="MWF534" s="330"/>
      <c r="MWG534" s="428"/>
      <c r="MWH534" s="330"/>
      <c r="MWI534" s="428"/>
      <c r="MWJ534" s="330"/>
      <c r="MWK534" s="428"/>
      <c r="MWL534" s="330"/>
      <c r="MWM534" s="428"/>
      <c r="MWN534" s="330"/>
      <c r="MWO534" s="428"/>
      <c r="MWP534" s="330"/>
      <c r="MWQ534" s="428"/>
      <c r="MWR534" s="330"/>
      <c r="MWS534" s="428"/>
      <c r="MWT534" s="330"/>
      <c r="MWU534" s="428"/>
      <c r="MWV534" s="330"/>
      <c r="MWW534" s="428"/>
      <c r="MWX534" s="330"/>
      <c r="MWY534" s="428"/>
      <c r="MWZ534" s="330"/>
      <c r="MXA534" s="428"/>
      <c r="MXB534" s="330"/>
      <c r="MXC534" s="428"/>
      <c r="MXD534" s="330"/>
      <c r="MXE534" s="428"/>
      <c r="MXF534" s="330"/>
      <c r="MXG534" s="428"/>
      <c r="MXH534" s="330"/>
      <c r="MXI534" s="428"/>
      <c r="MXJ534" s="330"/>
      <c r="MXK534" s="428"/>
      <c r="MXL534" s="330"/>
      <c r="MXM534" s="428"/>
      <c r="MXN534" s="330"/>
      <c r="MXO534" s="428"/>
      <c r="MXP534" s="330"/>
      <c r="MXQ534" s="428"/>
      <c r="MXR534" s="330"/>
      <c r="MXS534" s="428"/>
      <c r="MXT534" s="330"/>
      <c r="MXU534" s="428"/>
      <c r="MXV534" s="330"/>
      <c r="MXW534" s="428"/>
      <c r="MXX534" s="330"/>
      <c r="MXY534" s="428"/>
      <c r="MXZ534" s="330"/>
      <c r="MYA534" s="428"/>
      <c r="MYB534" s="330"/>
      <c r="MYC534" s="428"/>
      <c r="MYD534" s="330"/>
      <c r="MYE534" s="428"/>
      <c r="MYF534" s="330"/>
      <c r="MYG534" s="428"/>
      <c r="MYH534" s="330"/>
      <c r="MYI534" s="428"/>
      <c r="MYJ534" s="330"/>
      <c r="MYK534" s="428"/>
      <c r="MYL534" s="330"/>
      <c r="MYM534" s="428"/>
      <c r="MYN534" s="330"/>
      <c r="MYO534" s="428"/>
      <c r="MYP534" s="330"/>
      <c r="MYQ534" s="428"/>
      <c r="MYR534" s="330"/>
      <c r="MYS534" s="428"/>
      <c r="MYT534" s="330"/>
      <c r="MYU534" s="428"/>
      <c r="MYV534" s="330"/>
      <c r="MYW534" s="428"/>
      <c r="MYX534" s="330"/>
      <c r="MYY534" s="428"/>
      <c r="MYZ534" s="330"/>
      <c r="MZA534" s="428"/>
      <c r="MZB534" s="330"/>
      <c r="MZC534" s="428"/>
      <c r="MZD534" s="330"/>
      <c r="MZE534" s="428"/>
      <c r="MZF534" s="330"/>
      <c r="MZG534" s="428"/>
      <c r="MZH534" s="330"/>
      <c r="MZI534" s="428"/>
      <c r="MZJ534" s="330"/>
      <c r="MZK534" s="428"/>
      <c r="MZL534" s="330"/>
      <c r="MZM534" s="428"/>
      <c r="MZN534" s="330"/>
      <c r="MZO534" s="428"/>
      <c r="MZP534" s="330"/>
      <c r="MZQ534" s="428"/>
      <c r="MZR534" s="330"/>
      <c r="MZS534" s="428"/>
      <c r="MZT534" s="330"/>
      <c r="MZU534" s="428"/>
      <c r="MZV534" s="330"/>
      <c r="MZW534" s="428"/>
      <c r="MZX534" s="330"/>
      <c r="MZY534" s="428"/>
      <c r="MZZ534" s="330"/>
      <c r="NAA534" s="428"/>
      <c r="NAB534" s="330"/>
      <c r="NAC534" s="428"/>
      <c r="NAD534" s="330"/>
      <c r="NAE534" s="428"/>
      <c r="NAF534" s="330"/>
      <c r="NAG534" s="428"/>
      <c r="NAH534" s="330"/>
      <c r="NAI534" s="428"/>
      <c r="NAJ534" s="330"/>
      <c r="NAK534" s="428"/>
      <c r="NAL534" s="330"/>
      <c r="NAM534" s="428"/>
      <c r="NAN534" s="330"/>
      <c r="NAO534" s="428"/>
      <c r="NAP534" s="330"/>
      <c r="NAQ534" s="428"/>
      <c r="NAR534" s="330"/>
      <c r="NAS534" s="428"/>
      <c r="NAT534" s="330"/>
      <c r="NAU534" s="428"/>
      <c r="NAV534" s="330"/>
      <c r="NAW534" s="428"/>
      <c r="NAX534" s="330"/>
      <c r="NAY534" s="428"/>
      <c r="NAZ534" s="330"/>
      <c r="NBA534" s="428"/>
      <c r="NBB534" s="330"/>
      <c r="NBC534" s="428"/>
      <c r="NBD534" s="330"/>
      <c r="NBE534" s="428"/>
      <c r="NBF534" s="330"/>
      <c r="NBG534" s="428"/>
      <c r="NBH534" s="330"/>
      <c r="NBI534" s="428"/>
      <c r="NBJ534" s="330"/>
      <c r="NBK534" s="428"/>
      <c r="NBL534" s="330"/>
      <c r="NBM534" s="428"/>
      <c r="NBN534" s="330"/>
      <c r="NBO534" s="428"/>
      <c r="NBP534" s="330"/>
      <c r="NBQ534" s="428"/>
      <c r="NBR534" s="330"/>
      <c r="NBS534" s="428"/>
      <c r="NBT534" s="330"/>
      <c r="NBU534" s="428"/>
      <c r="NBV534" s="330"/>
      <c r="NBW534" s="428"/>
      <c r="NBX534" s="330"/>
      <c r="NBY534" s="428"/>
      <c r="NBZ534" s="330"/>
      <c r="NCA534" s="428"/>
      <c r="NCB534" s="330"/>
      <c r="NCC534" s="428"/>
      <c r="NCD534" s="330"/>
      <c r="NCE534" s="428"/>
      <c r="NCF534" s="330"/>
      <c r="NCG534" s="428"/>
      <c r="NCH534" s="330"/>
      <c r="NCI534" s="428"/>
      <c r="NCJ534" s="330"/>
      <c r="NCK534" s="428"/>
      <c r="NCL534" s="330"/>
      <c r="NCM534" s="428"/>
      <c r="NCN534" s="330"/>
      <c r="NCO534" s="428"/>
      <c r="NCP534" s="330"/>
      <c r="NCQ534" s="428"/>
      <c r="NCR534" s="330"/>
      <c r="NCS534" s="428"/>
      <c r="NCT534" s="330"/>
      <c r="NCU534" s="428"/>
      <c r="NCV534" s="330"/>
      <c r="NCW534" s="428"/>
      <c r="NCX534" s="330"/>
      <c r="NCY534" s="428"/>
      <c r="NCZ534" s="330"/>
      <c r="NDA534" s="428"/>
      <c r="NDB534" s="330"/>
      <c r="NDC534" s="428"/>
      <c r="NDD534" s="330"/>
      <c r="NDE534" s="428"/>
      <c r="NDF534" s="330"/>
      <c r="NDG534" s="428"/>
      <c r="NDH534" s="330"/>
      <c r="NDI534" s="428"/>
      <c r="NDJ534" s="330"/>
      <c r="NDK534" s="428"/>
      <c r="NDL534" s="330"/>
      <c r="NDM534" s="428"/>
      <c r="NDN534" s="330"/>
      <c r="NDO534" s="428"/>
      <c r="NDP534" s="330"/>
      <c r="NDQ534" s="428"/>
      <c r="NDR534" s="330"/>
      <c r="NDS534" s="428"/>
      <c r="NDT534" s="330"/>
      <c r="NDU534" s="428"/>
      <c r="NDV534" s="330"/>
      <c r="NDW534" s="428"/>
      <c r="NDX534" s="330"/>
      <c r="NDY534" s="428"/>
      <c r="NDZ534" s="330"/>
      <c r="NEA534" s="428"/>
      <c r="NEB534" s="330"/>
      <c r="NEC534" s="428"/>
      <c r="NED534" s="330"/>
      <c r="NEE534" s="428"/>
      <c r="NEF534" s="330"/>
      <c r="NEG534" s="428"/>
      <c r="NEH534" s="330"/>
      <c r="NEI534" s="428"/>
      <c r="NEJ534" s="330"/>
      <c r="NEK534" s="428"/>
      <c r="NEL534" s="330"/>
      <c r="NEM534" s="428"/>
      <c r="NEN534" s="330"/>
      <c r="NEO534" s="428"/>
      <c r="NEP534" s="330"/>
      <c r="NEQ534" s="428"/>
      <c r="NER534" s="330"/>
      <c r="NES534" s="428"/>
      <c r="NET534" s="330"/>
      <c r="NEU534" s="428"/>
      <c r="NEV534" s="330"/>
      <c r="NEW534" s="428"/>
      <c r="NEX534" s="330"/>
      <c r="NEY534" s="428"/>
      <c r="NEZ534" s="330"/>
      <c r="NFA534" s="428"/>
      <c r="NFB534" s="330"/>
      <c r="NFC534" s="428"/>
      <c r="NFD534" s="330"/>
      <c r="NFE534" s="428"/>
      <c r="NFF534" s="330"/>
      <c r="NFG534" s="428"/>
      <c r="NFH534" s="330"/>
      <c r="NFI534" s="428"/>
      <c r="NFJ534" s="330"/>
      <c r="NFK534" s="428"/>
      <c r="NFL534" s="330"/>
      <c r="NFM534" s="428"/>
      <c r="NFN534" s="330"/>
      <c r="NFO534" s="428"/>
      <c r="NFP534" s="330"/>
      <c r="NFQ534" s="428"/>
      <c r="NFR534" s="330"/>
      <c r="NFS534" s="428"/>
      <c r="NFT534" s="330"/>
      <c r="NFU534" s="428"/>
      <c r="NFV534" s="330"/>
      <c r="NFW534" s="428"/>
      <c r="NFX534" s="330"/>
      <c r="NFY534" s="428"/>
      <c r="NFZ534" s="330"/>
      <c r="NGA534" s="428"/>
      <c r="NGB534" s="330"/>
      <c r="NGC534" s="428"/>
      <c r="NGD534" s="330"/>
      <c r="NGE534" s="428"/>
      <c r="NGF534" s="330"/>
      <c r="NGG534" s="428"/>
      <c r="NGH534" s="330"/>
      <c r="NGI534" s="428"/>
      <c r="NGJ534" s="330"/>
      <c r="NGK534" s="428"/>
      <c r="NGL534" s="330"/>
      <c r="NGM534" s="428"/>
      <c r="NGN534" s="330"/>
      <c r="NGO534" s="428"/>
      <c r="NGP534" s="330"/>
      <c r="NGQ534" s="428"/>
      <c r="NGR534" s="330"/>
      <c r="NGS534" s="428"/>
      <c r="NGT534" s="330"/>
      <c r="NGU534" s="428"/>
      <c r="NGV534" s="330"/>
      <c r="NGW534" s="428"/>
      <c r="NGX534" s="330"/>
      <c r="NGY534" s="428"/>
      <c r="NGZ534" s="330"/>
      <c r="NHA534" s="428"/>
      <c r="NHB534" s="330"/>
      <c r="NHC534" s="428"/>
      <c r="NHD534" s="330"/>
      <c r="NHE534" s="428"/>
      <c r="NHF534" s="330"/>
      <c r="NHG534" s="428"/>
      <c r="NHH534" s="330"/>
      <c r="NHI534" s="428"/>
      <c r="NHJ534" s="330"/>
      <c r="NHK534" s="428"/>
      <c r="NHL534" s="330"/>
      <c r="NHM534" s="428"/>
      <c r="NHN534" s="330"/>
      <c r="NHO534" s="428"/>
      <c r="NHP534" s="330"/>
      <c r="NHQ534" s="428"/>
      <c r="NHR534" s="330"/>
      <c r="NHS534" s="428"/>
      <c r="NHT534" s="330"/>
      <c r="NHU534" s="428"/>
      <c r="NHV534" s="330"/>
      <c r="NHW534" s="428"/>
      <c r="NHX534" s="330"/>
      <c r="NHY534" s="428"/>
      <c r="NHZ534" s="330"/>
      <c r="NIA534" s="428"/>
      <c r="NIB534" s="330"/>
      <c r="NIC534" s="428"/>
      <c r="NID534" s="330"/>
      <c r="NIE534" s="428"/>
      <c r="NIF534" s="330"/>
      <c r="NIG534" s="428"/>
      <c r="NIH534" s="330"/>
      <c r="NII534" s="428"/>
      <c r="NIJ534" s="330"/>
      <c r="NIK534" s="428"/>
      <c r="NIL534" s="330"/>
      <c r="NIM534" s="428"/>
      <c r="NIN534" s="330"/>
      <c r="NIO534" s="428"/>
      <c r="NIP534" s="330"/>
      <c r="NIQ534" s="428"/>
      <c r="NIR534" s="330"/>
      <c r="NIS534" s="428"/>
      <c r="NIT534" s="330"/>
      <c r="NIU534" s="428"/>
      <c r="NIV534" s="330"/>
      <c r="NIW534" s="428"/>
      <c r="NIX534" s="330"/>
      <c r="NIY534" s="428"/>
      <c r="NIZ534" s="330"/>
      <c r="NJA534" s="428"/>
      <c r="NJB534" s="330"/>
      <c r="NJC534" s="428"/>
      <c r="NJD534" s="330"/>
      <c r="NJE534" s="428"/>
      <c r="NJF534" s="330"/>
      <c r="NJG534" s="428"/>
      <c r="NJH534" s="330"/>
      <c r="NJI534" s="428"/>
      <c r="NJJ534" s="330"/>
      <c r="NJK534" s="428"/>
      <c r="NJL534" s="330"/>
      <c r="NJM534" s="428"/>
      <c r="NJN534" s="330"/>
      <c r="NJO534" s="428"/>
      <c r="NJP534" s="330"/>
      <c r="NJQ534" s="428"/>
      <c r="NJR534" s="330"/>
      <c r="NJS534" s="428"/>
      <c r="NJT534" s="330"/>
      <c r="NJU534" s="428"/>
      <c r="NJV534" s="330"/>
      <c r="NJW534" s="428"/>
      <c r="NJX534" s="330"/>
      <c r="NJY534" s="428"/>
      <c r="NJZ534" s="330"/>
      <c r="NKA534" s="428"/>
      <c r="NKB534" s="330"/>
      <c r="NKC534" s="428"/>
      <c r="NKD534" s="330"/>
      <c r="NKE534" s="428"/>
      <c r="NKF534" s="330"/>
      <c r="NKG534" s="428"/>
      <c r="NKH534" s="330"/>
      <c r="NKI534" s="428"/>
      <c r="NKJ534" s="330"/>
      <c r="NKK534" s="428"/>
      <c r="NKL534" s="330"/>
      <c r="NKM534" s="428"/>
      <c r="NKN534" s="330"/>
      <c r="NKO534" s="428"/>
      <c r="NKP534" s="330"/>
      <c r="NKQ534" s="428"/>
      <c r="NKR534" s="330"/>
      <c r="NKS534" s="428"/>
      <c r="NKT534" s="330"/>
      <c r="NKU534" s="428"/>
      <c r="NKV534" s="330"/>
      <c r="NKW534" s="428"/>
      <c r="NKX534" s="330"/>
      <c r="NKY534" s="428"/>
      <c r="NKZ534" s="330"/>
      <c r="NLA534" s="428"/>
      <c r="NLB534" s="330"/>
      <c r="NLC534" s="428"/>
      <c r="NLD534" s="330"/>
      <c r="NLE534" s="428"/>
      <c r="NLF534" s="330"/>
      <c r="NLG534" s="428"/>
      <c r="NLH534" s="330"/>
      <c r="NLI534" s="428"/>
      <c r="NLJ534" s="330"/>
      <c r="NLK534" s="428"/>
      <c r="NLL534" s="330"/>
      <c r="NLM534" s="428"/>
      <c r="NLN534" s="330"/>
      <c r="NLO534" s="428"/>
      <c r="NLP534" s="330"/>
      <c r="NLQ534" s="428"/>
      <c r="NLR534" s="330"/>
      <c r="NLS534" s="428"/>
      <c r="NLT534" s="330"/>
      <c r="NLU534" s="428"/>
      <c r="NLV534" s="330"/>
      <c r="NLW534" s="428"/>
      <c r="NLX534" s="330"/>
      <c r="NLY534" s="428"/>
      <c r="NLZ534" s="330"/>
      <c r="NMA534" s="428"/>
      <c r="NMB534" s="330"/>
      <c r="NMC534" s="428"/>
      <c r="NMD534" s="330"/>
      <c r="NME534" s="428"/>
      <c r="NMF534" s="330"/>
      <c r="NMG534" s="428"/>
      <c r="NMH534" s="330"/>
      <c r="NMI534" s="428"/>
      <c r="NMJ534" s="330"/>
      <c r="NMK534" s="428"/>
      <c r="NML534" s="330"/>
      <c r="NMM534" s="428"/>
      <c r="NMN534" s="330"/>
      <c r="NMO534" s="428"/>
      <c r="NMP534" s="330"/>
      <c r="NMQ534" s="428"/>
      <c r="NMR534" s="330"/>
      <c r="NMS534" s="428"/>
      <c r="NMT534" s="330"/>
      <c r="NMU534" s="428"/>
      <c r="NMV534" s="330"/>
      <c r="NMW534" s="428"/>
      <c r="NMX534" s="330"/>
      <c r="NMY534" s="428"/>
      <c r="NMZ534" s="330"/>
      <c r="NNA534" s="428"/>
      <c r="NNB534" s="330"/>
      <c r="NNC534" s="428"/>
      <c r="NND534" s="330"/>
      <c r="NNE534" s="428"/>
      <c r="NNF534" s="330"/>
      <c r="NNG534" s="428"/>
      <c r="NNH534" s="330"/>
      <c r="NNI534" s="428"/>
      <c r="NNJ534" s="330"/>
      <c r="NNK534" s="428"/>
      <c r="NNL534" s="330"/>
      <c r="NNM534" s="428"/>
      <c r="NNN534" s="330"/>
      <c r="NNO534" s="428"/>
      <c r="NNP534" s="330"/>
      <c r="NNQ534" s="428"/>
      <c r="NNR534" s="330"/>
      <c r="NNS534" s="428"/>
      <c r="NNT534" s="330"/>
      <c r="NNU534" s="428"/>
      <c r="NNV534" s="330"/>
      <c r="NNW534" s="428"/>
      <c r="NNX534" s="330"/>
      <c r="NNY534" s="428"/>
      <c r="NNZ534" s="330"/>
      <c r="NOA534" s="428"/>
      <c r="NOB534" s="330"/>
      <c r="NOC534" s="428"/>
      <c r="NOD534" s="330"/>
      <c r="NOE534" s="428"/>
      <c r="NOF534" s="330"/>
      <c r="NOG534" s="428"/>
      <c r="NOH534" s="330"/>
      <c r="NOI534" s="428"/>
      <c r="NOJ534" s="330"/>
      <c r="NOK534" s="428"/>
      <c r="NOL534" s="330"/>
      <c r="NOM534" s="428"/>
      <c r="NON534" s="330"/>
      <c r="NOO534" s="428"/>
      <c r="NOP534" s="330"/>
      <c r="NOQ534" s="428"/>
      <c r="NOR534" s="330"/>
      <c r="NOS534" s="428"/>
      <c r="NOT534" s="330"/>
      <c r="NOU534" s="428"/>
      <c r="NOV534" s="330"/>
      <c r="NOW534" s="428"/>
      <c r="NOX534" s="330"/>
      <c r="NOY534" s="428"/>
      <c r="NOZ534" s="330"/>
      <c r="NPA534" s="428"/>
      <c r="NPB534" s="330"/>
      <c r="NPC534" s="428"/>
      <c r="NPD534" s="330"/>
      <c r="NPE534" s="428"/>
      <c r="NPF534" s="330"/>
      <c r="NPG534" s="428"/>
      <c r="NPH534" s="330"/>
      <c r="NPI534" s="428"/>
      <c r="NPJ534" s="330"/>
      <c r="NPK534" s="428"/>
      <c r="NPL534" s="330"/>
      <c r="NPM534" s="428"/>
      <c r="NPN534" s="330"/>
      <c r="NPO534" s="428"/>
      <c r="NPP534" s="330"/>
      <c r="NPQ534" s="428"/>
      <c r="NPR534" s="330"/>
      <c r="NPS534" s="428"/>
      <c r="NPT534" s="330"/>
      <c r="NPU534" s="428"/>
      <c r="NPV534" s="330"/>
      <c r="NPW534" s="428"/>
      <c r="NPX534" s="330"/>
      <c r="NPY534" s="428"/>
      <c r="NPZ534" s="330"/>
      <c r="NQA534" s="428"/>
      <c r="NQB534" s="330"/>
      <c r="NQC534" s="428"/>
      <c r="NQD534" s="330"/>
      <c r="NQE534" s="428"/>
      <c r="NQF534" s="330"/>
      <c r="NQG534" s="428"/>
      <c r="NQH534" s="330"/>
      <c r="NQI534" s="428"/>
      <c r="NQJ534" s="330"/>
      <c r="NQK534" s="428"/>
      <c r="NQL534" s="330"/>
      <c r="NQM534" s="428"/>
      <c r="NQN534" s="330"/>
      <c r="NQO534" s="428"/>
      <c r="NQP534" s="330"/>
      <c r="NQQ534" s="428"/>
      <c r="NQR534" s="330"/>
      <c r="NQS534" s="428"/>
      <c r="NQT534" s="330"/>
      <c r="NQU534" s="428"/>
      <c r="NQV534" s="330"/>
      <c r="NQW534" s="428"/>
      <c r="NQX534" s="330"/>
      <c r="NQY534" s="428"/>
      <c r="NQZ534" s="330"/>
      <c r="NRA534" s="428"/>
      <c r="NRB534" s="330"/>
      <c r="NRC534" s="428"/>
      <c r="NRD534" s="330"/>
      <c r="NRE534" s="428"/>
      <c r="NRF534" s="330"/>
      <c r="NRG534" s="428"/>
      <c r="NRH534" s="330"/>
      <c r="NRI534" s="428"/>
      <c r="NRJ534" s="330"/>
      <c r="NRK534" s="428"/>
      <c r="NRL534" s="330"/>
      <c r="NRM534" s="428"/>
      <c r="NRN534" s="330"/>
      <c r="NRO534" s="428"/>
      <c r="NRP534" s="330"/>
      <c r="NRQ534" s="428"/>
      <c r="NRR534" s="330"/>
      <c r="NRS534" s="428"/>
      <c r="NRT534" s="330"/>
      <c r="NRU534" s="428"/>
      <c r="NRV534" s="330"/>
      <c r="NRW534" s="428"/>
      <c r="NRX534" s="330"/>
      <c r="NRY534" s="428"/>
      <c r="NRZ534" s="330"/>
      <c r="NSA534" s="428"/>
      <c r="NSB534" s="330"/>
      <c r="NSC534" s="428"/>
      <c r="NSD534" s="330"/>
      <c r="NSE534" s="428"/>
      <c r="NSF534" s="330"/>
      <c r="NSG534" s="428"/>
      <c r="NSH534" s="330"/>
      <c r="NSI534" s="428"/>
      <c r="NSJ534" s="330"/>
      <c r="NSK534" s="428"/>
      <c r="NSL534" s="330"/>
      <c r="NSM534" s="428"/>
      <c r="NSN534" s="330"/>
      <c r="NSO534" s="428"/>
      <c r="NSP534" s="330"/>
      <c r="NSQ534" s="428"/>
      <c r="NSR534" s="330"/>
      <c r="NSS534" s="428"/>
      <c r="NST534" s="330"/>
      <c r="NSU534" s="428"/>
      <c r="NSV534" s="330"/>
      <c r="NSW534" s="428"/>
      <c r="NSX534" s="330"/>
      <c r="NSY534" s="428"/>
      <c r="NSZ534" s="330"/>
      <c r="NTA534" s="428"/>
      <c r="NTB534" s="330"/>
      <c r="NTC534" s="428"/>
      <c r="NTD534" s="330"/>
      <c r="NTE534" s="428"/>
      <c r="NTF534" s="330"/>
      <c r="NTG534" s="428"/>
      <c r="NTH534" s="330"/>
      <c r="NTI534" s="428"/>
      <c r="NTJ534" s="330"/>
      <c r="NTK534" s="428"/>
      <c r="NTL534" s="330"/>
      <c r="NTM534" s="428"/>
      <c r="NTN534" s="330"/>
      <c r="NTO534" s="428"/>
      <c r="NTP534" s="330"/>
      <c r="NTQ534" s="428"/>
      <c r="NTR534" s="330"/>
      <c r="NTS534" s="428"/>
      <c r="NTT534" s="330"/>
      <c r="NTU534" s="428"/>
      <c r="NTV534" s="330"/>
      <c r="NTW534" s="428"/>
      <c r="NTX534" s="330"/>
      <c r="NTY534" s="428"/>
      <c r="NTZ534" s="330"/>
      <c r="NUA534" s="428"/>
      <c r="NUB534" s="330"/>
      <c r="NUC534" s="428"/>
      <c r="NUD534" s="330"/>
      <c r="NUE534" s="428"/>
      <c r="NUF534" s="330"/>
      <c r="NUG534" s="428"/>
      <c r="NUH534" s="330"/>
      <c r="NUI534" s="428"/>
      <c r="NUJ534" s="330"/>
      <c r="NUK534" s="428"/>
      <c r="NUL534" s="330"/>
      <c r="NUM534" s="428"/>
      <c r="NUN534" s="330"/>
      <c r="NUO534" s="428"/>
      <c r="NUP534" s="330"/>
      <c r="NUQ534" s="428"/>
      <c r="NUR534" s="330"/>
      <c r="NUS534" s="428"/>
      <c r="NUT534" s="330"/>
      <c r="NUU534" s="428"/>
      <c r="NUV534" s="330"/>
      <c r="NUW534" s="428"/>
      <c r="NUX534" s="330"/>
      <c r="NUY534" s="428"/>
      <c r="NUZ534" s="330"/>
      <c r="NVA534" s="428"/>
      <c r="NVB534" s="330"/>
      <c r="NVC534" s="428"/>
      <c r="NVD534" s="330"/>
      <c r="NVE534" s="428"/>
      <c r="NVF534" s="330"/>
      <c r="NVG534" s="428"/>
      <c r="NVH534" s="330"/>
      <c r="NVI534" s="428"/>
      <c r="NVJ534" s="330"/>
      <c r="NVK534" s="428"/>
      <c r="NVL534" s="330"/>
      <c r="NVM534" s="428"/>
      <c r="NVN534" s="330"/>
      <c r="NVO534" s="428"/>
      <c r="NVP534" s="330"/>
      <c r="NVQ534" s="428"/>
      <c r="NVR534" s="330"/>
      <c r="NVS534" s="428"/>
      <c r="NVT534" s="330"/>
      <c r="NVU534" s="428"/>
      <c r="NVV534" s="330"/>
      <c r="NVW534" s="428"/>
      <c r="NVX534" s="330"/>
      <c r="NVY534" s="428"/>
      <c r="NVZ534" s="330"/>
      <c r="NWA534" s="428"/>
      <c r="NWB534" s="330"/>
      <c r="NWC534" s="428"/>
      <c r="NWD534" s="330"/>
      <c r="NWE534" s="428"/>
      <c r="NWF534" s="330"/>
      <c r="NWG534" s="428"/>
      <c r="NWH534" s="330"/>
      <c r="NWI534" s="428"/>
      <c r="NWJ534" s="330"/>
      <c r="NWK534" s="428"/>
      <c r="NWL534" s="330"/>
      <c r="NWM534" s="428"/>
      <c r="NWN534" s="330"/>
      <c r="NWO534" s="428"/>
      <c r="NWP534" s="330"/>
      <c r="NWQ534" s="428"/>
      <c r="NWR534" s="330"/>
      <c r="NWS534" s="428"/>
      <c r="NWT534" s="330"/>
      <c r="NWU534" s="428"/>
      <c r="NWV534" s="330"/>
      <c r="NWW534" s="428"/>
      <c r="NWX534" s="330"/>
      <c r="NWY534" s="428"/>
      <c r="NWZ534" s="330"/>
      <c r="NXA534" s="428"/>
      <c r="NXB534" s="330"/>
      <c r="NXC534" s="428"/>
      <c r="NXD534" s="330"/>
      <c r="NXE534" s="428"/>
      <c r="NXF534" s="330"/>
      <c r="NXG534" s="428"/>
      <c r="NXH534" s="330"/>
      <c r="NXI534" s="428"/>
      <c r="NXJ534" s="330"/>
      <c r="NXK534" s="428"/>
      <c r="NXL534" s="330"/>
      <c r="NXM534" s="428"/>
      <c r="NXN534" s="330"/>
      <c r="NXO534" s="428"/>
      <c r="NXP534" s="330"/>
      <c r="NXQ534" s="428"/>
      <c r="NXR534" s="330"/>
      <c r="NXS534" s="428"/>
      <c r="NXT534" s="330"/>
      <c r="NXU534" s="428"/>
      <c r="NXV534" s="330"/>
      <c r="NXW534" s="428"/>
      <c r="NXX534" s="330"/>
      <c r="NXY534" s="428"/>
      <c r="NXZ534" s="330"/>
      <c r="NYA534" s="428"/>
      <c r="NYB534" s="330"/>
      <c r="NYC534" s="428"/>
      <c r="NYD534" s="330"/>
      <c r="NYE534" s="428"/>
      <c r="NYF534" s="330"/>
      <c r="NYG534" s="428"/>
      <c r="NYH534" s="330"/>
      <c r="NYI534" s="428"/>
      <c r="NYJ534" s="330"/>
      <c r="NYK534" s="428"/>
      <c r="NYL534" s="330"/>
      <c r="NYM534" s="428"/>
      <c r="NYN534" s="330"/>
      <c r="NYO534" s="428"/>
      <c r="NYP534" s="330"/>
      <c r="NYQ534" s="428"/>
      <c r="NYR534" s="330"/>
      <c r="NYS534" s="428"/>
      <c r="NYT534" s="330"/>
      <c r="NYU534" s="428"/>
      <c r="NYV534" s="330"/>
      <c r="NYW534" s="428"/>
      <c r="NYX534" s="330"/>
      <c r="NYY534" s="428"/>
      <c r="NYZ534" s="330"/>
      <c r="NZA534" s="428"/>
      <c r="NZB534" s="330"/>
      <c r="NZC534" s="428"/>
      <c r="NZD534" s="330"/>
      <c r="NZE534" s="428"/>
      <c r="NZF534" s="330"/>
      <c r="NZG534" s="428"/>
      <c r="NZH534" s="330"/>
      <c r="NZI534" s="428"/>
      <c r="NZJ534" s="330"/>
      <c r="NZK534" s="428"/>
      <c r="NZL534" s="330"/>
      <c r="NZM534" s="428"/>
      <c r="NZN534" s="330"/>
      <c r="NZO534" s="428"/>
      <c r="NZP534" s="330"/>
      <c r="NZQ534" s="428"/>
      <c r="NZR534" s="330"/>
      <c r="NZS534" s="428"/>
      <c r="NZT534" s="330"/>
      <c r="NZU534" s="428"/>
      <c r="NZV534" s="330"/>
      <c r="NZW534" s="428"/>
      <c r="NZX534" s="330"/>
      <c r="NZY534" s="428"/>
      <c r="NZZ534" s="330"/>
      <c r="OAA534" s="428"/>
      <c r="OAB534" s="330"/>
      <c r="OAC534" s="428"/>
      <c r="OAD534" s="330"/>
      <c r="OAE534" s="428"/>
      <c r="OAF534" s="330"/>
      <c r="OAG534" s="428"/>
      <c r="OAH534" s="330"/>
      <c r="OAI534" s="428"/>
      <c r="OAJ534" s="330"/>
      <c r="OAK534" s="428"/>
      <c r="OAL534" s="330"/>
      <c r="OAM534" s="428"/>
      <c r="OAN534" s="330"/>
      <c r="OAO534" s="428"/>
      <c r="OAP534" s="330"/>
      <c r="OAQ534" s="428"/>
      <c r="OAR534" s="330"/>
      <c r="OAS534" s="428"/>
      <c r="OAT534" s="330"/>
      <c r="OAU534" s="428"/>
      <c r="OAV534" s="330"/>
      <c r="OAW534" s="428"/>
      <c r="OAX534" s="330"/>
      <c r="OAY534" s="428"/>
      <c r="OAZ534" s="330"/>
      <c r="OBA534" s="428"/>
      <c r="OBB534" s="330"/>
      <c r="OBC534" s="428"/>
      <c r="OBD534" s="330"/>
      <c r="OBE534" s="428"/>
      <c r="OBF534" s="330"/>
      <c r="OBG534" s="428"/>
      <c r="OBH534" s="330"/>
      <c r="OBI534" s="428"/>
      <c r="OBJ534" s="330"/>
      <c r="OBK534" s="428"/>
      <c r="OBL534" s="330"/>
      <c r="OBM534" s="428"/>
      <c r="OBN534" s="330"/>
      <c r="OBO534" s="428"/>
      <c r="OBP534" s="330"/>
      <c r="OBQ534" s="428"/>
      <c r="OBR534" s="330"/>
      <c r="OBS534" s="428"/>
      <c r="OBT534" s="330"/>
      <c r="OBU534" s="428"/>
      <c r="OBV534" s="330"/>
      <c r="OBW534" s="428"/>
      <c r="OBX534" s="330"/>
      <c r="OBY534" s="428"/>
      <c r="OBZ534" s="330"/>
      <c r="OCA534" s="428"/>
      <c r="OCB534" s="330"/>
      <c r="OCC534" s="428"/>
      <c r="OCD534" s="330"/>
      <c r="OCE534" s="428"/>
      <c r="OCF534" s="330"/>
      <c r="OCG534" s="428"/>
      <c r="OCH534" s="330"/>
      <c r="OCI534" s="428"/>
      <c r="OCJ534" s="330"/>
      <c r="OCK534" s="428"/>
      <c r="OCL534" s="330"/>
      <c r="OCM534" s="428"/>
      <c r="OCN534" s="330"/>
      <c r="OCO534" s="428"/>
      <c r="OCP534" s="330"/>
      <c r="OCQ534" s="428"/>
      <c r="OCR534" s="330"/>
      <c r="OCS534" s="428"/>
      <c r="OCT534" s="330"/>
      <c r="OCU534" s="428"/>
      <c r="OCV534" s="330"/>
      <c r="OCW534" s="428"/>
      <c r="OCX534" s="330"/>
      <c r="OCY534" s="428"/>
      <c r="OCZ534" s="330"/>
      <c r="ODA534" s="428"/>
      <c r="ODB534" s="330"/>
      <c r="ODC534" s="428"/>
      <c r="ODD534" s="330"/>
      <c r="ODE534" s="428"/>
      <c r="ODF534" s="330"/>
      <c r="ODG534" s="428"/>
      <c r="ODH534" s="330"/>
      <c r="ODI534" s="428"/>
      <c r="ODJ534" s="330"/>
      <c r="ODK534" s="428"/>
      <c r="ODL534" s="330"/>
      <c r="ODM534" s="428"/>
      <c r="ODN534" s="330"/>
      <c r="ODO534" s="428"/>
      <c r="ODP534" s="330"/>
      <c r="ODQ534" s="428"/>
      <c r="ODR534" s="330"/>
      <c r="ODS534" s="428"/>
      <c r="ODT534" s="330"/>
      <c r="ODU534" s="428"/>
      <c r="ODV534" s="330"/>
      <c r="ODW534" s="428"/>
      <c r="ODX534" s="330"/>
      <c r="ODY534" s="428"/>
      <c r="ODZ534" s="330"/>
      <c r="OEA534" s="428"/>
      <c r="OEB534" s="330"/>
      <c r="OEC534" s="428"/>
      <c r="OED534" s="330"/>
      <c r="OEE534" s="428"/>
      <c r="OEF534" s="330"/>
      <c r="OEG534" s="428"/>
      <c r="OEH534" s="330"/>
      <c r="OEI534" s="428"/>
      <c r="OEJ534" s="330"/>
      <c r="OEK534" s="428"/>
      <c r="OEL534" s="330"/>
      <c r="OEM534" s="428"/>
      <c r="OEN534" s="330"/>
      <c r="OEO534" s="428"/>
      <c r="OEP534" s="330"/>
      <c r="OEQ534" s="428"/>
      <c r="OER534" s="330"/>
      <c r="OES534" s="428"/>
      <c r="OET534" s="330"/>
      <c r="OEU534" s="428"/>
      <c r="OEV534" s="330"/>
      <c r="OEW534" s="428"/>
      <c r="OEX534" s="330"/>
      <c r="OEY534" s="428"/>
      <c r="OEZ534" s="330"/>
      <c r="OFA534" s="428"/>
      <c r="OFB534" s="330"/>
      <c r="OFC534" s="428"/>
      <c r="OFD534" s="330"/>
      <c r="OFE534" s="428"/>
      <c r="OFF534" s="330"/>
      <c r="OFG534" s="428"/>
      <c r="OFH534" s="330"/>
      <c r="OFI534" s="428"/>
      <c r="OFJ534" s="330"/>
      <c r="OFK534" s="428"/>
      <c r="OFL534" s="330"/>
      <c r="OFM534" s="428"/>
      <c r="OFN534" s="330"/>
      <c r="OFO534" s="428"/>
      <c r="OFP534" s="330"/>
      <c r="OFQ534" s="428"/>
      <c r="OFR534" s="330"/>
      <c r="OFS534" s="428"/>
      <c r="OFT534" s="330"/>
      <c r="OFU534" s="428"/>
      <c r="OFV534" s="330"/>
      <c r="OFW534" s="428"/>
      <c r="OFX534" s="330"/>
      <c r="OFY534" s="428"/>
      <c r="OFZ534" s="330"/>
      <c r="OGA534" s="428"/>
      <c r="OGB534" s="330"/>
      <c r="OGC534" s="428"/>
      <c r="OGD534" s="330"/>
      <c r="OGE534" s="428"/>
      <c r="OGF534" s="330"/>
      <c r="OGG534" s="428"/>
      <c r="OGH534" s="330"/>
      <c r="OGI534" s="428"/>
      <c r="OGJ534" s="330"/>
      <c r="OGK534" s="428"/>
      <c r="OGL534" s="330"/>
      <c r="OGM534" s="428"/>
      <c r="OGN534" s="330"/>
      <c r="OGO534" s="428"/>
      <c r="OGP534" s="330"/>
      <c r="OGQ534" s="428"/>
      <c r="OGR534" s="330"/>
      <c r="OGS534" s="428"/>
      <c r="OGT534" s="330"/>
      <c r="OGU534" s="428"/>
      <c r="OGV534" s="330"/>
      <c r="OGW534" s="428"/>
      <c r="OGX534" s="330"/>
      <c r="OGY534" s="428"/>
      <c r="OGZ534" s="330"/>
      <c r="OHA534" s="428"/>
      <c r="OHB534" s="330"/>
      <c r="OHC534" s="428"/>
      <c r="OHD534" s="330"/>
      <c r="OHE534" s="428"/>
      <c r="OHF534" s="330"/>
      <c r="OHG534" s="428"/>
      <c r="OHH534" s="330"/>
      <c r="OHI534" s="428"/>
      <c r="OHJ534" s="330"/>
      <c r="OHK534" s="428"/>
      <c r="OHL534" s="330"/>
      <c r="OHM534" s="428"/>
      <c r="OHN534" s="330"/>
      <c r="OHO534" s="428"/>
      <c r="OHP534" s="330"/>
      <c r="OHQ534" s="428"/>
      <c r="OHR534" s="330"/>
      <c r="OHS534" s="428"/>
      <c r="OHT534" s="330"/>
      <c r="OHU534" s="428"/>
      <c r="OHV534" s="330"/>
      <c r="OHW534" s="428"/>
      <c r="OHX534" s="330"/>
      <c r="OHY534" s="428"/>
      <c r="OHZ534" s="330"/>
      <c r="OIA534" s="428"/>
      <c r="OIB534" s="330"/>
      <c r="OIC534" s="428"/>
      <c r="OID534" s="330"/>
      <c r="OIE534" s="428"/>
      <c r="OIF534" s="330"/>
      <c r="OIG534" s="428"/>
      <c r="OIH534" s="330"/>
      <c r="OII534" s="428"/>
      <c r="OIJ534" s="330"/>
      <c r="OIK534" s="428"/>
      <c r="OIL534" s="330"/>
      <c r="OIM534" s="428"/>
      <c r="OIN534" s="330"/>
      <c r="OIO534" s="428"/>
      <c r="OIP534" s="330"/>
      <c r="OIQ534" s="428"/>
      <c r="OIR534" s="330"/>
      <c r="OIS534" s="428"/>
      <c r="OIT534" s="330"/>
      <c r="OIU534" s="428"/>
      <c r="OIV534" s="330"/>
      <c r="OIW534" s="428"/>
      <c r="OIX534" s="330"/>
      <c r="OIY534" s="428"/>
      <c r="OIZ534" s="330"/>
      <c r="OJA534" s="428"/>
      <c r="OJB534" s="330"/>
      <c r="OJC534" s="428"/>
      <c r="OJD534" s="330"/>
      <c r="OJE534" s="428"/>
      <c r="OJF534" s="330"/>
      <c r="OJG534" s="428"/>
      <c r="OJH534" s="330"/>
      <c r="OJI534" s="428"/>
      <c r="OJJ534" s="330"/>
      <c r="OJK534" s="428"/>
      <c r="OJL534" s="330"/>
      <c r="OJM534" s="428"/>
      <c r="OJN534" s="330"/>
      <c r="OJO534" s="428"/>
      <c r="OJP534" s="330"/>
      <c r="OJQ534" s="428"/>
      <c r="OJR534" s="330"/>
      <c r="OJS534" s="428"/>
      <c r="OJT534" s="330"/>
      <c r="OJU534" s="428"/>
      <c r="OJV534" s="330"/>
      <c r="OJW534" s="428"/>
      <c r="OJX534" s="330"/>
      <c r="OJY534" s="428"/>
      <c r="OJZ534" s="330"/>
      <c r="OKA534" s="428"/>
      <c r="OKB534" s="330"/>
      <c r="OKC534" s="428"/>
      <c r="OKD534" s="330"/>
      <c r="OKE534" s="428"/>
      <c r="OKF534" s="330"/>
      <c r="OKG534" s="428"/>
      <c r="OKH534" s="330"/>
      <c r="OKI534" s="428"/>
      <c r="OKJ534" s="330"/>
      <c r="OKK534" s="428"/>
      <c r="OKL534" s="330"/>
      <c r="OKM534" s="428"/>
      <c r="OKN534" s="330"/>
      <c r="OKO534" s="428"/>
      <c r="OKP534" s="330"/>
      <c r="OKQ534" s="428"/>
      <c r="OKR534" s="330"/>
      <c r="OKS534" s="428"/>
      <c r="OKT534" s="330"/>
      <c r="OKU534" s="428"/>
      <c r="OKV534" s="330"/>
      <c r="OKW534" s="428"/>
      <c r="OKX534" s="330"/>
      <c r="OKY534" s="428"/>
      <c r="OKZ534" s="330"/>
      <c r="OLA534" s="428"/>
      <c r="OLB534" s="330"/>
      <c r="OLC534" s="428"/>
      <c r="OLD534" s="330"/>
      <c r="OLE534" s="428"/>
      <c r="OLF534" s="330"/>
      <c r="OLG534" s="428"/>
      <c r="OLH534" s="330"/>
      <c r="OLI534" s="428"/>
      <c r="OLJ534" s="330"/>
      <c r="OLK534" s="428"/>
      <c r="OLL534" s="330"/>
      <c r="OLM534" s="428"/>
      <c r="OLN534" s="330"/>
      <c r="OLO534" s="428"/>
      <c r="OLP534" s="330"/>
      <c r="OLQ534" s="428"/>
      <c r="OLR534" s="330"/>
      <c r="OLS534" s="428"/>
      <c r="OLT534" s="330"/>
      <c r="OLU534" s="428"/>
      <c r="OLV534" s="330"/>
      <c r="OLW534" s="428"/>
      <c r="OLX534" s="330"/>
      <c r="OLY534" s="428"/>
      <c r="OLZ534" s="330"/>
      <c r="OMA534" s="428"/>
      <c r="OMB534" s="330"/>
      <c r="OMC534" s="428"/>
      <c r="OMD534" s="330"/>
      <c r="OME534" s="428"/>
      <c r="OMF534" s="330"/>
      <c r="OMG534" s="428"/>
      <c r="OMH534" s="330"/>
      <c r="OMI534" s="428"/>
      <c r="OMJ534" s="330"/>
      <c r="OMK534" s="428"/>
      <c r="OML534" s="330"/>
      <c r="OMM534" s="428"/>
      <c r="OMN534" s="330"/>
      <c r="OMO534" s="428"/>
      <c r="OMP534" s="330"/>
      <c r="OMQ534" s="428"/>
      <c r="OMR534" s="330"/>
      <c r="OMS534" s="428"/>
      <c r="OMT534" s="330"/>
      <c r="OMU534" s="428"/>
      <c r="OMV534" s="330"/>
      <c r="OMW534" s="428"/>
      <c r="OMX534" s="330"/>
      <c r="OMY534" s="428"/>
      <c r="OMZ534" s="330"/>
      <c r="ONA534" s="428"/>
      <c r="ONB534" s="330"/>
      <c r="ONC534" s="428"/>
      <c r="OND534" s="330"/>
      <c r="ONE534" s="428"/>
      <c r="ONF534" s="330"/>
      <c r="ONG534" s="428"/>
      <c r="ONH534" s="330"/>
      <c r="ONI534" s="428"/>
      <c r="ONJ534" s="330"/>
      <c r="ONK534" s="428"/>
      <c r="ONL534" s="330"/>
      <c r="ONM534" s="428"/>
      <c r="ONN534" s="330"/>
      <c r="ONO534" s="428"/>
      <c r="ONP534" s="330"/>
      <c r="ONQ534" s="428"/>
      <c r="ONR534" s="330"/>
      <c r="ONS534" s="428"/>
      <c r="ONT534" s="330"/>
      <c r="ONU534" s="428"/>
      <c r="ONV534" s="330"/>
      <c r="ONW534" s="428"/>
      <c r="ONX534" s="330"/>
      <c r="ONY534" s="428"/>
      <c r="ONZ534" s="330"/>
      <c r="OOA534" s="428"/>
      <c r="OOB534" s="330"/>
      <c r="OOC534" s="428"/>
      <c r="OOD534" s="330"/>
      <c r="OOE534" s="428"/>
      <c r="OOF534" s="330"/>
      <c r="OOG534" s="428"/>
      <c r="OOH534" s="330"/>
      <c r="OOI534" s="428"/>
      <c r="OOJ534" s="330"/>
      <c r="OOK534" s="428"/>
      <c r="OOL534" s="330"/>
      <c r="OOM534" s="428"/>
      <c r="OON534" s="330"/>
      <c r="OOO534" s="428"/>
      <c r="OOP534" s="330"/>
      <c r="OOQ534" s="428"/>
      <c r="OOR534" s="330"/>
      <c r="OOS534" s="428"/>
      <c r="OOT534" s="330"/>
      <c r="OOU534" s="428"/>
      <c r="OOV534" s="330"/>
      <c r="OOW534" s="428"/>
      <c r="OOX534" s="330"/>
      <c r="OOY534" s="428"/>
      <c r="OOZ534" s="330"/>
      <c r="OPA534" s="428"/>
      <c r="OPB534" s="330"/>
      <c r="OPC534" s="428"/>
      <c r="OPD534" s="330"/>
      <c r="OPE534" s="428"/>
      <c r="OPF534" s="330"/>
      <c r="OPG534" s="428"/>
      <c r="OPH534" s="330"/>
      <c r="OPI534" s="428"/>
      <c r="OPJ534" s="330"/>
      <c r="OPK534" s="428"/>
      <c r="OPL534" s="330"/>
      <c r="OPM534" s="428"/>
      <c r="OPN534" s="330"/>
      <c r="OPO534" s="428"/>
      <c r="OPP534" s="330"/>
      <c r="OPQ534" s="428"/>
      <c r="OPR534" s="330"/>
      <c r="OPS534" s="428"/>
      <c r="OPT534" s="330"/>
      <c r="OPU534" s="428"/>
      <c r="OPV534" s="330"/>
      <c r="OPW534" s="428"/>
      <c r="OPX534" s="330"/>
      <c r="OPY534" s="428"/>
      <c r="OPZ534" s="330"/>
      <c r="OQA534" s="428"/>
      <c r="OQB534" s="330"/>
      <c r="OQC534" s="428"/>
      <c r="OQD534" s="330"/>
      <c r="OQE534" s="428"/>
      <c r="OQF534" s="330"/>
      <c r="OQG534" s="428"/>
      <c r="OQH534" s="330"/>
      <c r="OQI534" s="428"/>
      <c r="OQJ534" s="330"/>
      <c r="OQK534" s="428"/>
      <c r="OQL534" s="330"/>
      <c r="OQM534" s="428"/>
      <c r="OQN534" s="330"/>
      <c r="OQO534" s="428"/>
      <c r="OQP534" s="330"/>
      <c r="OQQ534" s="428"/>
      <c r="OQR534" s="330"/>
      <c r="OQS534" s="428"/>
      <c r="OQT534" s="330"/>
      <c r="OQU534" s="428"/>
      <c r="OQV534" s="330"/>
      <c r="OQW534" s="428"/>
      <c r="OQX534" s="330"/>
      <c r="OQY534" s="428"/>
      <c r="OQZ534" s="330"/>
      <c r="ORA534" s="428"/>
      <c r="ORB534" s="330"/>
      <c r="ORC534" s="428"/>
      <c r="ORD534" s="330"/>
      <c r="ORE534" s="428"/>
      <c r="ORF534" s="330"/>
      <c r="ORG534" s="428"/>
      <c r="ORH534" s="330"/>
      <c r="ORI534" s="428"/>
      <c r="ORJ534" s="330"/>
      <c r="ORK534" s="428"/>
      <c r="ORL534" s="330"/>
      <c r="ORM534" s="428"/>
      <c r="ORN534" s="330"/>
      <c r="ORO534" s="428"/>
      <c r="ORP534" s="330"/>
      <c r="ORQ534" s="428"/>
      <c r="ORR534" s="330"/>
      <c r="ORS534" s="428"/>
      <c r="ORT534" s="330"/>
      <c r="ORU534" s="428"/>
      <c r="ORV534" s="330"/>
      <c r="ORW534" s="428"/>
      <c r="ORX534" s="330"/>
      <c r="ORY534" s="428"/>
      <c r="ORZ534" s="330"/>
      <c r="OSA534" s="428"/>
      <c r="OSB534" s="330"/>
      <c r="OSC534" s="428"/>
      <c r="OSD534" s="330"/>
      <c r="OSE534" s="428"/>
      <c r="OSF534" s="330"/>
      <c r="OSG534" s="428"/>
      <c r="OSH534" s="330"/>
      <c r="OSI534" s="428"/>
      <c r="OSJ534" s="330"/>
      <c r="OSK534" s="428"/>
      <c r="OSL534" s="330"/>
      <c r="OSM534" s="428"/>
      <c r="OSN534" s="330"/>
      <c r="OSO534" s="428"/>
      <c r="OSP534" s="330"/>
      <c r="OSQ534" s="428"/>
      <c r="OSR534" s="330"/>
      <c r="OSS534" s="428"/>
      <c r="OST534" s="330"/>
      <c r="OSU534" s="428"/>
      <c r="OSV534" s="330"/>
      <c r="OSW534" s="428"/>
      <c r="OSX534" s="330"/>
      <c r="OSY534" s="428"/>
      <c r="OSZ534" s="330"/>
      <c r="OTA534" s="428"/>
      <c r="OTB534" s="330"/>
      <c r="OTC534" s="428"/>
      <c r="OTD534" s="330"/>
      <c r="OTE534" s="428"/>
      <c r="OTF534" s="330"/>
      <c r="OTG534" s="428"/>
      <c r="OTH534" s="330"/>
      <c r="OTI534" s="428"/>
      <c r="OTJ534" s="330"/>
      <c r="OTK534" s="428"/>
      <c r="OTL534" s="330"/>
      <c r="OTM534" s="428"/>
      <c r="OTN534" s="330"/>
      <c r="OTO534" s="428"/>
      <c r="OTP534" s="330"/>
      <c r="OTQ534" s="428"/>
      <c r="OTR534" s="330"/>
      <c r="OTS534" s="428"/>
      <c r="OTT534" s="330"/>
      <c r="OTU534" s="428"/>
      <c r="OTV534" s="330"/>
      <c r="OTW534" s="428"/>
      <c r="OTX534" s="330"/>
      <c r="OTY534" s="428"/>
      <c r="OTZ534" s="330"/>
      <c r="OUA534" s="428"/>
      <c r="OUB534" s="330"/>
      <c r="OUC534" s="428"/>
      <c r="OUD534" s="330"/>
      <c r="OUE534" s="428"/>
      <c r="OUF534" s="330"/>
      <c r="OUG534" s="428"/>
      <c r="OUH534" s="330"/>
      <c r="OUI534" s="428"/>
      <c r="OUJ534" s="330"/>
      <c r="OUK534" s="428"/>
      <c r="OUL534" s="330"/>
      <c r="OUM534" s="428"/>
      <c r="OUN534" s="330"/>
      <c r="OUO534" s="428"/>
      <c r="OUP534" s="330"/>
      <c r="OUQ534" s="428"/>
      <c r="OUR534" s="330"/>
      <c r="OUS534" s="428"/>
      <c r="OUT534" s="330"/>
      <c r="OUU534" s="428"/>
      <c r="OUV534" s="330"/>
      <c r="OUW534" s="428"/>
      <c r="OUX534" s="330"/>
      <c r="OUY534" s="428"/>
      <c r="OUZ534" s="330"/>
      <c r="OVA534" s="428"/>
      <c r="OVB534" s="330"/>
      <c r="OVC534" s="428"/>
      <c r="OVD534" s="330"/>
      <c r="OVE534" s="428"/>
      <c r="OVF534" s="330"/>
      <c r="OVG534" s="428"/>
      <c r="OVH534" s="330"/>
      <c r="OVI534" s="428"/>
      <c r="OVJ534" s="330"/>
      <c r="OVK534" s="428"/>
      <c r="OVL534" s="330"/>
      <c r="OVM534" s="428"/>
      <c r="OVN534" s="330"/>
      <c r="OVO534" s="428"/>
      <c r="OVP534" s="330"/>
      <c r="OVQ534" s="428"/>
      <c r="OVR534" s="330"/>
      <c r="OVS534" s="428"/>
      <c r="OVT534" s="330"/>
      <c r="OVU534" s="428"/>
      <c r="OVV534" s="330"/>
      <c r="OVW534" s="428"/>
      <c r="OVX534" s="330"/>
      <c r="OVY534" s="428"/>
      <c r="OVZ534" s="330"/>
      <c r="OWA534" s="428"/>
      <c r="OWB534" s="330"/>
      <c r="OWC534" s="428"/>
      <c r="OWD534" s="330"/>
      <c r="OWE534" s="428"/>
      <c r="OWF534" s="330"/>
      <c r="OWG534" s="428"/>
      <c r="OWH534" s="330"/>
      <c r="OWI534" s="428"/>
      <c r="OWJ534" s="330"/>
      <c r="OWK534" s="428"/>
      <c r="OWL534" s="330"/>
      <c r="OWM534" s="428"/>
      <c r="OWN534" s="330"/>
      <c r="OWO534" s="428"/>
      <c r="OWP534" s="330"/>
      <c r="OWQ534" s="428"/>
      <c r="OWR534" s="330"/>
      <c r="OWS534" s="428"/>
      <c r="OWT534" s="330"/>
      <c r="OWU534" s="428"/>
      <c r="OWV534" s="330"/>
      <c r="OWW534" s="428"/>
      <c r="OWX534" s="330"/>
      <c r="OWY534" s="428"/>
      <c r="OWZ534" s="330"/>
      <c r="OXA534" s="428"/>
      <c r="OXB534" s="330"/>
      <c r="OXC534" s="428"/>
      <c r="OXD534" s="330"/>
      <c r="OXE534" s="428"/>
      <c r="OXF534" s="330"/>
      <c r="OXG534" s="428"/>
      <c r="OXH534" s="330"/>
      <c r="OXI534" s="428"/>
      <c r="OXJ534" s="330"/>
      <c r="OXK534" s="428"/>
      <c r="OXL534" s="330"/>
      <c r="OXM534" s="428"/>
      <c r="OXN534" s="330"/>
      <c r="OXO534" s="428"/>
      <c r="OXP534" s="330"/>
      <c r="OXQ534" s="428"/>
      <c r="OXR534" s="330"/>
      <c r="OXS534" s="428"/>
      <c r="OXT534" s="330"/>
      <c r="OXU534" s="428"/>
      <c r="OXV534" s="330"/>
      <c r="OXW534" s="428"/>
      <c r="OXX534" s="330"/>
      <c r="OXY534" s="428"/>
      <c r="OXZ534" s="330"/>
      <c r="OYA534" s="428"/>
      <c r="OYB534" s="330"/>
      <c r="OYC534" s="428"/>
      <c r="OYD534" s="330"/>
      <c r="OYE534" s="428"/>
      <c r="OYF534" s="330"/>
      <c r="OYG534" s="428"/>
      <c r="OYH534" s="330"/>
      <c r="OYI534" s="428"/>
      <c r="OYJ534" s="330"/>
      <c r="OYK534" s="428"/>
      <c r="OYL534" s="330"/>
      <c r="OYM534" s="428"/>
      <c r="OYN534" s="330"/>
      <c r="OYO534" s="428"/>
      <c r="OYP534" s="330"/>
      <c r="OYQ534" s="428"/>
      <c r="OYR534" s="330"/>
      <c r="OYS534" s="428"/>
      <c r="OYT534" s="330"/>
      <c r="OYU534" s="428"/>
      <c r="OYV534" s="330"/>
      <c r="OYW534" s="428"/>
      <c r="OYX534" s="330"/>
      <c r="OYY534" s="428"/>
      <c r="OYZ534" s="330"/>
      <c r="OZA534" s="428"/>
      <c r="OZB534" s="330"/>
      <c r="OZC534" s="428"/>
      <c r="OZD534" s="330"/>
      <c r="OZE534" s="428"/>
      <c r="OZF534" s="330"/>
      <c r="OZG534" s="428"/>
      <c r="OZH534" s="330"/>
      <c r="OZI534" s="428"/>
      <c r="OZJ534" s="330"/>
      <c r="OZK534" s="428"/>
      <c r="OZL534" s="330"/>
      <c r="OZM534" s="428"/>
      <c r="OZN534" s="330"/>
      <c r="OZO534" s="428"/>
      <c r="OZP534" s="330"/>
      <c r="OZQ534" s="428"/>
      <c r="OZR534" s="330"/>
      <c r="OZS534" s="428"/>
      <c r="OZT534" s="330"/>
      <c r="OZU534" s="428"/>
      <c r="OZV534" s="330"/>
      <c r="OZW534" s="428"/>
      <c r="OZX534" s="330"/>
      <c r="OZY534" s="428"/>
      <c r="OZZ534" s="330"/>
      <c r="PAA534" s="428"/>
      <c r="PAB534" s="330"/>
      <c r="PAC534" s="428"/>
      <c r="PAD534" s="330"/>
      <c r="PAE534" s="428"/>
      <c r="PAF534" s="330"/>
      <c r="PAG534" s="428"/>
      <c r="PAH534" s="330"/>
      <c r="PAI534" s="428"/>
      <c r="PAJ534" s="330"/>
      <c r="PAK534" s="428"/>
      <c r="PAL534" s="330"/>
      <c r="PAM534" s="428"/>
      <c r="PAN534" s="330"/>
      <c r="PAO534" s="428"/>
      <c r="PAP534" s="330"/>
      <c r="PAQ534" s="428"/>
      <c r="PAR534" s="330"/>
      <c r="PAS534" s="428"/>
      <c r="PAT534" s="330"/>
      <c r="PAU534" s="428"/>
      <c r="PAV534" s="330"/>
      <c r="PAW534" s="428"/>
      <c r="PAX534" s="330"/>
      <c r="PAY534" s="428"/>
      <c r="PAZ534" s="330"/>
      <c r="PBA534" s="428"/>
      <c r="PBB534" s="330"/>
      <c r="PBC534" s="428"/>
      <c r="PBD534" s="330"/>
      <c r="PBE534" s="428"/>
      <c r="PBF534" s="330"/>
      <c r="PBG534" s="428"/>
      <c r="PBH534" s="330"/>
      <c r="PBI534" s="428"/>
      <c r="PBJ534" s="330"/>
      <c r="PBK534" s="428"/>
      <c r="PBL534" s="330"/>
      <c r="PBM534" s="428"/>
      <c r="PBN534" s="330"/>
      <c r="PBO534" s="428"/>
      <c r="PBP534" s="330"/>
      <c r="PBQ534" s="428"/>
      <c r="PBR534" s="330"/>
      <c r="PBS534" s="428"/>
      <c r="PBT534" s="330"/>
      <c r="PBU534" s="428"/>
      <c r="PBV534" s="330"/>
      <c r="PBW534" s="428"/>
      <c r="PBX534" s="330"/>
      <c r="PBY534" s="428"/>
      <c r="PBZ534" s="330"/>
      <c r="PCA534" s="428"/>
      <c r="PCB534" s="330"/>
      <c r="PCC534" s="428"/>
      <c r="PCD534" s="330"/>
      <c r="PCE534" s="428"/>
      <c r="PCF534" s="330"/>
      <c r="PCG534" s="428"/>
      <c r="PCH534" s="330"/>
      <c r="PCI534" s="428"/>
      <c r="PCJ534" s="330"/>
      <c r="PCK534" s="428"/>
      <c r="PCL534" s="330"/>
      <c r="PCM534" s="428"/>
      <c r="PCN534" s="330"/>
      <c r="PCO534" s="428"/>
      <c r="PCP534" s="330"/>
      <c r="PCQ534" s="428"/>
      <c r="PCR534" s="330"/>
      <c r="PCS534" s="428"/>
      <c r="PCT534" s="330"/>
      <c r="PCU534" s="428"/>
      <c r="PCV534" s="330"/>
      <c r="PCW534" s="428"/>
      <c r="PCX534" s="330"/>
      <c r="PCY534" s="428"/>
      <c r="PCZ534" s="330"/>
      <c r="PDA534" s="428"/>
      <c r="PDB534" s="330"/>
      <c r="PDC534" s="428"/>
      <c r="PDD534" s="330"/>
      <c r="PDE534" s="428"/>
      <c r="PDF534" s="330"/>
      <c r="PDG534" s="428"/>
      <c r="PDH534" s="330"/>
      <c r="PDI534" s="428"/>
      <c r="PDJ534" s="330"/>
      <c r="PDK534" s="428"/>
      <c r="PDL534" s="330"/>
      <c r="PDM534" s="428"/>
      <c r="PDN534" s="330"/>
      <c r="PDO534" s="428"/>
      <c r="PDP534" s="330"/>
      <c r="PDQ534" s="428"/>
      <c r="PDR534" s="330"/>
      <c r="PDS534" s="428"/>
      <c r="PDT534" s="330"/>
      <c r="PDU534" s="428"/>
      <c r="PDV534" s="330"/>
      <c r="PDW534" s="428"/>
      <c r="PDX534" s="330"/>
      <c r="PDY534" s="428"/>
      <c r="PDZ534" s="330"/>
      <c r="PEA534" s="428"/>
      <c r="PEB534" s="330"/>
      <c r="PEC534" s="428"/>
      <c r="PED534" s="330"/>
      <c r="PEE534" s="428"/>
      <c r="PEF534" s="330"/>
      <c r="PEG534" s="428"/>
      <c r="PEH534" s="330"/>
      <c r="PEI534" s="428"/>
      <c r="PEJ534" s="330"/>
      <c r="PEK534" s="428"/>
      <c r="PEL534" s="330"/>
      <c r="PEM534" s="428"/>
      <c r="PEN534" s="330"/>
      <c r="PEO534" s="428"/>
      <c r="PEP534" s="330"/>
      <c r="PEQ534" s="428"/>
      <c r="PER534" s="330"/>
      <c r="PES534" s="428"/>
      <c r="PET534" s="330"/>
      <c r="PEU534" s="428"/>
      <c r="PEV534" s="330"/>
      <c r="PEW534" s="428"/>
      <c r="PEX534" s="330"/>
      <c r="PEY534" s="428"/>
      <c r="PEZ534" s="330"/>
      <c r="PFA534" s="428"/>
      <c r="PFB534" s="330"/>
      <c r="PFC534" s="428"/>
      <c r="PFD534" s="330"/>
      <c r="PFE534" s="428"/>
      <c r="PFF534" s="330"/>
      <c r="PFG534" s="428"/>
      <c r="PFH534" s="330"/>
      <c r="PFI534" s="428"/>
      <c r="PFJ534" s="330"/>
      <c r="PFK534" s="428"/>
      <c r="PFL534" s="330"/>
      <c r="PFM534" s="428"/>
      <c r="PFN534" s="330"/>
      <c r="PFO534" s="428"/>
      <c r="PFP534" s="330"/>
      <c r="PFQ534" s="428"/>
      <c r="PFR534" s="330"/>
      <c r="PFS534" s="428"/>
      <c r="PFT534" s="330"/>
      <c r="PFU534" s="428"/>
      <c r="PFV534" s="330"/>
      <c r="PFW534" s="428"/>
      <c r="PFX534" s="330"/>
      <c r="PFY534" s="428"/>
      <c r="PFZ534" s="330"/>
      <c r="PGA534" s="428"/>
      <c r="PGB534" s="330"/>
      <c r="PGC534" s="428"/>
      <c r="PGD534" s="330"/>
      <c r="PGE534" s="428"/>
      <c r="PGF534" s="330"/>
      <c r="PGG534" s="428"/>
      <c r="PGH534" s="330"/>
      <c r="PGI534" s="428"/>
      <c r="PGJ534" s="330"/>
      <c r="PGK534" s="428"/>
      <c r="PGL534" s="330"/>
      <c r="PGM534" s="428"/>
      <c r="PGN534" s="330"/>
      <c r="PGO534" s="428"/>
      <c r="PGP534" s="330"/>
      <c r="PGQ534" s="428"/>
      <c r="PGR534" s="330"/>
      <c r="PGS534" s="428"/>
      <c r="PGT534" s="330"/>
      <c r="PGU534" s="428"/>
      <c r="PGV534" s="330"/>
      <c r="PGW534" s="428"/>
      <c r="PGX534" s="330"/>
      <c r="PGY534" s="428"/>
      <c r="PGZ534" s="330"/>
      <c r="PHA534" s="428"/>
      <c r="PHB534" s="330"/>
      <c r="PHC534" s="428"/>
      <c r="PHD534" s="330"/>
      <c r="PHE534" s="428"/>
      <c r="PHF534" s="330"/>
      <c r="PHG534" s="428"/>
      <c r="PHH534" s="330"/>
      <c r="PHI534" s="428"/>
      <c r="PHJ534" s="330"/>
      <c r="PHK534" s="428"/>
      <c r="PHL534" s="330"/>
      <c r="PHM534" s="428"/>
      <c r="PHN534" s="330"/>
      <c r="PHO534" s="428"/>
      <c r="PHP534" s="330"/>
      <c r="PHQ534" s="428"/>
      <c r="PHR534" s="330"/>
      <c r="PHS534" s="428"/>
      <c r="PHT534" s="330"/>
      <c r="PHU534" s="428"/>
      <c r="PHV534" s="330"/>
      <c r="PHW534" s="428"/>
      <c r="PHX534" s="330"/>
      <c r="PHY534" s="428"/>
      <c r="PHZ534" s="330"/>
      <c r="PIA534" s="428"/>
      <c r="PIB534" s="330"/>
      <c r="PIC534" s="428"/>
      <c r="PID534" s="330"/>
      <c r="PIE534" s="428"/>
      <c r="PIF534" s="330"/>
      <c r="PIG534" s="428"/>
      <c r="PIH534" s="330"/>
      <c r="PII534" s="428"/>
      <c r="PIJ534" s="330"/>
      <c r="PIK534" s="428"/>
      <c r="PIL534" s="330"/>
      <c r="PIM534" s="428"/>
      <c r="PIN534" s="330"/>
      <c r="PIO534" s="428"/>
      <c r="PIP534" s="330"/>
      <c r="PIQ534" s="428"/>
      <c r="PIR534" s="330"/>
      <c r="PIS534" s="428"/>
      <c r="PIT534" s="330"/>
      <c r="PIU534" s="428"/>
      <c r="PIV534" s="330"/>
      <c r="PIW534" s="428"/>
      <c r="PIX534" s="330"/>
      <c r="PIY534" s="428"/>
      <c r="PIZ534" s="330"/>
      <c r="PJA534" s="428"/>
      <c r="PJB534" s="330"/>
      <c r="PJC534" s="428"/>
      <c r="PJD534" s="330"/>
      <c r="PJE534" s="428"/>
      <c r="PJF534" s="330"/>
      <c r="PJG534" s="428"/>
      <c r="PJH534" s="330"/>
      <c r="PJI534" s="428"/>
      <c r="PJJ534" s="330"/>
      <c r="PJK534" s="428"/>
      <c r="PJL534" s="330"/>
      <c r="PJM534" s="428"/>
      <c r="PJN534" s="330"/>
      <c r="PJO534" s="428"/>
      <c r="PJP534" s="330"/>
      <c r="PJQ534" s="428"/>
      <c r="PJR534" s="330"/>
      <c r="PJS534" s="428"/>
      <c r="PJT534" s="330"/>
      <c r="PJU534" s="428"/>
      <c r="PJV534" s="330"/>
      <c r="PJW534" s="428"/>
      <c r="PJX534" s="330"/>
      <c r="PJY534" s="428"/>
      <c r="PJZ534" s="330"/>
      <c r="PKA534" s="428"/>
      <c r="PKB534" s="330"/>
      <c r="PKC534" s="428"/>
      <c r="PKD534" s="330"/>
      <c r="PKE534" s="428"/>
      <c r="PKF534" s="330"/>
      <c r="PKG534" s="428"/>
      <c r="PKH534" s="330"/>
      <c r="PKI534" s="428"/>
      <c r="PKJ534" s="330"/>
      <c r="PKK534" s="428"/>
      <c r="PKL534" s="330"/>
      <c r="PKM534" s="428"/>
      <c r="PKN534" s="330"/>
      <c r="PKO534" s="428"/>
      <c r="PKP534" s="330"/>
      <c r="PKQ534" s="428"/>
      <c r="PKR534" s="330"/>
      <c r="PKS534" s="428"/>
      <c r="PKT534" s="330"/>
      <c r="PKU534" s="428"/>
      <c r="PKV534" s="330"/>
      <c r="PKW534" s="428"/>
      <c r="PKX534" s="330"/>
      <c r="PKY534" s="428"/>
      <c r="PKZ534" s="330"/>
      <c r="PLA534" s="428"/>
      <c r="PLB534" s="330"/>
      <c r="PLC534" s="428"/>
      <c r="PLD534" s="330"/>
      <c r="PLE534" s="428"/>
      <c r="PLF534" s="330"/>
      <c r="PLG534" s="428"/>
      <c r="PLH534" s="330"/>
      <c r="PLI534" s="428"/>
      <c r="PLJ534" s="330"/>
      <c r="PLK534" s="428"/>
      <c r="PLL534" s="330"/>
      <c r="PLM534" s="428"/>
      <c r="PLN534" s="330"/>
      <c r="PLO534" s="428"/>
      <c r="PLP534" s="330"/>
      <c r="PLQ534" s="428"/>
      <c r="PLR534" s="330"/>
      <c r="PLS534" s="428"/>
      <c r="PLT534" s="330"/>
      <c r="PLU534" s="428"/>
      <c r="PLV534" s="330"/>
      <c r="PLW534" s="428"/>
      <c r="PLX534" s="330"/>
      <c r="PLY534" s="428"/>
      <c r="PLZ534" s="330"/>
      <c r="PMA534" s="428"/>
      <c r="PMB534" s="330"/>
      <c r="PMC534" s="428"/>
      <c r="PMD534" s="330"/>
      <c r="PME534" s="428"/>
      <c r="PMF534" s="330"/>
      <c r="PMG534" s="428"/>
      <c r="PMH534" s="330"/>
      <c r="PMI534" s="428"/>
      <c r="PMJ534" s="330"/>
      <c r="PMK534" s="428"/>
      <c r="PML534" s="330"/>
      <c r="PMM534" s="428"/>
      <c r="PMN534" s="330"/>
      <c r="PMO534" s="428"/>
      <c r="PMP534" s="330"/>
      <c r="PMQ534" s="428"/>
      <c r="PMR534" s="330"/>
      <c r="PMS534" s="428"/>
      <c r="PMT534" s="330"/>
      <c r="PMU534" s="428"/>
      <c r="PMV534" s="330"/>
      <c r="PMW534" s="428"/>
      <c r="PMX534" s="330"/>
      <c r="PMY534" s="428"/>
      <c r="PMZ534" s="330"/>
      <c r="PNA534" s="428"/>
      <c r="PNB534" s="330"/>
      <c r="PNC534" s="428"/>
      <c r="PND534" s="330"/>
      <c r="PNE534" s="428"/>
      <c r="PNF534" s="330"/>
      <c r="PNG534" s="428"/>
      <c r="PNH534" s="330"/>
      <c r="PNI534" s="428"/>
      <c r="PNJ534" s="330"/>
      <c r="PNK534" s="428"/>
      <c r="PNL534" s="330"/>
      <c r="PNM534" s="428"/>
      <c r="PNN534" s="330"/>
      <c r="PNO534" s="428"/>
      <c r="PNP534" s="330"/>
      <c r="PNQ534" s="428"/>
      <c r="PNR534" s="330"/>
      <c r="PNS534" s="428"/>
      <c r="PNT534" s="330"/>
      <c r="PNU534" s="428"/>
      <c r="PNV534" s="330"/>
      <c r="PNW534" s="428"/>
      <c r="PNX534" s="330"/>
      <c r="PNY534" s="428"/>
      <c r="PNZ534" s="330"/>
      <c r="POA534" s="428"/>
      <c r="POB534" s="330"/>
      <c r="POC534" s="428"/>
      <c r="POD534" s="330"/>
      <c r="POE534" s="428"/>
      <c r="POF534" s="330"/>
      <c r="POG534" s="428"/>
      <c r="POH534" s="330"/>
      <c r="POI534" s="428"/>
      <c r="POJ534" s="330"/>
      <c r="POK534" s="428"/>
      <c r="POL534" s="330"/>
      <c r="POM534" s="428"/>
      <c r="PON534" s="330"/>
      <c r="POO534" s="428"/>
      <c r="POP534" s="330"/>
      <c r="POQ534" s="428"/>
      <c r="POR534" s="330"/>
      <c r="POS534" s="428"/>
      <c r="POT534" s="330"/>
      <c r="POU534" s="428"/>
      <c r="POV534" s="330"/>
      <c r="POW534" s="428"/>
      <c r="POX534" s="330"/>
      <c r="POY534" s="428"/>
      <c r="POZ534" s="330"/>
      <c r="PPA534" s="428"/>
      <c r="PPB534" s="330"/>
      <c r="PPC534" s="428"/>
      <c r="PPD534" s="330"/>
      <c r="PPE534" s="428"/>
      <c r="PPF534" s="330"/>
      <c r="PPG534" s="428"/>
      <c r="PPH534" s="330"/>
      <c r="PPI534" s="428"/>
      <c r="PPJ534" s="330"/>
      <c r="PPK534" s="428"/>
      <c r="PPL534" s="330"/>
      <c r="PPM534" s="428"/>
      <c r="PPN534" s="330"/>
      <c r="PPO534" s="428"/>
      <c r="PPP534" s="330"/>
      <c r="PPQ534" s="428"/>
      <c r="PPR534" s="330"/>
      <c r="PPS534" s="428"/>
      <c r="PPT534" s="330"/>
      <c r="PPU534" s="428"/>
      <c r="PPV534" s="330"/>
      <c r="PPW534" s="428"/>
      <c r="PPX534" s="330"/>
      <c r="PPY534" s="428"/>
      <c r="PPZ534" s="330"/>
      <c r="PQA534" s="428"/>
      <c r="PQB534" s="330"/>
      <c r="PQC534" s="428"/>
      <c r="PQD534" s="330"/>
      <c r="PQE534" s="428"/>
      <c r="PQF534" s="330"/>
      <c r="PQG534" s="428"/>
      <c r="PQH534" s="330"/>
      <c r="PQI534" s="428"/>
      <c r="PQJ534" s="330"/>
      <c r="PQK534" s="428"/>
      <c r="PQL534" s="330"/>
      <c r="PQM534" s="428"/>
      <c r="PQN534" s="330"/>
      <c r="PQO534" s="428"/>
      <c r="PQP534" s="330"/>
      <c r="PQQ534" s="428"/>
      <c r="PQR534" s="330"/>
      <c r="PQS534" s="428"/>
      <c r="PQT534" s="330"/>
      <c r="PQU534" s="428"/>
      <c r="PQV534" s="330"/>
      <c r="PQW534" s="428"/>
      <c r="PQX534" s="330"/>
      <c r="PQY534" s="428"/>
      <c r="PQZ534" s="330"/>
      <c r="PRA534" s="428"/>
      <c r="PRB534" s="330"/>
      <c r="PRC534" s="428"/>
      <c r="PRD534" s="330"/>
      <c r="PRE534" s="428"/>
      <c r="PRF534" s="330"/>
      <c r="PRG534" s="428"/>
      <c r="PRH534" s="330"/>
      <c r="PRI534" s="428"/>
      <c r="PRJ534" s="330"/>
      <c r="PRK534" s="428"/>
      <c r="PRL534" s="330"/>
      <c r="PRM534" s="428"/>
      <c r="PRN534" s="330"/>
      <c r="PRO534" s="428"/>
      <c r="PRP534" s="330"/>
      <c r="PRQ534" s="428"/>
      <c r="PRR534" s="330"/>
      <c r="PRS534" s="428"/>
      <c r="PRT534" s="330"/>
      <c r="PRU534" s="428"/>
      <c r="PRV534" s="330"/>
      <c r="PRW534" s="428"/>
      <c r="PRX534" s="330"/>
      <c r="PRY534" s="428"/>
      <c r="PRZ534" s="330"/>
      <c r="PSA534" s="428"/>
      <c r="PSB534" s="330"/>
      <c r="PSC534" s="428"/>
      <c r="PSD534" s="330"/>
      <c r="PSE534" s="428"/>
      <c r="PSF534" s="330"/>
      <c r="PSG534" s="428"/>
      <c r="PSH534" s="330"/>
      <c r="PSI534" s="428"/>
      <c r="PSJ534" s="330"/>
      <c r="PSK534" s="428"/>
      <c r="PSL534" s="330"/>
      <c r="PSM534" s="428"/>
      <c r="PSN534" s="330"/>
      <c r="PSO534" s="428"/>
      <c r="PSP534" s="330"/>
      <c r="PSQ534" s="428"/>
      <c r="PSR534" s="330"/>
      <c r="PSS534" s="428"/>
      <c r="PST534" s="330"/>
      <c r="PSU534" s="428"/>
      <c r="PSV534" s="330"/>
      <c r="PSW534" s="428"/>
      <c r="PSX534" s="330"/>
      <c r="PSY534" s="428"/>
      <c r="PSZ534" s="330"/>
      <c r="PTA534" s="428"/>
      <c r="PTB534" s="330"/>
      <c r="PTC534" s="428"/>
      <c r="PTD534" s="330"/>
      <c r="PTE534" s="428"/>
      <c r="PTF534" s="330"/>
      <c r="PTG534" s="428"/>
      <c r="PTH534" s="330"/>
      <c r="PTI534" s="428"/>
      <c r="PTJ534" s="330"/>
      <c r="PTK534" s="428"/>
      <c r="PTL534" s="330"/>
      <c r="PTM534" s="428"/>
      <c r="PTN534" s="330"/>
      <c r="PTO534" s="428"/>
      <c r="PTP534" s="330"/>
      <c r="PTQ534" s="428"/>
      <c r="PTR534" s="330"/>
      <c r="PTS534" s="428"/>
      <c r="PTT534" s="330"/>
      <c r="PTU534" s="428"/>
      <c r="PTV534" s="330"/>
      <c r="PTW534" s="428"/>
      <c r="PTX534" s="330"/>
      <c r="PTY534" s="428"/>
      <c r="PTZ534" s="330"/>
      <c r="PUA534" s="428"/>
      <c r="PUB534" s="330"/>
      <c r="PUC534" s="428"/>
      <c r="PUD534" s="330"/>
      <c r="PUE534" s="428"/>
      <c r="PUF534" s="330"/>
      <c r="PUG534" s="428"/>
      <c r="PUH534" s="330"/>
      <c r="PUI534" s="428"/>
      <c r="PUJ534" s="330"/>
      <c r="PUK534" s="428"/>
      <c r="PUL534" s="330"/>
      <c r="PUM534" s="428"/>
      <c r="PUN534" s="330"/>
      <c r="PUO534" s="428"/>
      <c r="PUP534" s="330"/>
      <c r="PUQ534" s="428"/>
      <c r="PUR534" s="330"/>
      <c r="PUS534" s="428"/>
      <c r="PUT534" s="330"/>
      <c r="PUU534" s="428"/>
      <c r="PUV534" s="330"/>
      <c r="PUW534" s="428"/>
      <c r="PUX534" s="330"/>
      <c r="PUY534" s="428"/>
      <c r="PUZ534" s="330"/>
      <c r="PVA534" s="428"/>
      <c r="PVB534" s="330"/>
      <c r="PVC534" s="428"/>
      <c r="PVD534" s="330"/>
      <c r="PVE534" s="428"/>
      <c r="PVF534" s="330"/>
      <c r="PVG534" s="428"/>
      <c r="PVH534" s="330"/>
      <c r="PVI534" s="428"/>
      <c r="PVJ534" s="330"/>
      <c r="PVK534" s="428"/>
      <c r="PVL534" s="330"/>
      <c r="PVM534" s="428"/>
      <c r="PVN534" s="330"/>
      <c r="PVO534" s="428"/>
      <c r="PVP534" s="330"/>
      <c r="PVQ534" s="428"/>
      <c r="PVR534" s="330"/>
      <c r="PVS534" s="428"/>
      <c r="PVT534" s="330"/>
      <c r="PVU534" s="428"/>
      <c r="PVV534" s="330"/>
      <c r="PVW534" s="428"/>
      <c r="PVX534" s="330"/>
      <c r="PVY534" s="428"/>
      <c r="PVZ534" s="330"/>
      <c r="PWA534" s="428"/>
      <c r="PWB534" s="330"/>
      <c r="PWC534" s="428"/>
      <c r="PWD534" s="330"/>
      <c r="PWE534" s="428"/>
      <c r="PWF534" s="330"/>
      <c r="PWG534" s="428"/>
      <c r="PWH534" s="330"/>
      <c r="PWI534" s="428"/>
      <c r="PWJ534" s="330"/>
      <c r="PWK534" s="428"/>
      <c r="PWL534" s="330"/>
      <c r="PWM534" s="428"/>
      <c r="PWN534" s="330"/>
      <c r="PWO534" s="428"/>
      <c r="PWP534" s="330"/>
      <c r="PWQ534" s="428"/>
      <c r="PWR534" s="330"/>
      <c r="PWS534" s="428"/>
      <c r="PWT534" s="330"/>
      <c r="PWU534" s="428"/>
      <c r="PWV534" s="330"/>
      <c r="PWW534" s="428"/>
      <c r="PWX534" s="330"/>
      <c r="PWY534" s="428"/>
      <c r="PWZ534" s="330"/>
      <c r="PXA534" s="428"/>
      <c r="PXB534" s="330"/>
      <c r="PXC534" s="428"/>
      <c r="PXD534" s="330"/>
      <c r="PXE534" s="428"/>
      <c r="PXF534" s="330"/>
      <c r="PXG534" s="428"/>
      <c r="PXH534" s="330"/>
      <c r="PXI534" s="428"/>
      <c r="PXJ534" s="330"/>
      <c r="PXK534" s="428"/>
      <c r="PXL534" s="330"/>
      <c r="PXM534" s="428"/>
      <c r="PXN534" s="330"/>
      <c r="PXO534" s="428"/>
      <c r="PXP534" s="330"/>
      <c r="PXQ534" s="428"/>
      <c r="PXR534" s="330"/>
      <c r="PXS534" s="428"/>
      <c r="PXT534" s="330"/>
      <c r="PXU534" s="428"/>
      <c r="PXV534" s="330"/>
      <c r="PXW534" s="428"/>
      <c r="PXX534" s="330"/>
      <c r="PXY534" s="428"/>
      <c r="PXZ534" s="330"/>
      <c r="PYA534" s="428"/>
      <c r="PYB534" s="330"/>
      <c r="PYC534" s="428"/>
      <c r="PYD534" s="330"/>
      <c r="PYE534" s="428"/>
      <c r="PYF534" s="330"/>
      <c r="PYG534" s="428"/>
      <c r="PYH534" s="330"/>
      <c r="PYI534" s="428"/>
      <c r="PYJ534" s="330"/>
      <c r="PYK534" s="428"/>
      <c r="PYL534" s="330"/>
      <c r="PYM534" s="428"/>
      <c r="PYN534" s="330"/>
      <c r="PYO534" s="428"/>
      <c r="PYP534" s="330"/>
      <c r="PYQ534" s="428"/>
      <c r="PYR534" s="330"/>
      <c r="PYS534" s="428"/>
      <c r="PYT534" s="330"/>
      <c r="PYU534" s="428"/>
      <c r="PYV534" s="330"/>
      <c r="PYW534" s="428"/>
      <c r="PYX534" s="330"/>
      <c r="PYY534" s="428"/>
      <c r="PYZ534" s="330"/>
      <c r="PZA534" s="428"/>
      <c r="PZB534" s="330"/>
      <c r="PZC534" s="428"/>
      <c r="PZD534" s="330"/>
      <c r="PZE534" s="428"/>
      <c r="PZF534" s="330"/>
      <c r="PZG534" s="428"/>
      <c r="PZH534" s="330"/>
      <c r="PZI534" s="428"/>
      <c r="PZJ534" s="330"/>
      <c r="PZK534" s="428"/>
      <c r="PZL534" s="330"/>
      <c r="PZM534" s="428"/>
      <c r="PZN534" s="330"/>
      <c r="PZO534" s="428"/>
      <c r="PZP534" s="330"/>
      <c r="PZQ534" s="428"/>
      <c r="PZR534" s="330"/>
      <c r="PZS534" s="428"/>
      <c r="PZT534" s="330"/>
      <c r="PZU534" s="428"/>
      <c r="PZV534" s="330"/>
      <c r="PZW534" s="428"/>
      <c r="PZX534" s="330"/>
      <c r="PZY534" s="428"/>
      <c r="PZZ534" s="330"/>
      <c r="QAA534" s="428"/>
      <c r="QAB534" s="330"/>
      <c r="QAC534" s="428"/>
      <c r="QAD534" s="330"/>
      <c r="QAE534" s="428"/>
      <c r="QAF534" s="330"/>
      <c r="QAG534" s="428"/>
      <c r="QAH534" s="330"/>
      <c r="QAI534" s="428"/>
      <c r="QAJ534" s="330"/>
      <c r="QAK534" s="428"/>
      <c r="QAL534" s="330"/>
      <c r="QAM534" s="428"/>
      <c r="QAN534" s="330"/>
      <c r="QAO534" s="428"/>
      <c r="QAP534" s="330"/>
      <c r="QAQ534" s="428"/>
      <c r="QAR534" s="330"/>
      <c r="QAS534" s="428"/>
      <c r="QAT534" s="330"/>
      <c r="QAU534" s="428"/>
      <c r="QAV534" s="330"/>
      <c r="QAW534" s="428"/>
      <c r="QAX534" s="330"/>
      <c r="QAY534" s="428"/>
      <c r="QAZ534" s="330"/>
      <c r="QBA534" s="428"/>
      <c r="QBB534" s="330"/>
      <c r="QBC534" s="428"/>
      <c r="QBD534" s="330"/>
      <c r="QBE534" s="428"/>
      <c r="QBF534" s="330"/>
      <c r="QBG534" s="428"/>
      <c r="QBH534" s="330"/>
      <c r="QBI534" s="428"/>
      <c r="QBJ534" s="330"/>
      <c r="QBK534" s="428"/>
      <c r="QBL534" s="330"/>
      <c r="QBM534" s="428"/>
      <c r="QBN534" s="330"/>
      <c r="QBO534" s="428"/>
      <c r="QBP534" s="330"/>
      <c r="QBQ534" s="428"/>
      <c r="QBR534" s="330"/>
      <c r="QBS534" s="428"/>
      <c r="QBT534" s="330"/>
      <c r="QBU534" s="428"/>
      <c r="QBV534" s="330"/>
      <c r="QBW534" s="428"/>
      <c r="QBX534" s="330"/>
      <c r="QBY534" s="428"/>
      <c r="QBZ534" s="330"/>
      <c r="QCA534" s="428"/>
      <c r="QCB534" s="330"/>
      <c r="QCC534" s="428"/>
      <c r="QCD534" s="330"/>
      <c r="QCE534" s="428"/>
      <c r="QCF534" s="330"/>
      <c r="QCG534" s="428"/>
      <c r="QCH534" s="330"/>
      <c r="QCI534" s="428"/>
      <c r="QCJ534" s="330"/>
      <c r="QCK534" s="428"/>
      <c r="QCL534" s="330"/>
      <c r="QCM534" s="428"/>
      <c r="QCN534" s="330"/>
      <c r="QCO534" s="428"/>
      <c r="QCP534" s="330"/>
      <c r="QCQ534" s="428"/>
      <c r="QCR534" s="330"/>
      <c r="QCS534" s="428"/>
      <c r="QCT534" s="330"/>
      <c r="QCU534" s="428"/>
      <c r="QCV534" s="330"/>
      <c r="QCW534" s="428"/>
      <c r="QCX534" s="330"/>
      <c r="QCY534" s="428"/>
      <c r="QCZ534" s="330"/>
      <c r="QDA534" s="428"/>
      <c r="QDB534" s="330"/>
      <c r="QDC534" s="428"/>
      <c r="QDD534" s="330"/>
      <c r="QDE534" s="428"/>
      <c r="QDF534" s="330"/>
      <c r="QDG534" s="428"/>
      <c r="QDH534" s="330"/>
      <c r="QDI534" s="428"/>
      <c r="QDJ534" s="330"/>
      <c r="QDK534" s="428"/>
      <c r="QDL534" s="330"/>
      <c r="QDM534" s="428"/>
      <c r="QDN534" s="330"/>
      <c r="QDO534" s="428"/>
      <c r="QDP534" s="330"/>
      <c r="QDQ534" s="428"/>
      <c r="QDR534" s="330"/>
      <c r="QDS534" s="428"/>
      <c r="QDT534" s="330"/>
      <c r="QDU534" s="428"/>
      <c r="QDV534" s="330"/>
      <c r="QDW534" s="428"/>
      <c r="QDX534" s="330"/>
      <c r="QDY534" s="428"/>
      <c r="QDZ534" s="330"/>
      <c r="QEA534" s="428"/>
      <c r="QEB534" s="330"/>
      <c r="QEC534" s="428"/>
      <c r="QED534" s="330"/>
      <c r="QEE534" s="428"/>
      <c r="QEF534" s="330"/>
      <c r="QEG534" s="428"/>
      <c r="QEH534" s="330"/>
      <c r="QEI534" s="428"/>
      <c r="QEJ534" s="330"/>
      <c r="QEK534" s="428"/>
      <c r="QEL534" s="330"/>
      <c r="QEM534" s="428"/>
      <c r="QEN534" s="330"/>
      <c r="QEO534" s="428"/>
      <c r="QEP534" s="330"/>
      <c r="QEQ534" s="428"/>
      <c r="QER534" s="330"/>
      <c r="QES534" s="428"/>
      <c r="QET534" s="330"/>
      <c r="QEU534" s="428"/>
      <c r="QEV534" s="330"/>
      <c r="QEW534" s="428"/>
      <c r="QEX534" s="330"/>
      <c r="QEY534" s="428"/>
      <c r="QEZ534" s="330"/>
      <c r="QFA534" s="428"/>
      <c r="QFB534" s="330"/>
      <c r="QFC534" s="428"/>
      <c r="QFD534" s="330"/>
      <c r="QFE534" s="428"/>
      <c r="QFF534" s="330"/>
      <c r="QFG534" s="428"/>
      <c r="QFH534" s="330"/>
      <c r="QFI534" s="428"/>
      <c r="QFJ534" s="330"/>
      <c r="QFK534" s="428"/>
      <c r="QFL534" s="330"/>
      <c r="QFM534" s="428"/>
      <c r="QFN534" s="330"/>
      <c r="QFO534" s="428"/>
      <c r="QFP534" s="330"/>
      <c r="QFQ534" s="428"/>
      <c r="QFR534" s="330"/>
      <c r="QFS534" s="428"/>
      <c r="QFT534" s="330"/>
      <c r="QFU534" s="428"/>
      <c r="QFV534" s="330"/>
      <c r="QFW534" s="428"/>
      <c r="QFX534" s="330"/>
      <c r="QFY534" s="428"/>
      <c r="QFZ534" s="330"/>
      <c r="QGA534" s="428"/>
      <c r="QGB534" s="330"/>
      <c r="QGC534" s="428"/>
      <c r="QGD534" s="330"/>
      <c r="QGE534" s="428"/>
      <c r="QGF534" s="330"/>
      <c r="QGG534" s="428"/>
      <c r="QGH534" s="330"/>
      <c r="QGI534" s="428"/>
      <c r="QGJ534" s="330"/>
      <c r="QGK534" s="428"/>
      <c r="QGL534" s="330"/>
      <c r="QGM534" s="428"/>
      <c r="QGN534" s="330"/>
      <c r="QGO534" s="428"/>
      <c r="QGP534" s="330"/>
      <c r="QGQ534" s="428"/>
      <c r="QGR534" s="330"/>
      <c r="QGS534" s="428"/>
      <c r="QGT534" s="330"/>
      <c r="QGU534" s="428"/>
      <c r="QGV534" s="330"/>
      <c r="QGW534" s="428"/>
      <c r="QGX534" s="330"/>
      <c r="QGY534" s="428"/>
      <c r="QGZ534" s="330"/>
      <c r="QHA534" s="428"/>
      <c r="QHB534" s="330"/>
      <c r="QHC534" s="428"/>
      <c r="QHD534" s="330"/>
      <c r="QHE534" s="428"/>
      <c r="QHF534" s="330"/>
      <c r="QHG534" s="428"/>
      <c r="QHH534" s="330"/>
      <c r="QHI534" s="428"/>
      <c r="QHJ534" s="330"/>
      <c r="QHK534" s="428"/>
      <c r="QHL534" s="330"/>
      <c r="QHM534" s="428"/>
      <c r="QHN534" s="330"/>
      <c r="QHO534" s="428"/>
      <c r="QHP534" s="330"/>
      <c r="QHQ534" s="428"/>
      <c r="QHR534" s="330"/>
      <c r="QHS534" s="428"/>
      <c r="QHT534" s="330"/>
      <c r="QHU534" s="428"/>
      <c r="QHV534" s="330"/>
      <c r="QHW534" s="428"/>
      <c r="QHX534" s="330"/>
      <c r="QHY534" s="428"/>
      <c r="QHZ534" s="330"/>
      <c r="QIA534" s="428"/>
      <c r="QIB534" s="330"/>
      <c r="QIC534" s="428"/>
      <c r="QID534" s="330"/>
      <c r="QIE534" s="428"/>
      <c r="QIF534" s="330"/>
      <c r="QIG534" s="428"/>
      <c r="QIH534" s="330"/>
      <c r="QII534" s="428"/>
      <c r="QIJ534" s="330"/>
      <c r="QIK534" s="428"/>
      <c r="QIL534" s="330"/>
      <c r="QIM534" s="428"/>
      <c r="QIN534" s="330"/>
      <c r="QIO534" s="428"/>
      <c r="QIP534" s="330"/>
      <c r="QIQ534" s="428"/>
      <c r="QIR534" s="330"/>
      <c r="QIS534" s="428"/>
      <c r="QIT534" s="330"/>
      <c r="QIU534" s="428"/>
      <c r="QIV534" s="330"/>
      <c r="QIW534" s="428"/>
      <c r="QIX534" s="330"/>
      <c r="QIY534" s="428"/>
      <c r="QIZ534" s="330"/>
      <c r="QJA534" s="428"/>
      <c r="QJB534" s="330"/>
      <c r="QJC534" s="428"/>
      <c r="QJD534" s="330"/>
      <c r="QJE534" s="428"/>
      <c r="QJF534" s="330"/>
      <c r="QJG534" s="428"/>
      <c r="QJH534" s="330"/>
      <c r="QJI534" s="428"/>
      <c r="QJJ534" s="330"/>
      <c r="QJK534" s="428"/>
      <c r="QJL534" s="330"/>
      <c r="QJM534" s="428"/>
      <c r="QJN534" s="330"/>
      <c r="QJO534" s="428"/>
      <c r="QJP534" s="330"/>
      <c r="QJQ534" s="428"/>
      <c r="QJR534" s="330"/>
      <c r="QJS534" s="428"/>
      <c r="QJT534" s="330"/>
      <c r="QJU534" s="428"/>
      <c r="QJV534" s="330"/>
      <c r="QJW534" s="428"/>
      <c r="QJX534" s="330"/>
      <c r="QJY534" s="428"/>
      <c r="QJZ534" s="330"/>
      <c r="QKA534" s="428"/>
      <c r="QKB534" s="330"/>
      <c r="QKC534" s="428"/>
      <c r="QKD534" s="330"/>
      <c r="QKE534" s="428"/>
      <c r="QKF534" s="330"/>
      <c r="QKG534" s="428"/>
      <c r="QKH534" s="330"/>
      <c r="QKI534" s="428"/>
      <c r="QKJ534" s="330"/>
      <c r="QKK534" s="428"/>
      <c r="QKL534" s="330"/>
      <c r="QKM534" s="428"/>
      <c r="QKN534" s="330"/>
      <c r="QKO534" s="428"/>
      <c r="QKP534" s="330"/>
      <c r="QKQ534" s="428"/>
      <c r="QKR534" s="330"/>
      <c r="QKS534" s="428"/>
      <c r="QKT534" s="330"/>
      <c r="QKU534" s="428"/>
      <c r="QKV534" s="330"/>
      <c r="QKW534" s="428"/>
      <c r="QKX534" s="330"/>
      <c r="QKY534" s="428"/>
      <c r="QKZ534" s="330"/>
      <c r="QLA534" s="428"/>
      <c r="QLB534" s="330"/>
      <c r="QLC534" s="428"/>
      <c r="QLD534" s="330"/>
      <c r="QLE534" s="428"/>
      <c r="QLF534" s="330"/>
      <c r="QLG534" s="428"/>
      <c r="QLH534" s="330"/>
      <c r="QLI534" s="428"/>
      <c r="QLJ534" s="330"/>
      <c r="QLK534" s="428"/>
      <c r="QLL534" s="330"/>
      <c r="QLM534" s="428"/>
      <c r="QLN534" s="330"/>
      <c r="QLO534" s="428"/>
      <c r="QLP534" s="330"/>
      <c r="QLQ534" s="428"/>
      <c r="QLR534" s="330"/>
      <c r="QLS534" s="428"/>
      <c r="QLT534" s="330"/>
      <c r="QLU534" s="428"/>
      <c r="QLV534" s="330"/>
      <c r="QLW534" s="428"/>
      <c r="QLX534" s="330"/>
      <c r="QLY534" s="428"/>
      <c r="QLZ534" s="330"/>
      <c r="QMA534" s="428"/>
      <c r="QMB534" s="330"/>
      <c r="QMC534" s="428"/>
      <c r="QMD534" s="330"/>
      <c r="QME534" s="428"/>
      <c r="QMF534" s="330"/>
      <c r="QMG534" s="428"/>
      <c r="QMH534" s="330"/>
      <c r="QMI534" s="428"/>
      <c r="QMJ534" s="330"/>
      <c r="QMK534" s="428"/>
      <c r="QML534" s="330"/>
      <c r="QMM534" s="428"/>
      <c r="QMN534" s="330"/>
      <c r="QMO534" s="428"/>
      <c r="QMP534" s="330"/>
      <c r="QMQ534" s="428"/>
      <c r="QMR534" s="330"/>
      <c r="QMS534" s="428"/>
      <c r="QMT534" s="330"/>
      <c r="QMU534" s="428"/>
      <c r="QMV534" s="330"/>
      <c r="QMW534" s="428"/>
      <c r="QMX534" s="330"/>
      <c r="QMY534" s="428"/>
      <c r="QMZ534" s="330"/>
      <c r="QNA534" s="428"/>
      <c r="QNB534" s="330"/>
      <c r="QNC534" s="428"/>
      <c r="QND534" s="330"/>
      <c r="QNE534" s="428"/>
      <c r="QNF534" s="330"/>
      <c r="QNG534" s="428"/>
      <c r="QNH534" s="330"/>
      <c r="QNI534" s="428"/>
      <c r="QNJ534" s="330"/>
      <c r="QNK534" s="428"/>
      <c r="QNL534" s="330"/>
      <c r="QNM534" s="428"/>
      <c r="QNN534" s="330"/>
      <c r="QNO534" s="428"/>
      <c r="QNP534" s="330"/>
      <c r="QNQ534" s="428"/>
      <c r="QNR534" s="330"/>
      <c r="QNS534" s="428"/>
      <c r="QNT534" s="330"/>
      <c r="QNU534" s="428"/>
      <c r="QNV534" s="330"/>
      <c r="QNW534" s="428"/>
      <c r="QNX534" s="330"/>
      <c r="QNY534" s="428"/>
      <c r="QNZ534" s="330"/>
      <c r="QOA534" s="428"/>
      <c r="QOB534" s="330"/>
      <c r="QOC534" s="428"/>
      <c r="QOD534" s="330"/>
      <c r="QOE534" s="428"/>
      <c r="QOF534" s="330"/>
      <c r="QOG534" s="428"/>
      <c r="QOH534" s="330"/>
      <c r="QOI534" s="428"/>
      <c r="QOJ534" s="330"/>
      <c r="QOK534" s="428"/>
      <c r="QOL534" s="330"/>
      <c r="QOM534" s="428"/>
      <c r="QON534" s="330"/>
      <c r="QOO534" s="428"/>
      <c r="QOP534" s="330"/>
      <c r="QOQ534" s="428"/>
      <c r="QOR534" s="330"/>
      <c r="QOS534" s="428"/>
      <c r="QOT534" s="330"/>
      <c r="QOU534" s="428"/>
      <c r="QOV534" s="330"/>
      <c r="QOW534" s="428"/>
      <c r="QOX534" s="330"/>
      <c r="QOY534" s="428"/>
      <c r="QOZ534" s="330"/>
      <c r="QPA534" s="428"/>
      <c r="QPB534" s="330"/>
      <c r="QPC534" s="428"/>
      <c r="QPD534" s="330"/>
      <c r="QPE534" s="428"/>
      <c r="QPF534" s="330"/>
      <c r="QPG534" s="428"/>
      <c r="QPH534" s="330"/>
      <c r="QPI534" s="428"/>
      <c r="QPJ534" s="330"/>
      <c r="QPK534" s="428"/>
      <c r="QPL534" s="330"/>
      <c r="QPM534" s="428"/>
      <c r="QPN534" s="330"/>
      <c r="QPO534" s="428"/>
      <c r="QPP534" s="330"/>
      <c r="QPQ534" s="428"/>
      <c r="QPR534" s="330"/>
      <c r="QPS534" s="428"/>
      <c r="QPT534" s="330"/>
      <c r="QPU534" s="428"/>
      <c r="QPV534" s="330"/>
      <c r="QPW534" s="428"/>
      <c r="QPX534" s="330"/>
      <c r="QPY534" s="428"/>
      <c r="QPZ534" s="330"/>
      <c r="QQA534" s="428"/>
      <c r="QQB534" s="330"/>
      <c r="QQC534" s="428"/>
      <c r="QQD534" s="330"/>
      <c r="QQE534" s="428"/>
      <c r="QQF534" s="330"/>
      <c r="QQG534" s="428"/>
      <c r="QQH534" s="330"/>
      <c r="QQI534" s="428"/>
      <c r="QQJ534" s="330"/>
      <c r="QQK534" s="428"/>
      <c r="QQL534" s="330"/>
      <c r="QQM534" s="428"/>
      <c r="QQN534" s="330"/>
      <c r="QQO534" s="428"/>
      <c r="QQP534" s="330"/>
      <c r="QQQ534" s="428"/>
      <c r="QQR534" s="330"/>
      <c r="QQS534" s="428"/>
      <c r="QQT534" s="330"/>
      <c r="QQU534" s="428"/>
      <c r="QQV534" s="330"/>
      <c r="QQW534" s="428"/>
      <c r="QQX534" s="330"/>
      <c r="QQY534" s="428"/>
      <c r="QQZ534" s="330"/>
      <c r="QRA534" s="428"/>
      <c r="QRB534" s="330"/>
      <c r="QRC534" s="428"/>
      <c r="QRD534" s="330"/>
      <c r="QRE534" s="428"/>
      <c r="QRF534" s="330"/>
      <c r="QRG534" s="428"/>
      <c r="QRH534" s="330"/>
      <c r="QRI534" s="428"/>
      <c r="QRJ534" s="330"/>
      <c r="QRK534" s="428"/>
      <c r="QRL534" s="330"/>
      <c r="QRM534" s="428"/>
      <c r="QRN534" s="330"/>
      <c r="QRO534" s="428"/>
      <c r="QRP534" s="330"/>
      <c r="QRQ534" s="428"/>
      <c r="QRR534" s="330"/>
      <c r="QRS534" s="428"/>
      <c r="QRT534" s="330"/>
      <c r="QRU534" s="428"/>
      <c r="QRV534" s="330"/>
      <c r="QRW534" s="428"/>
      <c r="QRX534" s="330"/>
      <c r="QRY534" s="428"/>
      <c r="QRZ534" s="330"/>
      <c r="QSA534" s="428"/>
      <c r="QSB534" s="330"/>
      <c r="QSC534" s="428"/>
      <c r="QSD534" s="330"/>
      <c r="QSE534" s="428"/>
      <c r="QSF534" s="330"/>
      <c r="QSG534" s="428"/>
      <c r="QSH534" s="330"/>
      <c r="QSI534" s="428"/>
      <c r="QSJ534" s="330"/>
      <c r="QSK534" s="428"/>
      <c r="QSL534" s="330"/>
      <c r="QSM534" s="428"/>
      <c r="QSN534" s="330"/>
      <c r="QSO534" s="428"/>
      <c r="QSP534" s="330"/>
      <c r="QSQ534" s="428"/>
      <c r="QSR534" s="330"/>
      <c r="QSS534" s="428"/>
      <c r="QST534" s="330"/>
      <c r="QSU534" s="428"/>
      <c r="QSV534" s="330"/>
      <c r="QSW534" s="428"/>
      <c r="QSX534" s="330"/>
      <c r="QSY534" s="428"/>
      <c r="QSZ534" s="330"/>
      <c r="QTA534" s="428"/>
      <c r="QTB534" s="330"/>
      <c r="QTC534" s="428"/>
      <c r="QTD534" s="330"/>
      <c r="QTE534" s="428"/>
      <c r="QTF534" s="330"/>
      <c r="QTG534" s="428"/>
      <c r="QTH534" s="330"/>
      <c r="QTI534" s="428"/>
      <c r="QTJ534" s="330"/>
      <c r="QTK534" s="428"/>
      <c r="QTL534" s="330"/>
      <c r="QTM534" s="428"/>
      <c r="QTN534" s="330"/>
      <c r="QTO534" s="428"/>
      <c r="QTP534" s="330"/>
      <c r="QTQ534" s="428"/>
      <c r="QTR534" s="330"/>
      <c r="QTS534" s="428"/>
      <c r="QTT534" s="330"/>
      <c r="QTU534" s="428"/>
      <c r="QTV534" s="330"/>
      <c r="QTW534" s="428"/>
      <c r="QTX534" s="330"/>
      <c r="QTY534" s="428"/>
      <c r="QTZ534" s="330"/>
      <c r="QUA534" s="428"/>
      <c r="QUB534" s="330"/>
      <c r="QUC534" s="428"/>
      <c r="QUD534" s="330"/>
      <c r="QUE534" s="428"/>
      <c r="QUF534" s="330"/>
      <c r="QUG534" s="428"/>
      <c r="QUH534" s="330"/>
      <c r="QUI534" s="428"/>
      <c r="QUJ534" s="330"/>
      <c r="QUK534" s="428"/>
      <c r="QUL534" s="330"/>
      <c r="QUM534" s="428"/>
      <c r="QUN534" s="330"/>
      <c r="QUO534" s="428"/>
      <c r="QUP534" s="330"/>
      <c r="QUQ534" s="428"/>
      <c r="QUR534" s="330"/>
      <c r="QUS534" s="428"/>
      <c r="QUT534" s="330"/>
      <c r="QUU534" s="428"/>
      <c r="QUV534" s="330"/>
      <c r="QUW534" s="428"/>
      <c r="QUX534" s="330"/>
      <c r="QUY534" s="428"/>
      <c r="QUZ534" s="330"/>
      <c r="QVA534" s="428"/>
      <c r="QVB534" s="330"/>
      <c r="QVC534" s="428"/>
      <c r="QVD534" s="330"/>
      <c r="QVE534" s="428"/>
      <c r="QVF534" s="330"/>
      <c r="QVG534" s="428"/>
      <c r="QVH534" s="330"/>
      <c r="QVI534" s="428"/>
      <c r="QVJ534" s="330"/>
      <c r="QVK534" s="428"/>
      <c r="QVL534" s="330"/>
      <c r="QVM534" s="428"/>
      <c r="QVN534" s="330"/>
      <c r="QVO534" s="428"/>
      <c r="QVP534" s="330"/>
      <c r="QVQ534" s="428"/>
      <c r="QVR534" s="330"/>
      <c r="QVS534" s="428"/>
      <c r="QVT534" s="330"/>
      <c r="QVU534" s="428"/>
      <c r="QVV534" s="330"/>
      <c r="QVW534" s="428"/>
      <c r="QVX534" s="330"/>
      <c r="QVY534" s="428"/>
      <c r="QVZ534" s="330"/>
      <c r="QWA534" s="428"/>
      <c r="QWB534" s="330"/>
      <c r="QWC534" s="428"/>
      <c r="QWD534" s="330"/>
      <c r="QWE534" s="428"/>
      <c r="QWF534" s="330"/>
      <c r="QWG534" s="428"/>
      <c r="QWH534" s="330"/>
      <c r="QWI534" s="428"/>
      <c r="QWJ534" s="330"/>
      <c r="QWK534" s="428"/>
      <c r="QWL534" s="330"/>
      <c r="QWM534" s="428"/>
      <c r="QWN534" s="330"/>
      <c r="QWO534" s="428"/>
      <c r="QWP534" s="330"/>
      <c r="QWQ534" s="428"/>
      <c r="QWR534" s="330"/>
      <c r="QWS534" s="428"/>
      <c r="QWT534" s="330"/>
      <c r="QWU534" s="428"/>
      <c r="QWV534" s="330"/>
      <c r="QWW534" s="428"/>
      <c r="QWX534" s="330"/>
      <c r="QWY534" s="428"/>
      <c r="QWZ534" s="330"/>
      <c r="QXA534" s="428"/>
      <c r="QXB534" s="330"/>
      <c r="QXC534" s="428"/>
      <c r="QXD534" s="330"/>
      <c r="QXE534" s="428"/>
      <c r="QXF534" s="330"/>
      <c r="QXG534" s="428"/>
      <c r="QXH534" s="330"/>
      <c r="QXI534" s="428"/>
      <c r="QXJ534" s="330"/>
      <c r="QXK534" s="428"/>
      <c r="QXL534" s="330"/>
      <c r="QXM534" s="428"/>
      <c r="QXN534" s="330"/>
      <c r="QXO534" s="428"/>
      <c r="QXP534" s="330"/>
      <c r="QXQ534" s="428"/>
      <c r="QXR534" s="330"/>
      <c r="QXS534" s="428"/>
      <c r="QXT534" s="330"/>
      <c r="QXU534" s="428"/>
      <c r="QXV534" s="330"/>
      <c r="QXW534" s="428"/>
      <c r="QXX534" s="330"/>
      <c r="QXY534" s="428"/>
      <c r="QXZ534" s="330"/>
      <c r="QYA534" s="428"/>
      <c r="QYB534" s="330"/>
      <c r="QYC534" s="428"/>
      <c r="QYD534" s="330"/>
      <c r="QYE534" s="428"/>
      <c r="QYF534" s="330"/>
      <c r="QYG534" s="428"/>
      <c r="QYH534" s="330"/>
      <c r="QYI534" s="428"/>
      <c r="QYJ534" s="330"/>
      <c r="QYK534" s="428"/>
      <c r="QYL534" s="330"/>
      <c r="QYM534" s="428"/>
      <c r="QYN534" s="330"/>
      <c r="QYO534" s="428"/>
      <c r="QYP534" s="330"/>
      <c r="QYQ534" s="428"/>
      <c r="QYR534" s="330"/>
      <c r="QYS534" s="428"/>
      <c r="QYT534" s="330"/>
      <c r="QYU534" s="428"/>
      <c r="QYV534" s="330"/>
      <c r="QYW534" s="428"/>
      <c r="QYX534" s="330"/>
      <c r="QYY534" s="428"/>
      <c r="QYZ534" s="330"/>
      <c r="QZA534" s="428"/>
      <c r="QZB534" s="330"/>
      <c r="QZC534" s="428"/>
      <c r="QZD534" s="330"/>
      <c r="QZE534" s="428"/>
      <c r="QZF534" s="330"/>
      <c r="QZG534" s="428"/>
      <c r="QZH534" s="330"/>
      <c r="QZI534" s="428"/>
      <c r="QZJ534" s="330"/>
      <c r="QZK534" s="428"/>
      <c r="QZL534" s="330"/>
      <c r="QZM534" s="428"/>
      <c r="QZN534" s="330"/>
      <c r="QZO534" s="428"/>
      <c r="QZP534" s="330"/>
      <c r="QZQ534" s="428"/>
      <c r="QZR534" s="330"/>
      <c r="QZS534" s="428"/>
      <c r="QZT534" s="330"/>
      <c r="QZU534" s="428"/>
      <c r="QZV534" s="330"/>
      <c r="QZW534" s="428"/>
      <c r="QZX534" s="330"/>
      <c r="QZY534" s="428"/>
      <c r="QZZ534" s="330"/>
      <c r="RAA534" s="428"/>
      <c r="RAB534" s="330"/>
      <c r="RAC534" s="428"/>
      <c r="RAD534" s="330"/>
      <c r="RAE534" s="428"/>
      <c r="RAF534" s="330"/>
      <c r="RAG534" s="428"/>
      <c r="RAH534" s="330"/>
      <c r="RAI534" s="428"/>
      <c r="RAJ534" s="330"/>
      <c r="RAK534" s="428"/>
      <c r="RAL534" s="330"/>
      <c r="RAM534" s="428"/>
      <c r="RAN534" s="330"/>
      <c r="RAO534" s="428"/>
      <c r="RAP534" s="330"/>
      <c r="RAQ534" s="428"/>
      <c r="RAR534" s="330"/>
      <c r="RAS534" s="428"/>
      <c r="RAT534" s="330"/>
      <c r="RAU534" s="428"/>
      <c r="RAV534" s="330"/>
      <c r="RAW534" s="428"/>
      <c r="RAX534" s="330"/>
      <c r="RAY534" s="428"/>
      <c r="RAZ534" s="330"/>
      <c r="RBA534" s="428"/>
      <c r="RBB534" s="330"/>
      <c r="RBC534" s="428"/>
      <c r="RBD534" s="330"/>
      <c r="RBE534" s="428"/>
      <c r="RBF534" s="330"/>
      <c r="RBG534" s="428"/>
      <c r="RBH534" s="330"/>
      <c r="RBI534" s="428"/>
      <c r="RBJ534" s="330"/>
      <c r="RBK534" s="428"/>
      <c r="RBL534" s="330"/>
      <c r="RBM534" s="428"/>
      <c r="RBN534" s="330"/>
      <c r="RBO534" s="428"/>
      <c r="RBP534" s="330"/>
      <c r="RBQ534" s="428"/>
      <c r="RBR534" s="330"/>
      <c r="RBS534" s="428"/>
      <c r="RBT534" s="330"/>
      <c r="RBU534" s="428"/>
      <c r="RBV534" s="330"/>
      <c r="RBW534" s="428"/>
      <c r="RBX534" s="330"/>
      <c r="RBY534" s="428"/>
      <c r="RBZ534" s="330"/>
      <c r="RCA534" s="428"/>
      <c r="RCB534" s="330"/>
      <c r="RCC534" s="428"/>
      <c r="RCD534" s="330"/>
      <c r="RCE534" s="428"/>
      <c r="RCF534" s="330"/>
      <c r="RCG534" s="428"/>
      <c r="RCH534" s="330"/>
      <c r="RCI534" s="428"/>
      <c r="RCJ534" s="330"/>
      <c r="RCK534" s="428"/>
      <c r="RCL534" s="330"/>
      <c r="RCM534" s="428"/>
      <c r="RCN534" s="330"/>
      <c r="RCO534" s="428"/>
      <c r="RCP534" s="330"/>
      <c r="RCQ534" s="428"/>
      <c r="RCR534" s="330"/>
      <c r="RCS534" s="428"/>
      <c r="RCT534" s="330"/>
      <c r="RCU534" s="428"/>
      <c r="RCV534" s="330"/>
      <c r="RCW534" s="428"/>
      <c r="RCX534" s="330"/>
      <c r="RCY534" s="428"/>
      <c r="RCZ534" s="330"/>
      <c r="RDA534" s="428"/>
      <c r="RDB534" s="330"/>
      <c r="RDC534" s="428"/>
      <c r="RDD534" s="330"/>
      <c r="RDE534" s="428"/>
      <c r="RDF534" s="330"/>
      <c r="RDG534" s="428"/>
      <c r="RDH534" s="330"/>
      <c r="RDI534" s="428"/>
      <c r="RDJ534" s="330"/>
      <c r="RDK534" s="428"/>
      <c r="RDL534" s="330"/>
      <c r="RDM534" s="428"/>
      <c r="RDN534" s="330"/>
      <c r="RDO534" s="428"/>
      <c r="RDP534" s="330"/>
      <c r="RDQ534" s="428"/>
      <c r="RDR534" s="330"/>
      <c r="RDS534" s="428"/>
      <c r="RDT534" s="330"/>
      <c r="RDU534" s="428"/>
      <c r="RDV534" s="330"/>
      <c r="RDW534" s="428"/>
      <c r="RDX534" s="330"/>
      <c r="RDY534" s="428"/>
      <c r="RDZ534" s="330"/>
      <c r="REA534" s="428"/>
      <c r="REB534" s="330"/>
      <c r="REC534" s="428"/>
      <c r="RED534" s="330"/>
      <c r="REE534" s="428"/>
      <c r="REF534" s="330"/>
      <c r="REG534" s="428"/>
      <c r="REH534" s="330"/>
      <c r="REI534" s="428"/>
      <c r="REJ534" s="330"/>
      <c r="REK534" s="428"/>
      <c r="REL534" s="330"/>
      <c r="REM534" s="428"/>
      <c r="REN534" s="330"/>
      <c r="REO534" s="428"/>
      <c r="REP534" s="330"/>
      <c r="REQ534" s="428"/>
      <c r="RER534" s="330"/>
      <c r="RES534" s="428"/>
      <c r="RET534" s="330"/>
      <c r="REU534" s="428"/>
      <c r="REV534" s="330"/>
      <c r="REW534" s="428"/>
      <c r="REX534" s="330"/>
      <c r="REY534" s="428"/>
      <c r="REZ534" s="330"/>
      <c r="RFA534" s="428"/>
      <c r="RFB534" s="330"/>
      <c r="RFC534" s="428"/>
      <c r="RFD534" s="330"/>
      <c r="RFE534" s="428"/>
      <c r="RFF534" s="330"/>
      <c r="RFG534" s="428"/>
      <c r="RFH534" s="330"/>
      <c r="RFI534" s="428"/>
      <c r="RFJ534" s="330"/>
      <c r="RFK534" s="428"/>
      <c r="RFL534" s="330"/>
      <c r="RFM534" s="428"/>
      <c r="RFN534" s="330"/>
      <c r="RFO534" s="428"/>
      <c r="RFP534" s="330"/>
      <c r="RFQ534" s="428"/>
      <c r="RFR534" s="330"/>
      <c r="RFS534" s="428"/>
      <c r="RFT534" s="330"/>
      <c r="RFU534" s="428"/>
      <c r="RFV534" s="330"/>
      <c r="RFW534" s="428"/>
      <c r="RFX534" s="330"/>
      <c r="RFY534" s="428"/>
      <c r="RFZ534" s="330"/>
      <c r="RGA534" s="428"/>
      <c r="RGB534" s="330"/>
      <c r="RGC534" s="428"/>
      <c r="RGD534" s="330"/>
      <c r="RGE534" s="428"/>
      <c r="RGF534" s="330"/>
      <c r="RGG534" s="428"/>
      <c r="RGH534" s="330"/>
      <c r="RGI534" s="428"/>
      <c r="RGJ534" s="330"/>
      <c r="RGK534" s="428"/>
      <c r="RGL534" s="330"/>
      <c r="RGM534" s="428"/>
      <c r="RGN534" s="330"/>
      <c r="RGO534" s="428"/>
      <c r="RGP534" s="330"/>
      <c r="RGQ534" s="428"/>
      <c r="RGR534" s="330"/>
      <c r="RGS534" s="428"/>
      <c r="RGT534" s="330"/>
      <c r="RGU534" s="428"/>
      <c r="RGV534" s="330"/>
      <c r="RGW534" s="428"/>
      <c r="RGX534" s="330"/>
      <c r="RGY534" s="428"/>
      <c r="RGZ534" s="330"/>
      <c r="RHA534" s="428"/>
      <c r="RHB534" s="330"/>
      <c r="RHC534" s="428"/>
      <c r="RHD534" s="330"/>
      <c r="RHE534" s="428"/>
      <c r="RHF534" s="330"/>
      <c r="RHG534" s="428"/>
      <c r="RHH534" s="330"/>
      <c r="RHI534" s="428"/>
      <c r="RHJ534" s="330"/>
      <c r="RHK534" s="428"/>
      <c r="RHL534" s="330"/>
      <c r="RHM534" s="428"/>
      <c r="RHN534" s="330"/>
      <c r="RHO534" s="428"/>
      <c r="RHP534" s="330"/>
      <c r="RHQ534" s="428"/>
      <c r="RHR534" s="330"/>
      <c r="RHS534" s="428"/>
      <c r="RHT534" s="330"/>
      <c r="RHU534" s="428"/>
      <c r="RHV534" s="330"/>
      <c r="RHW534" s="428"/>
      <c r="RHX534" s="330"/>
      <c r="RHY534" s="428"/>
      <c r="RHZ534" s="330"/>
      <c r="RIA534" s="428"/>
      <c r="RIB534" s="330"/>
      <c r="RIC534" s="428"/>
      <c r="RID534" s="330"/>
      <c r="RIE534" s="428"/>
      <c r="RIF534" s="330"/>
      <c r="RIG534" s="428"/>
      <c r="RIH534" s="330"/>
      <c r="RII534" s="428"/>
      <c r="RIJ534" s="330"/>
      <c r="RIK534" s="428"/>
      <c r="RIL534" s="330"/>
      <c r="RIM534" s="428"/>
      <c r="RIN534" s="330"/>
      <c r="RIO534" s="428"/>
      <c r="RIP534" s="330"/>
      <c r="RIQ534" s="428"/>
      <c r="RIR534" s="330"/>
      <c r="RIS534" s="428"/>
      <c r="RIT534" s="330"/>
      <c r="RIU534" s="428"/>
      <c r="RIV534" s="330"/>
      <c r="RIW534" s="428"/>
      <c r="RIX534" s="330"/>
      <c r="RIY534" s="428"/>
      <c r="RIZ534" s="330"/>
      <c r="RJA534" s="428"/>
      <c r="RJB534" s="330"/>
      <c r="RJC534" s="428"/>
      <c r="RJD534" s="330"/>
      <c r="RJE534" s="428"/>
      <c r="RJF534" s="330"/>
      <c r="RJG534" s="428"/>
      <c r="RJH534" s="330"/>
      <c r="RJI534" s="428"/>
      <c r="RJJ534" s="330"/>
      <c r="RJK534" s="428"/>
      <c r="RJL534" s="330"/>
      <c r="RJM534" s="428"/>
      <c r="RJN534" s="330"/>
      <c r="RJO534" s="428"/>
      <c r="RJP534" s="330"/>
      <c r="RJQ534" s="428"/>
      <c r="RJR534" s="330"/>
      <c r="RJS534" s="428"/>
      <c r="RJT534" s="330"/>
      <c r="RJU534" s="428"/>
      <c r="RJV534" s="330"/>
      <c r="RJW534" s="428"/>
      <c r="RJX534" s="330"/>
      <c r="RJY534" s="428"/>
      <c r="RJZ534" s="330"/>
      <c r="RKA534" s="428"/>
      <c r="RKB534" s="330"/>
      <c r="RKC534" s="428"/>
      <c r="RKD534" s="330"/>
      <c r="RKE534" s="428"/>
      <c r="RKF534" s="330"/>
      <c r="RKG534" s="428"/>
      <c r="RKH534" s="330"/>
      <c r="RKI534" s="428"/>
      <c r="RKJ534" s="330"/>
      <c r="RKK534" s="428"/>
      <c r="RKL534" s="330"/>
      <c r="RKM534" s="428"/>
      <c r="RKN534" s="330"/>
      <c r="RKO534" s="428"/>
      <c r="RKP534" s="330"/>
      <c r="RKQ534" s="428"/>
      <c r="RKR534" s="330"/>
      <c r="RKS534" s="428"/>
      <c r="RKT534" s="330"/>
      <c r="RKU534" s="428"/>
      <c r="RKV534" s="330"/>
      <c r="RKW534" s="428"/>
      <c r="RKX534" s="330"/>
      <c r="RKY534" s="428"/>
      <c r="RKZ534" s="330"/>
      <c r="RLA534" s="428"/>
      <c r="RLB534" s="330"/>
      <c r="RLC534" s="428"/>
      <c r="RLD534" s="330"/>
      <c r="RLE534" s="428"/>
      <c r="RLF534" s="330"/>
      <c r="RLG534" s="428"/>
      <c r="RLH534" s="330"/>
      <c r="RLI534" s="428"/>
      <c r="RLJ534" s="330"/>
      <c r="RLK534" s="428"/>
      <c r="RLL534" s="330"/>
      <c r="RLM534" s="428"/>
      <c r="RLN534" s="330"/>
      <c r="RLO534" s="428"/>
      <c r="RLP534" s="330"/>
      <c r="RLQ534" s="428"/>
      <c r="RLR534" s="330"/>
      <c r="RLS534" s="428"/>
      <c r="RLT534" s="330"/>
      <c r="RLU534" s="428"/>
      <c r="RLV534" s="330"/>
      <c r="RLW534" s="428"/>
      <c r="RLX534" s="330"/>
      <c r="RLY534" s="428"/>
      <c r="RLZ534" s="330"/>
      <c r="RMA534" s="428"/>
      <c r="RMB534" s="330"/>
      <c r="RMC534" s="428"/>
      <c r="RMD534" s="330"/>
      <c r="RME534" s="428"/>
      <c r="RMF534" s="330"/>
      <c r="RMG534" s="428"/>
      <c r="RMH534" s="330"/>
      <c r="RMI534" s="428"/>
      <c r="RMJ534" s="330"/>
      <c r="RMK534" s="428"/>
      <c r="RML534" s="330"/>
      <c r="RMM534" s="428"/>
      <c r="RMN534" s="330"/>
      <c r="RMO534" s="428"/>
      <c r="RMP534" s="330"/>
      <c r="RMQ534" s="428"/>
      <c r="RMR534" s="330"/>
      <c r="RMS534" s="428"/>
      <c r="RMT534" s="330"/>
      <c r="RMU534" s="428"/>
      <c r="RMV534" s="330"/>
      <c r="RMW534" s="428"/>
      <c r="RMX534" s="330"/>
      <c r="RMY534" s="428"/>
      <c r="RMZ534" s="330"/>
      <c r="RNA534" s="428"/>
      <c r="RNB534" s="330"/>
      <c r="RNC534" s="428"/>
      <c r="RND534" s="330"/>
      <c r="RNE534" s="428"/>
      <c r="RNF534" s="330"/>
      <c r="RNG534" s="428"/>
      <c r="RNH534" s="330"/>
      <c r="RNI534" s="428"/>
      <c r="RNJ534" s="330"/>
      <c r="RNK534" s="428"/>
      <c r="RNL534" s="330"/>
      <c r="RNM534" s="428"/>
      <c r="RNN534" s="330"/>
      <c r="RNO534" s="428"/>
      <c r="RNP534" s="330"/>
      <c r="RNQ534" s="428"/>
      <c r="RNR534" s="330"/>
      <c r="RNS534" s="428"/>
      <c r="RNT534" s="330"/>
      <c r="RNU534" s="428"/>
      <c r="RNV534" s="330"/>
      <c r="RNW534" s="428"/>
      <c r="RNX534" s="330"/>
      <c r="RNY534" s="428"/>
      <c r="RNZ534" s="330"/>
      <c r="ROA534" s="428"/>
      <c r="ROB534" s="330"/>
      <c r="ROC534" s="428"/>
      <c r="ROD534" s="330"/>
      <c r="ROE534" s="428"/>
      <c r="ROF534" s="330"/>
      <c r="ROG534" s="428"/>
      <c r="ROH534" s="330"/>
      <c r="ROI534" s="428"/>
      <c r="ROJ534" s="330"/>
      <c r="ROK534" s="428"/>
      <c r="ROL534" s="330"/>
      <c r="ROM534" s="428"/>
      <c r="RON534" s="330"/>
      <c r="ROO534" s="428"/>
      <c r="ROP534" s="330"/>
      <c r="ROQ534" s="428"/>
      <c r="ROR534" s="330"/>
      <c r="ROS534" s="428"/>
      <c r="ROT534" s="330"/>
      <c r="ROU534" s="428"/>
      <c r="ROV534" s="330"/>
      <c r="ROW534" s="428"/>
      <c r="ROX534" s="330"/>
      <c r="ROY534" s="428"/>
      <c r="ROZ534" s="330"/>
      <c r="RPA534" s="428"/>
      <c r="RPB534" s="330"/>
      <c r="RPC534" s="428"/>
      <c r="RPD534" s="330"/>
      <c r="RPE534" s="428"/>
      <c r="RPF534" s="330"/>
      <c r="RPG534" s="428"/>
      <c r="RPH534" s="330"/>
      <c r="RPI534" s="428"/>
      <c r="RPJ534" s="330"/>
      <c r="RPK534" s="428"/>
      <c r="RPL534" s="330"/>
      <c r="RPM534" s="428"/>
      <c r="RPN534" s="330"/>
      <c r="RPO534" s="428"/>
      <c r="RPP534" s="330"/>
      <c r="RPQ534" s="428"/>
      <c r="RPR534" s="330"/>
      <c r="RPS534" s="428"/>
      <c r="RPT534" s="330"/>
      <c r="RPU534" s="428"/>
      <c r="RPV534" s="330"/>
      <c r="RPW534" s="428"/>
      <c r="RPX534" s="330"/>
      <c r="RPY534" s="428"/>
      <c r="RPZ534" s="330"/>
      <c r="RQA534" s="428"/>
      <c r="RQB534" s="330"/>
      <c r="RQC534" s="428"/>
      <c r="RQD534" s="330"/>
      <c r="RQE534" s="428"/>
      <c r="RQF534" s="330"/>
      <c r="RQG534" s="428"/>
      <c r="RQH534" s="330"/>
      <c r="RQI534" s="428"/>
      <c r="RQJ534" s="330"/>
      <c r="RQK534" s="428"/>
      <c r="RQL534" s="330"/>
      <c r="RQM534" s="428"/>
      <c r="RQN534" s="330"/>
      <c r="RQO534" s="428"/>
      <c r="RQP534" s="330"/>
      <c r="RQQ534" s="428"/>
      <c r="RQR534" s="330"/>
      <c r="RQS534" s="428"/>
      <c r="RQT534" s="330"/>
      <c r="RQU534" s="428"/>
      <c r="RQV534" s="330"/>
      <c r="RQW534" s="428"/>
      <c r="RQX534" s="330"/>
      <c r="RQY534" s="428"/>
      <c r="RQZ534" s="330"/>
      <c r="RRA534" s="428"/>
      <c r="RRB534" s="330"/>
      <c r="RRC534" s="428"/>
      <c r="RRD534" s="330"/>
      <c r="RRE534" s="428"/>
      <c r="RRF534" s="330"/>
      <c r="RRG534" s="428"/>
      <c r="RRH534" s="330"/>
      <c r="RRI534" s="428"/>
      <c r="RRJ534" s="330"/>
      <c r="RRK534" s="428"/>
      <c r="RRL534" s="330"/>
      <c r="RRM534" s="428"/>
      <c r="RRN534" s="330"/>
      <c r="RRO534" s="428"/>
      <c r="RRP534" s="330"/>
      <c r="RRQ534" s="428"/>
      <c r="RRR534" s="330"/>
      <c r="RRS534" s="428"/>
      <c r="RRT534" s="330"/>
      <c r="RRU534" s="428"/>
      <c r="RRV534" s="330"/>
      <c r="RRW534" s="428"/>
      <c r="RRX534" s="330"/>
      <c r="RRY534" s="428"/>
      <c r="RRZ534" s="330"/>
      <c r="RSA534" s="428"/>
      <c r="RSB534" s="330"/>
      <c r="RSC534" s="428"/>
      <c r="RSD534" s="330"/>
      <c r="RSE534" s="428"/>
      <c r="RSF534" s="330"/>
      <c r="RSG534" s="428"/>
      <c r="RSH534" s="330"/>
      <c r="RSI534" s="428"/>
      <c r="RSJ534" s="330"/>
      <c r="RSK534" s="428"/>
      <c r="RSL534" s="330"/>
      <c r="RSM534" s="428"/>
      <c r="RSN534" s="330"/>
      <c r="RSO534" s="428"/>
      <c r="RSP534" s="330"/>
      <c r="RSQ534" s="428"/>
      <c r="RSR534" s="330"/>
      <c r="RSS534" s="428"/>
      <c r="RST534" s="330"/>
      <c r="RSU534" s="428"/>
      <c r="RSV534" s="330"/>
      <c r="RSW534" s="428"/>
      <c r="RSX534" s="330"/>
      <c r="RSY534" s="428"/>
      <c r="RSZ534" s="330"/>
      <c r="RTA534" s="428"/>
      <c r="RTB534" s="330"/>
      <c r="RTC534" s="428"/>
      <c r="RTD534" s="330"/>
      <c r="RTE534" s="428"/>
      <c r="RTF534" s="330"/>
      <c r="RTG534" s="428"/>
      <c r="RTH534" s="330"/>
      <c r="RTI534" s="428"/>
      <c r="RTJ534" s="330"/>
      <c r="RTK534" s="428"/>
      <c r="RTL534" s="330"/>
      <c r="RTM534" s="428"/>
      <c r="RTN534" s="330"/>
      <c r="RTO534" s="428"/>
      <c r="RTP534" s="330"/>
      <c r="RTQ534" s="428"/>
      <c r="RTR534" s="330"/>
      <c r="RTS534" s="428"/>
      <c r="RTT534" s="330"/>
      <c r="RTU534" s="428"/>
      <c r="RTV534" s="330"/>
      <c r="RTW534" s="428"/>
      <c r="RTX534" s="330"/>
      <c r="RTY534" s="428"/>
      <c r="RTZ534" s="330"/>
      <c r="RUA534" s="428"/>
      <c r="RUB534" s="330"/>
      <c r="RUC534" s="428"/>
      <c r="RUD534" s="330"/>
      <c r="RUE534" s="428"/>
      <c r="RUF534" s="330"/>
      <c r="RUG534" s="428"/>
      <c r="RUH534" s="330"/>
      <c r="RUI534" s="428"/>
      <c r="RUJ534" s="330"/>
      <c r="RUK534" s="428"/>
      <c r="RUL534" s="330"/>
      <c r="RUM534" s="428"/>
      <c r="RUN534" s="330"/>
      <c r="RUO534" s="428"/>
      <c r="RUP534" s="330"/>
      <c r="RUQ534" s="428"/>
      <c r="RUR534" s="330"/>
      <c r="RUS534" s="428"/>
      <c r="RUT534" s="330"/>
      <c r="RUU534" s="428"/>
      <c r="RUV534" s="330"/>
      <c r="RUW534" s="428"/>
      <c r="RUX534" s="330"/>
      <c r="RUY534" s="428"/>
      <c r="RUZ534" s="330"/>
      <c r="RVA534" s="428"/>
      <c r="RVB534" s="330"/>
      <c r="RVC534" s="428"/>
      <c r="RVD534" s="330"/>
      <c r="RVE534" s="428"/>
      <c r="RVF534" s="330"/>
      <c r="RVG534" s="428"/>
      <c r="RVH534" s="330"/>
      <c r="RVI534" s="428"/>
      <c r="RVJ534" s="330"/>
      <c r="RVK534" s="428"/>
      <c r="RVL534" s="330"/>
      <c r="RVM534" s="428"/>
      <c r="RVN534" s="330"/>
      <c r="RVO534" s="428"/>
      <c r="RVP534" s="330"/>
      <c r="RVQ534" s="428"/>
      <c r="RVR534" s="330"/>
      <c r="RVS534" s="428"/>
      <c r="RVT534" s="330"/>
      <c r="RVU534" s="428"/>
      <c r="RVV534" s="330"/>
      <c r="RVW534" s="428"/>
      <c r="RVX534" s="330"/>
      <c r="RVY534" s="428"/>
      <c r="RVZ534" s="330"/>
      <c r="RWA534" s="428"/>
      <c r="RWB534" s="330"/>
      <c r="RWC534" s="428"/>
      <c r="RWD534" s="330"/>
      <c r="RWE534" s="428"/>
      <c r="RWF534" s="330"/>
      <c r="RWG534" s="428"/>
      <c r="RWH534" s="330"/>
      <c r="RWI534" s="428"/>
      <c r="RWJ534" s="330"/>
      <c r="RWK534" s="428"/>
      <c r="RWL534" s="330"/>
      <c r="RWM534" s="428"/>
      <c r="RWN534" s="330"/>
      <c r="RWO534" s="428"/>
      <c r="RWP534" s="330"/>
      <c r="RWQ534" s="428"/>
      <c r="RWR534" s="330"/>
      <c r="RWS534" s="428"/>
      <c r="RWT534" s="330"/>
      <c r="RWU534" s="428"/>
      <c r="RWV534" s="330"/>
      <c r="RWW534" s="428"/>
      <c r="RWX534" s="330"/>
      <c r="RWY534" s="428"/>
      <c r="RWZ534" s="330"/>
      <c r="RXA534" s="428"/>
      <c r="RXB534" s="330"/>
      <c r="RXC534" s="428"/>
      <c r="RXD534" s="330"/>
      <c r="RXE534" s="428"/>
      <c r="RXF534" s="330"/>
      <c r="RXG534" s="428"/>
      <c r="RXH534" s="330"/>
      <c r="RXI534" s="428"/>
      <c r="RXJ534" s="330"/>
      <c r="RXK534" s="428"/>
      <c r="RXL534" s="330"/>
      <c r="RXM534" s="428"/>
      <c r="RXN534" s="330"/>
      <c r="RXO534" s="428"/>
      <c r="RXP534" s="330"/>
      <c r="RXQ534" s="428"/>
      <c r="RXR534" s="330"/>
      <c r="RXS534" s="428"/>
      <c r="RXT534" s="330"/>
      <c r="RXU534" s="428"/>
      <c r="RXV534" s="330"/>
      <c r="RXW534" s="428"/>
      <c r="RXX534" s="330"/>
      <c r="RXY534" s="428"/>
      <c r="RXZ534" s="330"/>
      <c r="RYA534" s="428"/>
      <c r="RYB534" s="330"/>
      <c r="RYC534" s="428"/>
      <c r="RYD534" s="330"/>
      <c r="RYE534" s="428"/>
      <c r="RYF534" s="330"/>
      <c r="RYG534" s="428"/>
      <c r="RYH534" s="330"/>
      <c r="RYI534" s="428"/>
      <c r="RYJ534" s="330"/>
      <c r="RYK534" s="428"/>
      <c r="RYL534" s="330"/>
      <c r="RYM534" s="428"/>
      <c r="RYN534" s="330"/>
      <c r="RYO534" s="428"/>
      <c r="RYP534" s="330"/>
      <c r="RYQ534" s="428"/>
      <c r="RYR534" s="330"/>
      <c r="RYS534" s="428"/>
      <c r="RYT534" s="330"/>
      <c r="RYU534" s="428"/>
      <c r="RYV534" s="330"/>
      <c r="RYW534" s="428"/>
      <c r="RYX534" s="330"/>
      <c r="RYY534" s="428"/>
      <c r="RYZ534" s="330"/>
      <c r="RZA534" s="428"/>
      <c r="RZB534" s="330"/>
      <c r="RZC534" s="428"/>
      <c r="RZD534" s="330"/>
      <c r="RZE534" s="428"/>
      <c r="RZF534" s="330"/>
      <c r="RZG534" s="428"/>
      <c r="RZH534" s="330"/>
      <c r="RZI534" s="428"/>
      <c r="RZJ534" s="330"/>
      <c r="RZK534" s="428"/>
      <c r="RZL534" s="330"/>
      <c r="RZM534" s="428"/>
      <c r="RZN534" s="330"/>
      <c r="RZO534" s="428"/>
      <c r="RZP534" s="330"/>
      <c r="RZQ534" s="428"/>
      <c r="RZR534" s="330"/>
      <c r="RZS534" s="428"/>
      <c r="RZT534" s="330"/>
      <c r="RZU534" s="428"/>
      <c r="RZV534" s="330"/>
      <c r="RZW534" s="428"/>
      <c r="RZX534" s="330"/>
      <c r="RZY534" s="428"/>
      <c r="RZZ534" s="330"/>
      <c r="SAA534" s="428"/>
      <c r="SAB534" s="330"/>
      <c r="SAC534" s="428"/>
      <c r="SAD534" s="330"/>
      <c r="SAE534" s="428"/>
      <c r="SAF534" s="330"/>
      <c r="SAG534" s="428"/>
      <c r="SAH534" s="330"/>
      <c r="SAI534" s="428"/>
      <c r="SAJ534" s="330"/>
      <c r="SAK534" s="428"/>
      <c r="SAL534" s="330"/>
      <c r="SAM534" s="428"/>
      <c r="SAN534" s="330"/>
      <c r="SAO534" s="428"/>
      <c r="SAP534" s="330"/>
      <c r="SAQ534" s="428"/>
      <c r="SAR534" s="330"/>
      <c r="SAS534" s="428"/>
      <c r="SAT534" s="330"/>
      <c r="SAU534" s="428"/>
      <c r="SAV534" s="330"/>
      <c r="SAW534" s="428"/>
      <c r="SAX534" s="330"/>
      <c r="SAY534" s="428"/>
      <c r="SAZ534" s="330"/>
      <c r="SBA534" s="428"/>
      <c r="SBB534" s="330"/>
      <c r="SBC534" s="428"/>
      <c r="SBD534" s="330"/>
      <c r="SBE534" s="428"/>
      <c r="SBF534" s="330"/>
      <c r="SBG534" s="428"/>
      <c r="SBH534" s="330"/>
      <c r="SBI534" s="428"/>
      <c r="SBJ534" s="330"/>
      <c r="SBK534" s="428"/>
      <c r="SBL534" s="330"/>
      <c r="SBM534" s="428"/>
      <c r="SBN534" s="330"/>
      <c r="SBO534" s="428"/>
      <c r="SBP534" s="330"/>
      <c r="SBQ534" s="428"/>
      <c r="SBR534" s="330"/>
      <c r="SBS534" s="428"/>
      <c r="SBT534" s="330"/>
      <c r="SBU534" s="428"/>
      <c r="SBV534" s="330"/>
      <c r="SBW534" s="428"/>
      <c r="SBX534" s="330"/>
      <c r="SBY534" s="428"/>
      <c r="SBZ534" s="330"/>
      <c r="SCA534" s="428"/>
      <c r="SCB534" s="330"/>
      <c r="SCC534" s="428"/>
      <c r="SCD534" s="330"/>
      <c r="SCE534" s="428"/>
      <c r="SCF534" s="330"/>
      <c r="SCG534" s="428"/>
      <c r="SCH534" s="330"/>
      <c r="SCI534" s="428"/>
      <c r="SCJ534" s="330"/>
      <c r="SCK534" s="428"/>
      <c r="SCL534" s="330"/>
      <c r="SCM534" s="428"/>
      <c r="SCN534" s="330"/>
      <c r="SCO534" s="428"/>
      <c r="SCP534" s="330"/>
      <c r="SCQ534" s="428"/>
      <c r="SCR534" s="330"/>
      <c r="SCS534" s="428"/>
      <c r="SCT534" s="330"/>
      <c r="SCU534" s="428"/>
      <c r="SCV534" s="330"/>
      <c r="SCW534" s="428"/>
      <c r="SCX534" s="330"/>
      <c r="SCY534" s="428"/>
      <c r="SCZ534" s="330"/>
      <c r="SDA534" s="428"/>
      <c r="SDB534" s="330"/>
      <c r="SDC534" s="428"/>
      <c r="SDD534" s="330"/>
      <c r="SDE534" s="428"/>
      <c r="SDF534" s="330"/>
      <c r="SDG534" s="428"/>
      <c r="SDH534" s="330"/>
      <c r="SDI534" s="428"/>
      <c r="SDJ534" s="330"/>
      <c r="SDK534" s="428"/>
      <c r="SDL534" s="330"/>
      <c r="SDM534" s="428"/>
      <c r="SDN534" s="330"/>
      <c r="SDO534" s="428"/>
      <c r="SDP534" s="330"/>
      <c r="SDQ534" s="428"/>
      <c r="SDR534" s="330"/>
      <c r="SDS534" s="428"/>
      <c r="SDT534" s="330"/>
      <c r="SDU534" s="428"/>
      <c r="SDV534" s="330"/>
      <c r="SDW534" s="428"/>
      <c r="SDX534" s="330"/>
      <c r="SDY534" s="428"/>
      <c r="SDZ534" s="330"/>
      <c r="SEA534" s="428"/>
      <c r="SEB534" s="330"/>
      <c r="SEC534" s="428"/>
      <c r="SED534" s="330"/>
      <c r="SEE534" s="428"/>
      <c r="SEF534" s="330"/>
      <c r="SEG534" s="428"/>
      <c r="SEH534" s="330"/>
      <c r="SEI534" s="428"/>
      <c r="SEJ534" s="330"/>
      <c r="SEK534" s="428"/>
      <c r="SEL534" s="330"/>
      <c r="SEM534" s="428"/>
      <c r="SEN534" s="330"/>
      <c r="SEO534" s="428"/>
      <c r="SEP534" s="330"/>
      <c r="SEQ534" s="428"/>
      <c r="SER534" s="330"/>
      <c r="SES534" s="428"/>
      <c r="SET534" s="330"/>
      <c r="SEU534" s="428"/>
      <c r="SEV534" s="330"/>
      <c r="SEW534" s="428"/>
      <c r="SEX534" s="330"/>
      <c r="SEY534" s="428"/>
      <c r="SEZ534" s="330"/>
      <c r="SFA534" s="428"/>
      <c r="SFB534" s="330"/>
      <c r="SFC534" s="428"/>
      <c r="SFD534" s="330"/>
      <c r="SFE534" s="428"/>
      <c r="SFF534" s="330"/>
      <c r="SFG534" s="428"/>
      <c r="SFH534" s="330"/>
      <c r="SFI534" s="428"/>
      <c r="SFJ534" s="330"/>
      <c r="SFK534" s="428"/>
      <c r="SFL534" s="330"/>
      <c r="SFM534" s="428"/>
      <c r="SFN534" s="330"/>
      <c r="SFO534" s="428"/>
      <c r="SFP534" s="330"/>
      <c r="SFQ534" s="428"/>
      <c r="SFR534" s="330"/>
      <c r="SFS534" s="428"/>
      <c r="SFT534" s="330"/>
      <c r="SFU534" s="428"/>
      <c r="SFV534" s="330"/>
      <c r="SFW534" s="428"/>
      <c r="SFX534" s="330"/>
      <c r="SFY534" s="428"/>
      <c r="SFZ534" s="330"/>
      <c r="SGA534" s="428"/>
      <c r="SGB534" s="330"/>
      <c r="SGC534" s="428"/>
      <c r="SGD534" s="330"/>
      <c r="SGE534" s="428"/>
      <c r="SGF534" s="330"/>
      <c r="SGG534" s="428"/>
      <c r="SGH534" s="330"/>
      <c r="SGI534" s="428"/>
      <c r="SGJ534" s="330"/>
      <c r="SGK534" s="428"/>
      <c r="SGL534" s="330"/>
      <c r="SGM534" s="428"/>
      <c r="SGN534" s="330"/>
      <c r="SGO534" s="428"/>
      <c r="SGP534" s="330"/>
      <c r="SGQ534" s="428"/>
      <c r="SGR534" s="330"/>
      <c r="SGS534" s="428"/>
      <c r="SGT534" s="330"/>
      <c r="SGU534" s="428"/>
      <c r="SGV534" s="330"/>
      <c r="SGW534" s="428"/>
      <c r="SGX534" s="330"/>
      <c r="SGY534" s="428"/>
      <c r="SGZ534" s="330"/>
      <c r="SHA534" s="428"/>
      <c r="SHB534" s="330"/>
      <c r="SHC534" s="428"/>
      <c r="SHD534" s="330"/>
      <c r="SHE534" s="428"/>
      <c r="SHF534" s="330"/>
      <c r="SHG534" s="428"/>
      <c r="SHH534" s="330"/>
      <c r="SHI534" s="428"/>
      <c r="SHJ534" s="330"/>
      <c r="SHK534" s="428"/>
      <c r="SHL534" s="330"/>
      <c r="SHM534" s="428"/>
      <c r="SHN534" s="330"/>
      <c r="SHO534" s="428"/>
      <c r="SHP534" s="330"/>
      <c r="SHQ534" s="428"/>
      <c r="SHR534" s="330"/>
      <c r="SHS534" s="428"/>
      <c r="SHT534" s="330"/>
      <c r="SHU534" s="428"/>
      <c r="SHV534" s="330"/>
      <c r="SHW534" s="428"/>
      <c r="SHX534" s="330"/>
      <c r="SHY534" s="428"/>
      <c r="SHZ534" s="330"/>
      <c r="SIA534" s="428"/>
      <c r="SIB534" s="330"/>
      <c r="SIC534" s="428"/>
      <c r="SID534" s="330"/>
      <c r="SIE534" s="428"/>
      <c r="SIF534" s="330"/>
      <c r="SIG534" s="428"/>
      <c r="SIH534" s="330"/>
      <c r="SII534" s="428"/>
      <c r="SIJ534" s="330"/>
      <c r="SIK534" s="428"/>
      <c r="SIL534" s="330"/>
      <c r="SIM534" s="428"/>
      <c r="SIN534" s="330"/>
      <c r="SIO534" s="428"/>
      <c r="SIP534" s="330"/>
      <c r="SIQ534" s="428"/>
      <c r="SIR534" s="330"/>
      <c r="SIS534" s="428"/>
      <c r="SIT534" s="330"/>
      <c r="SIU534" s="428"/>
      <c r="SIV534" s="330"/>
      <c r="SIW534" s="428"/>
      <c r="SIX534" s="330"/>
      <c r="SIY534" s="428"/>
      <c r="SIZ534" s="330"/>
      <c r="SJA534" s="428"/>
      <c r="SJB534" s="330"/>
      <c r="SJC534" s="428"/>
      <c r="SJD534" s="330"/>
      <c r="SJE534" s="428"/>
      <c r="SJF534" s="330"/>
      <c r="SJG534" s="428"/>
      <c r="SJH534" s="330"/>
      <c r="SJI534" s="428"/>
      <c r="SJJ534" s="330"/>
      <c r="SJK534" s="428"/>
      <c r="SJL534" s="330"/>
      <c r="SJM534" s="428"/>
      <c r="SJN534" s="330"/>
      <c r="SJO534" s="428"/>
      <c r="SJP534" s="330"/>
      <c r="SJQ534" s="428"/>
      <c r="SJR534" s="330"/>
      <c r="SJS534" s="428"/>
      <c r="SJT534" s="330"/>
      <c r="SJU534" s="428"/>
      <c r="SJV534" s="330"/>
      <c r="SJW534" s="428"/>
      <c r="SJX534" s="330"/>
      <c r="SJY534" s="428"/>
      <c r="SJZ534" s="330"/>
      <c r="SKA534" s="428"/>
      <c r="SKB534" s="330"/>
      <c r="SKC534" s="428"/>
      <c r="SKD534" s="330"/>
      <c r="SKE534" s="428"/>
      <c r="SKF534" s="330"/>
      <c r="SKG534" s="428"/>
      <c r="SKH534" s="330"/>
      <c r="SKI534" s="428"/>
      <c r="SKJ534" s="330"/>
      <c r="SKK534" s="428"/>
      <c r="SKL534" s="330"/>
      <c r="SKM534" s="428"/>
      <c r="SKN534" s="330"/>
      <c r="SKO534" s="428"/>
      <c r="SKP534" s="330"/>
      <c r="SKQ534" s="428"/>
      <c r="SKR534" s="330"/>
      <c r="SKS534" s="428"/>
      <c r="SKT534" s="330"/>
      <c r="SKU534" s="428"/>
      <c r="SKV534" s="330"/>
      <c r="SKW534" s="428"/>
      <c r="SKX534" s="330"/>
      <c r="SKY534" s="428"/>
      <c r="SKZ534" s="330"/>
      <c r="SLA534" s="428"/>
      <c r="SLB534" s="330"/>
      <c r="SLC534" s="428"/>
      <c r="SLD534" s="330"/>
      <c r="SLE534" s="428"/>
      <c r="SLF534" s="330"/>
      <c r="SLG534" s="428"/>
      <c r="SLH534" s="330"/>
      <c r="SLI534" s="428"/>
      <c r="SLJ534" s="330"/>
      <c r="SLK534" s="428"/>
      <c r="SLL534" s="330"/>
      <c r="SLM534" s="428"/>
      <c r="SLN534" s="330"/>
      <c r="SLO534" s="428"/>
      <c r="SLP534" s="330"/>
      <c r="SLQ534" s="428"/>
      <c r="SLR534" s="330"/>
      <c r="SLS534" s="428"/>
      <c r="SLT534" s="330"/>
      <c r="SLU534" s="428"/>
      <c r="SLV534" s="330"/>
      <c r="SLW534" s="428"/>
      <c r="SLX534" s="330"/>
      <c r="SLY534" s="428"/>
      <c r="SLZ534" s="330"/>
      <c r="SMA534" s="428"/>
      <c r="SMB534" s="330"/>
      <c r="SMC534" s="428"/>
      <c r="SMD534" s="330"/>
      <c r="SME534" s="428"/>
      <c r="SMF534" s="330"/>
      <c r="SMG534" s="428"/>
      <c r="SMH534" s="330"/>
      <c r="SMI534" s="428"/>
      <c r="SMJ534" s="330"/>
      <c r="SMK534" s="428"/>
      <c r="SML534" s="330"/>
      <c r="SMM534" s="428"/>
      <c r="SMN534" s="330"/>
      <c r="SMO534" s="428"/>
      <c r="SMP534" s="330"/>
      <c r="SMQ534" s="428"/>
      <c r="SMR534" s="330"/>
      <c r="SMS534" s="428"/>
      <c r="SMT534" s="330"/>
      <c r="SMU534" s="428"/>
      <c r="SMV534" s="330"/>
      <c r="SMW534" s="428"/>
      <c r="SMX534" s="330"/>
      <c r="SMY534" s="428"/>
      <c r="SMZ534" s="330"/>
      <c r="SNA534" s="428"/>
      <c r="SNB534" s="330"/>
      <c r="SNC534" s="428"/>
      <c r="SND534" s="330"/>
      <c r="SNE534" s="428"/>
      <c r="SNF534" s="330"/>
      <c r="SNG534" s="428"/>
      <c r="SNH534" s="330"/>
      <c r="SNI534" s="428"/>
      <c r="SNJ534" s="330"/>
      <c r="SNK534" s="428"/>
      <c r="SNL534" s="330"/>
      <c r="SNM534" s="428"/>
      <c r="SNN534" s="330"/>
      <c r="SNO534" s="428"/>
      <c r="SNP534" s="330"/>
      <c r="SNQ534" s="428"/>
      <c r="SNR534" s="330"/>
      <c r="SNS534" s="428"/>
      <c r="SNT534" s="330"/>
      <c r="SNU534" s="428"/>
      <c r="SNV534" s="330"/>
      <c r="SNW534" s="428"/>
      <c r="SNX534" s="330"/>
      <c r="SNY534" s="428"/>
      <c r="SNZ534" s="330"/>
      <c r="SOA534" s="428"/>
      <c r="SOB534" s="330"/>
      <c r="SOC534" s="428"/>
      <c r="SOD534" s="330"/>
      <c r="SOE534" s="428"/>
      <c r="SOF534" s="330"/>
      <c r="SOG534" s="428"/>
      <c r="SOH534" s="330"/>
      <c r="SOI534" s="428"/>
      <c r="SOJ534" s="330"/>
      <c r="SOK534" s="428"/>
      <c r="SOL534" s="330"/>
      <c r="SOM534" s="428"/>
      <c r="SON534" s="330"/>
      <c r="SOO534" s="428"/>
      <c r="SOP534" s="330"/>
      <c r="SOQ534" s="428"/>
      <c r="SOR534" s="330"/>
      <c r="SOS534" s="428"/>
      <c r="SOT534" s="330"/>
      <c r="SOU534" s="428"/>
      <c r="SOV534" s="330"/>
      <c r="SOW534" s="428"/>
      <c r="SOX534" s="330"/>
      <c r="SOY534" s="428"/>
      <c r="SOZ534" s="330"/>
      <c r="SPA534" s="428"/>
      <c r="SPB534" s="330"/>
      <c r="SPC534" s="428"/>
      <c r="SPD534" s="330"/>
      <c r="SPE534" s="428"/>
      <c r="SPF534" s="330"/>
      <c r="SPG534" s="428"/>
      <c r="SPH534" s="330"/>
      <c r="SPI534" s="428"/>
      <c r="SPJ534" s="330"/>
      <c r="SPK534" s="428"/>
      <c r="SPL534" s="330"/>
      <c r="SPM534" s="428"/>
      <c r="SPN534" s="330"/>
      <c r="SPO534" s="428"/>
      <c r="SPP534" s="330"/>
      <c r="SPQ534" s="428"/>
      <c r="SPR534" s="330"/>
      <c r="SPS534" s="428"/>
      <c r="SPT534" s="330"/>
      <c r="SPU534" s="428"/>
      <c r="SPV534" s="330"/>
      <c r="SPW534" s="428"/>
      <c r="SPX534" s="330"/>
      <c r="SPY534" s="428"/>
      <c r="SPZ534" s="330"/>
      <c r="SQA534" s="428"/>
      <c r="SQB534" s="330"/>
      <c r="SQC534" s="428"/>
      <c r="SQD534" s="330"/>
      <c r="SQE534" s="428"/>
      <c r="SQF534" s="330"/>
      <c r="SQG534" s="428"/>
      <c r="SQH534" s="330"/>
      <c r="SQI534" s="428"/>
      <c r="SQJ534" s="330"/>
      <c r="SQK534" s="428"/>
      <c r="SQL534" s="330"/>
      <c r="SQM534" s="428"/>
      <c r="SQN534" s="330"/>
      <c r="SQO534" s="428"/>
      <c r="SQP534" s="330"/>
      <c r="SQQ534" s="428"/>
      <c r="SQR534" s="330"/>
      <c r="SQS534" s="428"/>
      <c r="SQT534" s="330"/>
      <c r="SQU534" s="428"/>
      <c r="SQV534" s="330"/>
      <c r="SQW534" s="428"/>
      <c r="SQX534" s="330"/>
      <c r="SQY534" s="428"/>
      <c r="SQZ534" s="330"/>
      <c r="SRA534" s="428"/>
      <c r="SRB534" s="330"/>
      <c r="SRC534" s="428"/>
      <c r="SRD534" s="330"/>
      <c r="SRE534" s="428"/>
      <c r="SRF534" s="330"/>
      <c r="SRG534" s="428"/>
      <c r="SRH534" s="330"/>
      <c r="SRI534" s="428"/>
      <c r="SRJ534" s="330"/>
      <c r="SRK534" s="428"/>
      <c r="SRL534" s="330"/>
      <c r="SRM534" s="428"/>
      <c r="SRN534" s="330"/>
      <c r="SRO534" s="428"/>
      <c r="SRP534" s="330"/>
      <c r="SRQ534" s="428"/>
      <c r="SRR534" s="330"/>
      <c r="SRS534" s="428"/>
      <c r="SRT534" s="330"/>
      <c r="SRU534" s="428"/>
      <c r="SRV534" s="330"/>
      <c r="SRW534" s="428"/>
      <c r="SRX534" s="330"/>
      <c r="SRY534" s="428"/>
      <c r="SRZ534" s="330"/>
      <c r="SSA534" s="428"/>
      <c r="SSB534" s="330"/>
      <c r="SSC534" s="428"/>
      <c r="SSD534" s="330"/>
      <c r="SSE534" s="428"/>
      <c r="SSF534" s="330"/>
      <c r="SSG534" s="428"/>
      <c r="SSH534" s="330"/>
      <c r="SSI534" s="428"/>
      <c r="SSJ534" s="330"/>
      <c r="SSK534" s="428"/>
      <c r="SSL534" s="330"/>
      <c r="SSM534" s="428"/>
      <c r="SSN534" s="330"/>
      <c r="SSO534" s="428"/>
      <c r="SSP534" s="330"/>
      <c r="SSQ534" s="428"/>
      <c r="SSR534" s="330"/>
      <c r="SSS534" s="428"/>
      <c r="SST534" s="330"/>
      <c r="SSU534" s="428"/>
      <c r="SSV534" s="330"/>
      <c r="SSW534" s="428"/>
      <c r="SSX534" s="330"/>
      <c r="SSY534" s="428"/>
      <c r="SSZ534" s="330"/>
      <c r="STA534" s="428"/>
      <c r="STB534" s="330"/>
      <c r="STC534" s="428"/>
      <c r="STD534" s="330"/>
      <c r="STE534" s="428"/>
      <c r="STF534" s="330"/>
      <c r="STG534" s="428"/>
      <c r="STH534" s="330"/>
      <c r="STI534" s="428"/>
      <c r="STJ534" s="330"/>
      <c r="STK534" s="428"/>
      <c r="STL534" s="330"/>
      <c r="STM534" s="428"/>
      <c r="STN534" s="330"/>
      <c r="STO534" s="428"/>
      <c r="STP534" s="330"/>
      <c r="STQ534" s="428"/>
      <c r="STR534" s="330"/>
      <c r="STS534" s="428"/>
      <c r="STT534" s="330"/>
      <c r="STU534" s="428"/>
      <c r="STV534" s="330"/>
      <c r="STW534" s="428"/>
      <c r="STX534" s="330"/>
      <c r="STY534" s="428"/>
      <c r="STZ534" s="330"/>
      <c r="SUA534" s="428"/>
      <c r="SUB534" s="330"/>
      <c r="SUC534" s="428"/>
      <c r="SUD534" s="330"/>
      <c r="SUE534" s="428"/>
      <c r="SUF534" s="330"/>
      <c r="SUG534" s="428"/>
      <c r="SUH534" s="330"/>
      <c r="SUI534" s="428"/>
      <c r="SUJ534" s="330"/>
      <c r="SUK534" s="428"/>
      <c r="SUL534" s="330"/>
      <c r="SUM534" s="428"/>
      <c r="SUN534" s="330"/>
      <c r="SUO534" s="428"/>
      <c r="SUP534" s="330"/>
      <c r="SUQ534" s="428"/>
      <c r="SUR534" s="330"/>
      <c r="SUS534" s="428"/>
      <c r="SUT534" s="330"/>
      <c r="SUU534" s="428"/>
      <c r="SUV534" s="330"/>
      <c r="SUW534" s="428"/>
      <c r="SUX534" s="330"/>
      <c r="SUY534" s="428"/>
      <c r="SUZ534" s="330"/>
      <c r="SVA534" s="428"/>
      <c r="SVB534" s="330"/>
      <c r="SVC534" s="428"/>
      <c r="SVD534" s="330"/>
      <c r="SVE534" s="428"/>
      <c r="SVF534" s="330"/>
      <c r="SVG534" s="428"/>
      <c r="SVH534" s="330"/>
      <c r="SVI534" s="428"/>
      <c r="SVJ534" s="330"/>
      <c r="SVK534" s="428"/>
      <c r="SVL534" s="330"/>
      <c r="SVM534" s="428"/>
      <c r="SVN534" s="330"/>
      <c r="SVO534" s="428"/>
      <c r="SVP534" s="330"/>
      <c r="SVQ534" s="428"/>
      <c r="SVR534" s="330"/>
      <c r="SVS534" s="428"/>
      <c r="SVT534" s="330"/>
      <c r="SVU534" s="428"/>
      <c r="SVV534" s="330"/>
      <c r="SVW534" s="428"/>
      <c r="SVX534" s="330"/>
      <c r="SVY534" s="428"/>
      <c r="SVZ534" s="330"/>
      <c r="SWA534" s="428"/>
      <c r="SWB534" s="330"/>
      <c r="SWC534" s="428"/>
      <c r="SWD534" s="330"/>
      <c r="SWE534" s="428"/>
      <c r="SWF534" s="330"/>
      <c r="SWG534" s="428"/>
      <c r="SWH534" s="330"/>
      <c r="SWI534" s="428"/>
      <c r="SWJ534" s="330"/>
      <c r="SWK534" s="428"/>
      <c r="SWL534" s="330"/>
      <c r="SWM534" s="428"/>
      <c r="SWN534" s="330"/>
      <c r="SWO534" s="428"/>
      <c r="SWP534" s="330"/>
      <c r="SWQ534" s="428"/>
      <c r="SWR534" s="330"/>
      <c r="SWS534" s="428"/>
      <c r="SWT534" s="330"/>
      <c r="SWU534" s="428"/>
      <c r="SWV534" s="330"/>
      <c r="SWW534" s="428"/>
      <c r="SWX534" s="330"/>
      <c r="SWY534" s="428"/>
      <c r="SWZ534" s="330"/>
      <c r="SXA534" s="428"/>
      <c r="SXB534" s="330"/>
      <c r="SXC534" s="428"/>
      <c r="SXD534" s="330"/>
      <c r="SXE534" s="428"/>
      <c r="SXF534" s="330"/>
      <c r="SXG534" s="428"/>
      <c r="SXH534" s="330"/>
      <c r="SXI534" s="428"/>
      <c r="SXJ534" s="330"/>
      <c r="SXK534" s="428"/>
      <c r="SXL534" s="330"/>
      <c r="SXM534" s="428"/>
      <c r="SXN534" s="330"/>
      <c r="SXO534" s="428"/>
      <c r="SXP534" s="330"/>
      <c r="SXQ534" s="428"/>
      <c r="SXR534" s="330"/>
      <c r="SXS534" s="428"/>
      <c r="SXT534" s="330"/>
      <c r="SXU534" s="428"/>
      <c r="SXV534" s="330"/>
      <c r="SXW534" s="428"/>
      <c r="SXX534" s="330"/>
      <c r="SXY534" s="428"/>
      <c r="SXZ534" s="330"/>
      <c r="SYA534" s="428"/>
      <c r="SYB534" s="330"/>
      <c r="SYC534" s="428"/>
      <c r="SYD534" s="330"/>
      <c r="SYE534" s="428"/>
      <c r="SYF534" s="330"/>
      <c r="SYG534" s="428"/>
      <c r="SYH534" s="330"/>
      <c r="SYI534" s="428"/>
      <c r="SYJ534" s="330"/>
      <c r="SYK534" s="428"/>
      <c r="SYL534" s="330"/>
      <c r="SYM534" s="428"/>
      <c r="SYN534" s="330"/>
      <c r="SYO534" s="428"/>
      <c r="SYP534" s="330"/>
      <c r="SYQ534" s="428"/>
      <c r="SYR534" s="330"/>
      <c r="SYS534" s="428"/>
      <c r="SYT534" s="330"/>
      <c r="SYU534" s="428"/>
      <c r="SYV534" s="330"/>
      <c r="SYW534" s="428"/>
      <c r="SYX534" s="330"/>
      <c r="SYY534" s="428"/>
      <c r="SYZ534" s="330"/>
      <c r="SZA534" s="428"/>
      <c r="SZB534" s="330"/>
      <c r="SZC534" s="428"/>
      <c r="SZD534" s="330"/>
      <c r="SZE534" s="428"/>
      <c r="SZF534" s="330"/>
      <c r="SZG534" s="428"/>
      <c r="SZH534" s="330"/>
      <c r="SZI534" s="428"/>
      <c r="SZJ534" s="330"/>
      <c r="SZK534" s="428"/>
      <c r="SZL534" s="330"/>
      <c r="SZM534" s="428"/>
      <c r="SZN534" s="330"/>
      <c r="SZO534" s="428"/>
      <c r="SZP534" s="330"/>
      <c r="SZQ534" s="428"/>
      <c r="SZR534" s="330"/>
      <c r="SZS534" s="428"/>
      <c r="SZT534" s="330"/>
      <c r="SZU534" s="428"/>
      <c r="SZV534" s="330"/>
      <c r="SZW534" s="428"/>
      <c r="SZX534" s="330"/>
      <c r="SZY534" s="428"/>
      <c r="SZZ534" s="330"/>
      <c r="TAA534" s="428"/>
      <c r="TAB534" s="330"/>
      <c r="TAC534" s="428"/>
      <c r="TAD534" s="330"/>
      <c r="TAE534" s="428"/>
      <c r="TAF534" s="330"/>
      <c r="TAG534" s="428"/>
      <c r="TAH534" s="330"/>
      <c r="TAI534" s="428"/>
      <c r="TAJ534" s="330"/>
      <c r="TAK534" s="428"/>
      <c r="TAL534" s="330"/>
      <c r="TAM534" s="428"/>
      <c r="TAN534" s="330"/>
      <c r="TAO534" s="428"/>
      <c r="TAP534" s="330"/>
      <c r="TAQ534" s="428"/>
      <c r="TAR534" s="330"/>
      <c r="TAS534" s="428"/>
      <c r="TAT534" s="330"/>
      <c r="TAU534" s="428"/>
      <c r="TAV534" s="330"/>
      <c r="TAW534" s="428"/>
      <c r="TAX534" s="330"/>
      <c r="TAY534" s="428"/>
      <c r="TAZ534" s="330"/>
      <c r="TBA534" s="428"/>
      <c r="TBB534" s="330"/>
      <c r="TBC534" s="428"/>
      <c r="TBD534" s="330"/>
      <c r="TBE534" s="428"/>
      <c r="TBF534" s="330"/>
      <c r="TBG534" s="428"/>
      <c r="TBH534" s="330"/>
      <c r="TBI534" s="428"/>
      <c r="TBJ534" s="330"/>
      <c r="TBK534" s="428"/>
      <c r="TBL534" s="330"/>
      <c r="TBM534" s="428"/>
      <c r="TBN534" s="330"/>
      <c r="TBO534" s="428"/>
      <c r="TBP534" s="330"/>
      <c r="TBQ534" s="428"/>
      <c r="TBR534" s="330"/>
      <c r="TBS534" s="428"/>
      <c r="TBT534" s="330"/>
      <c r="TBU534" s="428"/>
      <c r="TBV534" s="330"/>
      <c r="TBW534" s="428"/>
      <c r="TBX534" s="330"/>
      <c r="TBY534" s="428"/>
      <c r="TBZ534" s="330"/>
      <c r="TCA534" s="428"/>
      <c r="TCB534" s="330"/>
      <c r="TCC534" s="428"/>
      <c r="TCD534" s="330"/>
      <c r="TCE534" s="428"/>
      <c r="TCF534" s="330"/>
      <c r="TCG534" s="428"/>
      <c r="TCH534" s="330"/>
      <c r="TCI534" s="428"/>
      <c r="TCJ534" s="330"/>
      <c r="TCK534" s="428"/>
      <c r="TCL534" s="330"/>
      <c r="TCM534" s="428"/>
      <c r="TCN534" s="330"/>
      <c r="TCO534" s="428"/>
      <c r="TCP534" s="330"/>
      <c r="TCQ534" s="428"/>
      <c r="TCR534" s="330"/>
      <c r="TCS534" s="428"/>
      <c r="TCT534" s="330"/>
      <c r="TCU534" s="428"/>
      <c r="TCV534" s="330"/>
      <c r="TCW534" s="428"/>
      <c r="TCX534" s="330"/>
      <c r="TCY534" s="428"/>
      <c r="TCZ534" s="330"/>
      <c r="TDA534" s="428"/>
      <c r="TDB534" s="330"/>
      <c r="TDC534" s="428"/>
      <c r="TDD534" s="330"/>
      <c r="TDE534" s="428"/>
      <c r="TDF534" s="330"/>
      <c r="TDG534" s="428"/>
      <c r="TDH534" s="330"/>
      <c r="TDI534" s="428"/>
      <c r="TDJ534" s="330"/>
      <c r="TDK534" s="428"/>
      <c r="TDL534" s="330"/>
      <c r="TDM534" s="428"/>
      <c r="TDN534" s="330"/>
      <c r="TDO534" s="428"/>
      <c r="TDP534" s="330"/>
      <c r="TDQ534" s="428"/>
      <c r="TDR534" s="330"/>
      <c r="TDS534" s="428"/>
      <c r="TDT534" s="330"/>
      <c r="TDU534" s="428"/>
      <c r="TDV534" s="330"/>
      <c r="TDW534" s="428"/>
      <c r="TDX534" s="330"/>
      <c r="TDY534" s="428"/>
      <c r="TDZ534" s="330"/>
      <c r="TEA534" s="428"/>
      <c r="TEB534" s="330"/>
      <c r="TEC534" s="428"/>
      <c r="TED534" s="330"/>
      <c r="TEE534" s="428"/>
      <c r="TEF534" s="330"/>
      <c r="TEG534" s="428"/>
      <c r="TEH534" s="330"/>
      <c r="TEI534" s="428"/>
      <c r="TEJ534" s="330"/>
      <c r="TEK534" s="428"/>
      <c r="TEL534" s="330"/>
      <c r="TEM534" s="428"/>
      <c r="TEN534" s="330"/>
      <c r="TEO534" s="428"/>
      <c r="TEP534" s="330"/>
      <c r="TEQ534" s="428"/>
      <c r="TER534" s="330"/>
      <c r="TES534" s="428"/>
      <c r="TET534" s="330"/>
      <c r="TEU534" s="428"/>
      <c r="TEV534" s="330"/>
      <c r="TEW534" s="428"/>
      <c r="TEX534" s="330"/>
      <c r="TEY534" s="428"/>
      <c r="TEZ534" s="330"/>
      <c r="TFA534" s="428"/>
      <c r="TFB534" s="330"/>
      <c r="TFC534" s="428"/>
      <c r="TFD534" s="330"/>
      <c r="TFE534" s="428"/>
      <c r="TFF534" s="330"/>
      <c r="TFG534" s="428"/>
      <c r="TFH534" s="330"/>
      <c r="TFI534" s="428"/>
      <c r="TFJ534" s="330"/>
      <c r="TFK534" s="428"/>
      <c r="TFL534" s="330"/>
      <c r="TFM534" s="428"/>
      <c r="TFN534" s="330"/>
      <c r="TFO534" s="428"/>
      <c r="TFP534" s="330"/>
      <c r="TFQ534" s="428"/>
      <c r="TFR534" s="330"/>
      <c r="TFS534" s="428"/>
      <c r="TFT534" s="330"/>
      <c r="TFU534" s="428"/>
      <c r="TFV534" s="330"/>
      <c r="TFW534" s="428"/>
      <c r="TFX534" s="330"/>
      <c r="TFY534" s="428"/>
      <c r="TFZ534" s="330"/>
      <c r="TGA534" s="428"/>
      <c r="TGB534" s="330"/>
      <c r="TGC534" s="428"/>
      <c r="TGD534" s="330"/>
      <c r="TGE534" s="428"/>
      <c r="TGF534" s="330"/>
      <c r="TGG534" s="428"/>
      <c r="TGH534" s="330"/>
      <c r="TGI534" s="428"/>
      <c r="TGJ534" s="330"/>
      <c r="TGK534" s="428"/>
      <c r="TGL534" s="330"/>
      <c r="TGM534" s="428"/>
      <c r="TGN534" s="330"/>
      <c r="TGO534" s="428"/>
      <c r="TGP534" s="330"/>
      <c r="TGQ534" s="428"/>
      <c r="TGR534" s="330"/>
      <c r="TGS534" s="428"/>
      <c r="TGT534" s="330"/>
      <c r="TGU534" s="428"/>
      <c r="TGV534" s="330"/>
      <c r="TGW534" s="428"/>
      <c r="TGX534" s="330"/>
      <c r="TGY534" s="428"/>
      <c r="TGZ534" s="330"/>
      <c r="THA534" s="428"/>
      <c r="THB534" s="330"/>
      <c r="THC534" s="428"/>
      <c r="THD534" s="330"/>
      <c r="THE534" s="428"/>
      <c r="THF534" s="330"/>
      <c r="THG534" s="428"/>
      <c r="THH534" s="330"/>
      <c r="THI534" s="428"/>
      <c r="THJ534" s="330"/>
      <c r="THK534" s="428"/>
      <c r="THL534" s="330"/>
      <c r="THM534" s="428"/>
      <c r="THN534" s="330"/>
      <c r="THO534" s="428"/>
      <c r="THP534" s="330"/>
      <c r="THQ534" s="428"/>
      <c r="THR534" s="330"/>
      <c r="THS534" s="428"/>
      <c r="THT534" s="330"/>
      <c r="THU534" s="428"/>
      <c r="THV534" s="330"/>
      <c r="THW534" s="428"/>
      <c r="THX534" s="330"/>
      <c r="THY534" s="428"/>
      <c r="THZ534" s="330"/>
      <c r="TIA534" s="428"/>
      <c r="TIB534" s="330"/>
      <c r="TIC534" s="428"/>
      <c r="TID534" s="330"/>
      <c r="TIE534" s="428"/>
      <c r="TIF534" s="330"/>
      <c r="TIG534" s="428"/>
      <c r="TIH534" s="330"/>
      <c r="TII534" s="428"/>
      <c r="TIJ534" s="330"/>
      <c r="TIK534" s="428"/>
      <c r="TIL534" s="330"/>
      <c r="TIM534" s="428"/>
      <c r="TIN534" s="330"/>
      <c r="TIO534" s="428"/>
      <c r="TIP534" s="330"/>
      <c r="TIQ534" s="428"/>
      <c r="TIR534" s="330"/>
      <c r="TIS534" s="428"/>
      <c r="TIT534" s="330"/>
      <c r="TIU534" s="428"/>
      <c r="TIV534" s="330"/>
      <c r="TIW534" s="428"/>
      <c r="TIX534" s="330"/>
      <c r="TIY534" s="428"/>
      <c r="TIZ534" s="330"/>
      <c r="TJA534" s="428"/>
      <c r="TJB534" s="330"/>
      <c r="TJC534" s="428"/>
      <c r="TJD534" s="330"/>
      <c r="TJE534" s="428"/>
      <c r="TJF534" s="330"/>
      <c r="TJG534" s="428"/>
      <c r="TJH534" s="330"/>
      <c r="TJI534" s="428"/>
      <c r="TJJ534" s="330"/>
      <c r="TJK534" s="428"/>
      <c r="TJL534" s="330"/>
      <c r="TJM534" s="428"/>
      <c r="TJN534" s="330"/>
      <c r="TJO534" s="428"/>
      <c r="TJP534" s="330"/>
      <c r="TJQ534" s="428"/>
      <c r="TJR534" s="330"/>
      <c r="TJS534" s="428"/>
      <c r="TJT534" s="330"/>
      <c r="TJU534" s="428"/>
      <c r="TJV534" s="330"/>
      <c r="TJW534" s="428"/>
      <c r="TJX534" s="330"/>
      <c r="TJY534" s="428"/>
      <c r="TJZ534" s="330"/>
      <c r="TKA534" s="428"/>
      <c r="TKB534" s="330"/>
      <c r="TKC534" s="428"/>
      <c r="TKD534" s="330"/>
      <c r="TKE534" s="428"/>
      <c r="TKF534" s="330"/>
      <c r="TKG534" s="428"/>
      <c r="TKH534" s="330"/>
      <c r="TKI534" s="428"/>
      <c r="TKJ534" s="330"/>
      <c r="TKK534" s="428"/>
      <c r="TKL534" s="330"/>
      <c r="TKM534" s="428"/>
      <c r="TKN534" s="330"/>
      <c r="TKO534" s="428"/>
      <c r="TKP534" s="330"/>
      <c r="TKQ534" s="428"/>
      <c r="TKR534" s="330"/>
      <c r="TKS534" s="428"/>
      <c r="TKT534" s="330"/>
      <c r="TKU534" s="428"/>
      <c r="TKV534" s="330"/>
      <c r="TKW534" s="428"/>
      <c r="TKX534" s="330"/>
      <c r="TKY534" s="428"/>
      <c r="TKZ534" s="330"/>
      <c r="TLA534" s="428"/>
      <c r="TLB534" s="330"/>
      <c r="TLC534" s="428"/>
      <c r="TLD534" s="330"/>
      <c r="TLE534" s="428"/>
      <c r="TLF534" s="330"/>
      <c r="TLG534" s="428"/>
      <c r="TLH534" s="330"/>
      <c r="TLI534" s="428"/>
      <c r="TLJ534" s="330"/>
      <c r="TLK534" s="428"/>
      <c r="TLL534" s="330"/>
      <c r="TLM534" s="428"/>
      <c r="TLN534" s="330"/>
      <c r="TLO534" s="428"/>
      <c r="TLP534" s="330"/>
      <c r="TLQ534" s="428"/>
      <c r="TLR534" s="330"/>
      <c r="TLS534" s="428"/>
      <c r="TLT534" s="330"/>
      <c r="TLU534" s="428"/>
      <c r="TLV534" s="330"/>
      <c r="TLW534" s="428"/>
      <c r="TLX534" s="330"/>
      <c r="TLY534" s="428"/>
      <c r="TLZ534" s="330"/>
      <c r="TMA534" s="428"/>
      <c r="TMB534" s="330"/>
      <c r="TMC534" s="428"/>
      <c r="TMD534" s="330"/>
      <c r="TME534" s="428"/>
      <c r="TMF534" s="330"/>
      <c r="TMG534" s="428"/>
      <c r="TMH534" s="330"/>
      <c r="TMI534" s="428"/>
      <c r="TMJ534" s="330"/>
      <c r="TMK534" s="428"/>
      <c r="TML534" s="330"/>
      <c r="TMM534" s="428"/>
      <c r="TMN534" s="330"/>
      <c r="TMO534" s="428"/>
      <c r="TMP534" s="330"/>
      <c r="TMQ534" s="428"/>
      <c r="TMR534" s="330"/>
      <c r="TMS534" s="428"/>
      <c r="TMT534" s="330"/>
      <c r="TMU534" s="428"/>
      <c r="TMV534" s="330"/>
      <c r="TMW534" s="428"/>
      <c r="TMX534" s="330"/>
      <c r="TMY534" s="428"/>
      <c r="TMZ534" s="330"/>
      <c r="TNA534" s="428"/>
      <c r="TNB534" s="330"/>
      <c r="TNC534" s="428"/>
      <c r="TND534" s="330"/>
      <c r="TNE534" s="428"/>
      <c r="TNF534" s="330"/>
      <c r="TNG534" s="428"/>
      <c r="TNH534" s="330"/>
      <c r="TNI534" s="428"/>
      <c r="TNJ534" s="330"/>
      <c r="TNK534" s="428"/>
      <c r="TNL534" s="330"/>
      <c r="TNM534" s="428"/>
      <c r="TNN534" s="330"/>
      <c r="TNO534" s="428"/>
      <c r="TNP534" s="330"/>
      <c r="TNQ534" s="428"/>
      <c r="TNR534" s="330"/>
      <c r="TNS534" s="428"/>
      <c r="TNT534" s="330"/>
      <c r="TNU534" s="428"/>
      <c r="TNV534" s="330"/>
      <c r="TNW534" s="428"/>
      <c r="TNX534" s="330"/>
      <c r="TNY534" s="428"/>
      <c r="TNZ534" s="330"/>
      <c r="TOA534" s="428"/>
      <c r="TOB534" s="330"/>
      <c r="TOC534" s="428"/>
      <c r="TOD534" s="330"/>
      <c r="TOE534" s="428"/>
      <c r="TOF534" s="330"/>
      <c r="TOG534" s="428"/>
      <c r="TOH534" s="330"/>
      <c r="TOI534" s="428"/>
      <c r="TOJ534" s="330"/>
      <c r="TOK534" s="428"/>
      <c r="TOL534" s="330"/>
      <c r="TOM534" s="428"/>
      <c r="TON534" s="330"/>
      <c r="TOO534" s="428"/>
      <c r="TOP534" s="330"/>
      <c r="TOQ534" s="428"/>
      <c r="TOR534" s="330"/>
      <c r="TOS534" s="428"/>
      <c r="TOT534" s="330"/>
      <c r="TOU534" s="428"/>
      <c r="TOV534" s="330"/>
      <c r="TOW534" s="428"/>
      <c r="TOX534" s="330"/>
      <c r="TOY534" s="428"/>
      <c r="TOZ534" s="330"/>
      <c r="TPA534" s="428"/>
      <c r="TPB534" s="330"/>
      <c r="TPC534" s="428"/>
      <c r="TPD534" s="330"/>
      <c r="TPE534" s="428"/>
      <c r="TPF534" s="330"/>
      <c r="TPG534" s="428"/>
      <c r="TPH534" s="330"/>
      <c r="TPI534" s="428"/>
      <c r="TPJ534" s="330"/>
      <c r="TPK534" s="428"/>
      <c r="TPL534" s="330"/>
      <c r="TPM534" s="428"/>
      <c r="TPN534" s="330"/>
      <c r="TPO534" s="428"/>
      <c r="TPP534" s="330"/>
      <c r="TPQ534" s="428"/>
      <c r="TPR534" s="330"/>
      <c r="TPS534" s="428"/>
      <c r="TPT534" s="330"/>
      <c r="TPU534" s="428"/>
      <c r="TPV534" s="330"/>
      <c r="TPW534" s="428"/>
      <c r="TPX534" s="330"/>
      <c r="TPY534" s="428"/>
      <c r="TPZ534" s="330"/>
      <c r="TQA534" s="428"/>
      <c r="TQB534" s="330"/>
      <c r="TQC534" s="428"/>
      <c r="TQD534" s="330"/>
      <c r="TQE534" s="428"/>
      <c r="TQF534" s="330"/>
      <c r="TQG534" s="428"/>
      <c r="TQH534" s="330"/>
      <c r="TQI534" s="428"/>
      <c r="TQJ534" s="330"/>
      <c r="TQK534" s="428"/>
      <c r="TQL534" s="330"/>
      <c r="TQM534" s="428"/>
      <c r="TQN534" s="330"/>
      <c r="TQO534" s="428"/>
      <c r="TQP534" s="330"/>
      <c r="TQQ534" s="428"/>
      <c r="TQR534" s="330"/>
      <c r="TQS534" s="428"/>
      <c r="TQT534" s="330"/>
      <c r="TQU534" s="428"/>
      <c r="TQV534" s="330"/>
      <c r="TQW534" s="428"/>
      <c r="TQX534" s="330"/>
      <c r="TQY534" s="428"/>
      <c r="TQZ534" s="330"/>
      <c r="TRA534" s="428"/>
      <c r="TRB534" s="330"/>
      <c r="TRC534" s="428"/>
      <c r="TRD534" s="330"/>
      <c r="TRE534" s="428"/>
      <c r="TRF534" s="330"/>
      <c r="TRG534" s="428"/>
      <c r="TRH534" s="330"/>
      <c r="TRI534" s="428"/>
      <c r="TRJ534" s="330"/>
      <c r="TRK534" s="428"/>
      <c r="TRL534" s="330"/>
      <c r="TRM534" s="428"/>
      <c r="TRN534" s="330"/>
      <c r="TRO534" s="428"/>
      <c r="TRP534" s="330"/>
      <c r="TRQ534" s="428"/>
      <c r="TRR534" s="330"/>
      <c r="TRS534" s="428"/>
      <c r="TRT534" s="330"/>
      <c r="TRU534" s="428"/>
      <c r="TRV534" s="330"/>
      <c r="TRW534" s="428"/>
      <c r="TRX534" s="330"/>
      <c r="TRY534" s="428"/>
      <c r="TRZ534" s="330"/>
      <c r="TSA534" s="428"/>
      <c r="TSB534" s="330"/>
      <c r="TSC534" s="428"/>
      <c r="TSD534" s="330"/>
      <c r="TSE534" s="428"/>
      <c r="TSF534" s="330"/>
      <c r="TSG534" s="428"/>
      <c r="TSH534" s="330"/>
      <c r="TSI534" s="428"/>
      <c r="TSJ534" s="330"/>
      <c r="TSK534" s="428"/>
      <c r="TSL534" s="330"/>
      <c r="TSM534" s="428"/>
      <c r="TSN534" s="330"/>
      <c r="TSO534" s="428"/>
      <c r="TSP534" s="330"/>
      <c r="TSQ534" s="428"/>
      <c r="TSR534" s="330"/>
      <c r="TSS534" s="428"/>
      <c r="TST534" s="330"/>
      <c r="TSU534" s="428"/>
      <c r="TSV534" s="330"/>
      <c r="TSW534" s="428"/>
      <c r="TSX534" s="330"/>
      <c r="TSY534" s="428"/>
      <c r="TSZ534" s="330"/>
      <c r="TTA534" s="428"/>
      <c r="TTB534" s="330"/>
      <c r="TTC534" s="428"/>
      <c r="TTD534" s="330"/>
      <c r="TTE534" s="428"/>
      <c r="TTF534" s="330"/>
      <c r="TTG534" s="428"/>
      <c r="TTH534" s="330"/>
      <c r="TTI534" s="428"/>
      <c r="TTJ534" s="330"/>
      <c r="TTK534" s="428"/>
      <c r="TTL534" s="330"/>
      <c r="TTM534" s="428"/>
      <c r="TTN534" s="330"/>
      <c r="TTO534" s="428"/>
      <c r="TTP534" s="330"/>
      <c r="TTQ534" s="428"/>
      <c r="TTR534" s="330"/>
      <c r="TTS534" s="428"/>
      <c r="TTT534" s="330"/>
      <c r="TTU534" s="428"/>
      <c r="TTV534" s="330"/>
      <c r="TTW534" s="428"/>
      <c r="TTX534" s="330"/>
      <c r="TTY534" s="428"/>
      <c r="TTZ534" s="330"/>
      <c r="TUA534" s="428"/>
      <c r="TUB534" s="330"/>
      <c r="TUC534" s="428"/>
      <c r="TUD534" s="330"/>
      <c r="TUE534" s="428"/>
      <c r="TUF534" s="330"/>
      <c r="TUG534" s="428"/>
      <c r="TUH534" s="330"/>
      <c r="TUI534" s="428"/>
      <c r="TUJ534" s="330"/>
      <c r="TUK534" s="428"/>
      <c r="TUL534" s="330"/>
      <c r="TUM534" s="428"/>
      <c r="TUN534" s="330"/>
      <c r="TUO534" s="428"/>
      <c r="TUP534" s="330"/>
      <c r="TUQ534" s="428"/>
      <c r="TUR534" s="330"/>
      <c r="TUS534" s="428"/>
      <c r="TUT534" s="330"/>
      <c r="TUU534" s="428"/>
      <c r="TUV534" s="330"/>
      <c r="TUW534" s="428"/>
      <c r="TUX534" s="330"/>
      <c r="TUY534" s="428"/>
      <c r="TUZ534" s="330"/>
      <c r="TVA534" s="428"/>
      <c r="TVB534" s="330"/>
      <c r="TVC534" s="428"/>
      <c r="TVD534" s="330"/>
      <c r="TVE534" s="428"/>
      <c r="TVF534" s="330"/>
      <c r="TVG534" s="428"/>
      <c r="TVH534" s="330"/>
      <c r="TVI534" s="428"/>
      <c r="TVJ534" s="330"/>
      <c r="TVK534" s="428"/>
      <c r="TVL534" s="330"/>
      <c r="TVM534" s="428"/>
      <c r="TVN534" s="330"/>
      <c r="TVO534" s="428"/>
      <c r="TVP534" s="330"/>
      <c r="TVQ534" s="428"/>
      <c r="TVR534" s="330"/>
      <c r="TVS534" s="428"/>
      <c r="TVT534" s="330"/>
      <c r="TVU534" s="428"/>
      <c r="TVV534" s="330"/>
      <c r="TVW534" s="428"/>
      <c r="TVX534" s="330"/>
      <c r="TVY534" s="428"/>
      <c r="TVZ534" s="330"/>
      <c r="TWA534" s="428"/>
      <c r="TWB534" s="330"/>
      <c r="TWC534" s="428"/>
      <c r="TWD534" s="330"/>
      <c r="TWE534" s="428"/>
      <c r="TWF534" s="330"/>
      <c r="TWG534" s="428"/>
      <c r="TWH534" s="330"/>
      <c r="TWI534" s="428"/>
      <c r="TWJ534" s="330"/>
      <c r="TWK534" s="428"/>
      <c r="TWL534" s="330"/>
      <c r="TWM534" s="428"/>
      <c r="TWN534" s="330"/>
      <c r="TWO534" s="428"/>
      <c r="TWP534" s="330"/>
      <c r="TWQ534" s="428"/>
      <c r="TWR534" s="330"/>
      <c r="TWS534" s="428"/>
      <c r="TWT534" s="330"/>
      <c r="TWU534" s="428"/>
      <c r="TWV534" s="330"/>
      <c r="TWW534" s="428"/>
      <c r="TWX534" s="330"/>
      <c r="TWY534" s="428"/>
      <c r="TWZ534" s="330"/>
      <c r="TXA534" s="428"/>
      <c r="TXB534" s="330"/>
      <c r="TXC534" s="428"/>
      <c r="TXD534" s="330"/>
      <c r="TXE534" s="428"/>
      <c r="TXF534" s="330"/>
      <c r="TXG534" s="428"/>
      <c r="TXH534" s="330"/>
      <c r="TXI534" s="428"/>
      <c r="TXJ534" s="330"/>
      <c r="TXK534" s="428"/>
      <c r="TXL534" s="330"/>
      <c r="TXM534" s="428"/>
      <c r="TXN534" s="330"/>
      <c r="TXO534" s="428"/>
      <c r="TXP534" s="330"/>
      <c r="TXQ534" s="428"/>
      <c r="TXR534" s="330"/>
      <c r="TXS534" s="428"/>
      <c r="TXT534" s="330"/>
      <c r="TXU534" s="428"/>
      <c r="TXV534" s="330"/>
      <c r="TXW534" s="428"/>
      <c r="TXX534" s="330"/>
      <c r="TXY534" s="428"/>
      <c r="TXZ534" s="330"/>
      <c r="TYA534" s="428"/>
      <c r="TYB534" s="330"/>
      <c r="TYC534" s="428"/>
      <c r="TYD534" s="330"/>
      <c r="TYE534" s="428"/>
      <c r="TYF534" s="330"/>
      <c r="TYG534" s="428"/>
      <c r="TYH534" s="330"/>
      <c r="TYI534" s="428"/>
      <c r="TYJ534" s="330"/>
      <c r="TYK534" s="428"/>
      <c r="TYL534" s="330"/>
      <c r="TYM534" s="428"/>
      <c r="TYN534" s="330"/>
      <c r="TYO534" s="428"/>
      <c r="TYP534" s="330"/>
      <c r="TYQ534" s="428"/>
      <c r="TYR534" s="330"/>
      <c r="TYS534" s="428"/>
      <c r="TYT534" s="330"/>
      <c r="TYU534" s="428"/>
      <c r="TYV534" s="330"/>
      <c r="TYW534" s="428"/>
      <c r="TYX534" s="330"/>
      <c r="TYY534" s="428"/>
      <c r="TYZ534" s="330"/>
      <c r="TZA534" s="428"/>
      <c r="TZB534" s="330"/>
      <c r="TZC534" s="428"/>
      <c r="TZD534" s="330"/>
      <c r="TZE534" s="428"/>
      <c r="TZF534" s="330"/>
      <c r="TZG534" s="428"/>
      <c r="TZH534" s="330"/>
      <c r="TZI534" s="428"/>
      <c r="TZJ534" s="330"/>
      <c r="TZK534" s="428"/>
      <c r="TZL534" s="330"/>
      <c r="TZM534" s="428"/>
      <c r="TZN534" s="330"/>
      <c r="TZO534" s="428"/>
      <c r="TZP534" s="330"/>
      <c r="TZQ534" s="428"/>
      <c r="TZR534" s="330"/>
      <c r="TZS534" s="428"/>
      <c r="TZT534" s="330"/>
      <c r="TZU534" s="428"/>
      <c r="TZV534" s="330"/>
      <c r="TZW534" s="428"/>
      <c r="TZX534" s="330"/>
      <c r="TZY534" s="428"/>
      <c r="TZZ534" s="330"/>
      <c r="UAA534" s="428"/>
      <c r="UAB534" s="330"/>
      <c r="UAC534" s="428"/>
      <c r="UAD534" s="330"/>
      <c r="UAE534" s="428"/>
      <c r="UAF534" s="330"/>
      <c r="UAG534" s="428"/>
      <c r="UAH534" s="330"/>
      <c r="UAI534" s="428"/>
      <c r="UAJ534" s="330"/>
      <c r="UAK534" s="428"/>
      <c r="UAL534" s="330"/>
      <c r="UAM534" s="428"/>
      <c r="UAN534" s="330"/>
      <c r="UAO534" s="428"/>
      <c r="UAP534" s="330"/>
      <c r="UAQ534" s="428"/>
      <c r="UAR534" s="330"/>
      <c r="UAS534" s="428"/>
      <c r="UAT534" s="330"/>
      <c r="UAU534" s="428"/>
      <c r="UAV534" s="330"/>
      <c r="UAW534" s="428"/>
      <c r="UAX534" s="330"/>
      <c r="UAY534" s="428"/>
      <c r="UAZ534" s="330"/>
      <c r="UBA534" s="428"/>
      <c r="UBB534" s="330"/>
      <c r="UBC534" s="428"/>
      <c r="UBD534" s="330"/>
      <c r="UBE534" s="428"/>
      <c r="UBF534" s="330"/>
      <c r="UBG534" s="428"/>
      <c r="UBH534" s="330"/>
      <c r="UBI534" s="428"/>
      <c r="UBJ534" s="330"/>
      <c r="UBK534" s="428"/>
      <c r="UBL534" s="330"/>
      <c r="UBM534" s="428"/>
      <c r="UBN534" s="330"/>
      <c r="UBO534" s="428"/>
      <c r="UBP534" s="330"/>
      <c r="UBQ534" s="428"/>
      <c r="UBR534" s="330"/>
      <c r="UBS534" s="428"/>
      <c r="UBT534" s="330"/>
      <c r="UBU534" s="428"/>
      <c r="UBV534" s="330"/>
      <c r="UBW534" s="428"/>
      <c r="UBX534" s="330"/>
      <c r="UBY534" s="428"/>
      <c r="UBZ534" s="330"/>
      <c r="UCA534" s="428"/>
      <c r="UCB534" s="330"/>
      <c r="UCC534" s="428"/>
      <c r="UCD534" s="330"/>
      <c r="UCE534" s="428"/>
      <c r="UCF534" s="330"/>
      <c r="UCG534" s="428"/>
      <c r="UCH534" s="330"/>
      <c r="UCI534" s="428"/>
      <c r="UCJ534" s="330"/>
      <c r="UCK534" s="428"/>
      <c r="UCL534" s="330"/>
      <c r="UCM534" s="428"/>
      <c r="UCN534" s="330"/>
      <c r="UCO534" s="428"/>
      <c r="UCP534" s="330"/>
      <c r="UCQ534" s="428"/>
      <c r="UCR534" s="330"/>
      <c r="UCS534" s="428"/>
      <c r="UCT534" s="330"/>
      <c r="UCU534" s="428"/>
      <c r="UCV534" s="330"/>
      <c r="UCW534" s="428"/>
      <c r="UCX534" s="330"/>
      <c r="UCY534" s="428"/>
      <c r="UCZ534" s="330"/>
      <c r="UDA534" s="428"/>
      <c r="UDB534" s="330"/>
      <c r="UDC534" s="428"/>
      <c r="UDD534" s="330"/>
      <c r="UDE534" s="428"/>
      <c r="UDF534" s="330"/>
      <c r="UDG534" s="428"/>
      <c r="UDH534" s="330"/>
      <c r="UDI534" s="428"/>
      <c r="UDJ534" s="330"/>
      <c r="UDK534" s="428"/>
      <c r="UDL534" s="330"/>
      <c r="UDM534" s="428"/>
      <c r="UDN534" s="330"/>
      <c r="UDO534" s="428"/>
      <c r="UDP534" s="330"/>
      <c r="UDQ534" s="428"/>
      <c r="UDR534" s="330"/>
      <c r="UDS534" s="428"/>
      <c r="UDT534" s="330"/>
      <c r="UDU534" s="428"/>
      <c r="UDV534" s="330"/>
      <c r="UDW534" s="428"/>
      <c r="UDX534" s="330"/>
      <c r="UDY534" s="428"/>
      <c r="UDZ534" s="330"/>
      <c r="UEA534" s="428"/>
      <c r="UEB534" s="330"/>
      <c r="UEC534" s="428"/>
      <c r="UED534" s="330"/>
      <c r="UEE534" s="428"/>
      <c r="UEF534" s="330"/>
      <c r="UEG534" s="428"/>
      <c r="UEH534" s="330"/>
      <c r="UEI534" s="428"/>
      <c r="UEJ534" s="330"/>
      <c r="UEK534" s="428"/>
      <c r="UEL534" s="330"/>
      <c r="UEM534" s="428"/>
      <c r="UEN534" s="330"/>
      <c r="UEO534" s="428"/>
      <c r="UEP534" s="330"/>
      <c r="UEQ534" s="428"/>
      <c r="UER534" s="330"/>
      <c r="UES534" s="428"/>
      <c r="UET534" s="330"/>
      <c r="UEU534" s="428"/>
      <c r="UEV534" s="330"/>
      <c r="UEW534" s="428"/>
      <c r="UEX534" s="330"/>
      <c r="UEY534" s="428"/>
      <c r="UEZ534" s="330"/>
      <c r="UFA534" s="428"/>
      <c r="UFB534" s="330"/>
      <c r="UFC534" s="428"/>
      <c r="UFD534" s="330"/>
      <c r="UFE534" s="428"/>
      <c r="UFF534" s="330"/>
      <c r="UFG534" s="428"/>
      <c r="UFH534" s="330"/>
      <c r="UFI534" s="428"/>
      <c r="UFJ534" s="330"/>
      <c r="UFK534" s="428"/>
      <c r="UFL534" s="330"/>
      <c r="UFM534" s="428"/>
      <c r="UFN534" s="330"/>
      <c r="UFO534" s="428"/>
      <c r="UFP534" s="330"/>
      <c r="UFQ534" s="428"/>
      <c r="UFR534" s="330"/>
      <c r="UFS534" s="428"/>
      <c r="UFT534" s="330"/>
      <c r="UFU534" s="428"/>
      <c r="UFV534" s="330"/>
      <c r="UFW534" s="428"/>
      <c r="UFX534" s="330"/>
      <c r="UFY534" s="428"/>
      <c r="UFZ534" s="330"/>
      <c r="UGA534" s="428"/>
      <c r="UGB534" s="330"/>
      <c r="UGC534" s="428"/>
      <c r="UGD534" s="330"/>
      <c r="UGE534" s="428"/>
      <c r="UGF534" s="330"/>
      <c r="UGG534" s="428"/>
      <c r="UGH534" s="330"/>
      <c r="UGI534" s="428"/>
      <c r="UGJ534" s="330"/>
      <c r="UGK534" s="428"/>
      <c r="UGL534" s="330"/>
      <c r="UGM534" s="428"/>
      <c r="UGN534" s="330"/>
      <c r="UGO534" s="428"/>
      <c r="UGP534" s="330"/>
      <c r="UGQ534" s="428"/>
      <c r="UGR534" s="330"/>
      <c r="UGS534" s="428"/>
      <c r="UGT534" s="330"/>
      <c r="UGU534" s="428"/>
      <c r="UGV534" s="330"/>
      <c r="UGW534" s="428"/>
      <c r="UGX534" s="330"/>
      <c r="UGY534" s="428"/>
      <c r="UGZ534" s="330"/>
      <c r="UHA534" s="428"/>
      <c r="UHB534" s="330"/>
      <c r="UHC534" s="428"/>
      <c r="UHD534" s="330"/>
      <c r="UHE534" s="428"/>
      <c r="UHF534" s="330"/>
      <c r="UHG534" s="428"/>
      <c r="UHH534" s="330"/>
      <c r="UHI534" s="428"/>
      <c r="UHJ534" s="330"/>
      <c r="UHK534" s="428"/>
      <c r="UHL534" s="330"/>
      <c r="UHM534" s="428"/>
      <c r="UHN534" s="330"/>
      <c r="UHO534" s="428"/>
      <c r="UHP534" s="330"/>
      <c r="UHQ534" s="428"/>
      <c r="UHR534" s="330"/>
      <c r="UHS534" s="428"/>
      <c r="UHT534" s="330"/>
      <c r="UHU534" s="428"/>
      <c r="UHV534" s="330"/>
      <c r="UHW534" s="428"/>
      <c r="UHX534" s="330"/>
      <c r="UHY534" s="428"/>
      <c r="UHZ534" s="330"/>
      <c r="UIA534" s="428"/>
      <c r="UIB534" s="330"/>
      <c r="UIC534" s="428"/>
      <c r="UID534" s="330"/>
      <c r="UIE534" s="428"/>
      <c r="UIF534" s="330"/>
      <c r="UIG534" s="428"/>
      <c r="UIH534" s="330"/>
      <c r="UII534" s="428"/>
      <c r="UIJ534" s="330"/>
      <c r="UIK534" s="428"/>
      <c r="UIL534" s="330"/>
      <c r="UIM534" s="428"/>
      <c r="UIN534" s="330"/>
      <c r="UIO534" s="428"/>
      <c r="UIP534" s="330"/>
      <c r="UIQ534" s="428"/>
      <c r="UIR534" s="330"/>
      <c r="UIS534" s="428"/>
      <c r="UIT534" s="330"/>
      <c r="UIU534" s="428"/>
      <c r="UIV534" s="330"/>
      <c r="UIW534" s="428"/>
      <c r="UIX534" s="330"/>
      <c r="UIY534" s="428"/>
      <c r="UIZ534" s="330"/>
      <c r="UJA534" s="428"/>
      <c r="UJB534" s="330"/>
      <c r="UJC534" s="428"/>
      <c r="UJD534" s="330"/>
      <c r="UJE534" s="428"/>
      <c r="UJF534" s="330"/>
      <c r="UJG534" s="428"/>
      <c r="UJH534" s="330"/>
      <c r="UJI534" s="428"/>
      <c r="UJJ534" s="330"/>
      <c r="UJK534" s="428"/>
      <c r="UJL534" s="330"/>
      <c r="UJM534" s="428"/>
      <c r="UJN534" s="330"/>
      <c r="UJO534" s="428"/>
      <c r="UJP534" s="330"/>
      <c r="UJQ534" s="428"/>
      <c r="UJR534" s="330"/>
      <c r="UJS534" s="428"/>
      <c r="UJT534" s="330"/>
      <c r="UJU534" s="428"/>
      <c r="UJV534" s="330"/>
      <c r="UJW534" s="428"/>
      <c r="UJX534" s="330"/>
      <c r="UJY534" s="428"/>
      <c r="UJZ534" s="330"/>
      <c r="UKA534" s="428"/>
      <c r="UKB534" s="330"/>
      <c r="UKC534" s="428"/>
      <c r="UKD534" s="330"/>
      <c r="UKE534" s="428"/>
      <c r="UKF534" s="330"/>
      <c r="UKG534" s="428"/>
      <c r="UKH534" s="330"/>
      <c r="UKI534" s="428"/>
      <c r="UKJ534" s="330"/>
      <c r="UKK534" s="428"/>
      <c r="UKL534" s="330"/>
      <c r="UKM534" s="428"/>
      <c r="UKN534" s="330"/>
      <c r="UKO534" s="428"/>
      <c r="UKP534" s="330"/>
      <c r="UKQ534" s="428"/>
      <c r="UKR534" s="330"/>
      <c r="UKS534" s="428"/>
      <c r="UKT534" s="330"/>
      <c r="UKU534" s="428"/>
      <c r="UKV534" s="330"/>
      <c r="UKW534" s="428"/>
      <c r="UKX534" s="330"/>
      <c r="UKY534" s="428"/>
      <c r="UKZ534" s="330"/>
      <c r="ULA534" s="428"/>
      <c r="ULB534" s="330"/>
      <c r="ULC534" s="428"/>
      <c r="ULD534" s="330"/>
      <c r="ULE534" s="428"/>
      <c r="ULF534" s="330"/>
      <c r="ULG534" s="428"/>
      <c r="ULH534" s="330"/>
      <c r="ULI534" s="428"/>
      <c r="ULJ534" s="330"/>
      <c r="ULK534" s="428"/>
      <c r="ULL534" s="330"/>
      <c r="ULM534" s="428"/>
      <c r="ULN534" s="330"/>
      <c r="ULO534" s="428"/>
      <c r="ULP534" s="330"/>
      <c r="ULQ534" s="428"/>
      <c r="ULR534" s="330"/>
      <c r="ULS534" s="428"/>
      <c r="ULT534" s="330"/>
      <c r="ULU534" s="428"/>
      <c r="ULV534" s="330"/>
      <c r="ULW534" s="428"/>
      <c r="ULX534" s="330"/>
      <c r="ULY534" s="428"/>
      <c r="ULZ534" s="330"/>
      <c r="UMA534" s="428"/>
      <c r="UMB534" s="330"/>
      <c r="UMC534" s="428"/>
      <c r="UMD534" s="330"/>
      <c r="UME534" s="428"/>
      <c r="UMF534" s="330"/>
      <c r="UMG534" s="428"/>
      <c r="UMH534" s="330"/>
      <c r="UMI534" s="428"/>
      <c r="UMJ534" s="330"/>
      <c r="UMK534" s="428"/>
      <c r="UML534" s="330"/>
      <c r="UMM534" s="428"/>
      <c r="UMN534" s="330"/>
      <c r="UMO534" s="428"/>
      <c r="UMP534" s="330"/>
      <c r="UMQ534" s="428"/>
      <c r="UMR534" s="330"/>
      <c r="UMS534" s="428"/>
      <c r="UMT534" s="330"/>
      <c r="UMU534" s="428"/>
      <c r="UMV534" s="428"/>
      <c r="UMW534" s="330"/>
      <c r="UMX534" s="428"/>
      <c r="UMY534" s="330"/>
      <c r="UMZ534" s="428"/>
      <c r="UNA534" s="330"/>
      <c r="UNB534" s="428"/>
      <c r="UNC534" s="330"/>
      <c r="UND534" s="428"/>
      <c r="UNE534" s="330"/>
      <c r="UNF534" s="428"/>
      <c r="UNG534" s="330"/>
      <c r="UNH534" s="428"/>
      <c r="UNI534" s="330"/>
      <c r="UNJ534" s="428"/>
      <c r="UNK534" s="330"/>
      <c r="UNL534" s="428"/>
      <c r="UNM534" s="330"/>
      <c r="UNN534" s="428"/>
      <c r="UNO534" s="330"/>
      <c r="UNP534" s="428"/>
      <c r="UNQ534" s="330"/>
      <c r="UNR534" s="428"/>
      <c r="UNS534" s="330"/>
      <c r="UNT534" s="428"/>
      <c r="UNU534" s="330"/>
      <c r="UNV534" s="428"/>
      <c r="UNW534" s="330"/>
      <c r="UNX534" s="428"/>
      <c r="UNY534" s="330"/>
      <c r="UNZ534" s="428"/>
      <c r="UOA534" s="330"/>
      <c r="UOB534" s="428"/>
      <c r="UOC534" s="330"/>
      <c r="UOD534" s="428"/>
      <c r="UOE534" s="330"/>
      <c r="UOF534" s="428"/>
      <c r="UOG534" s="330"/>
      <c r="UOH534" s="428"/>
      <c r="UOI534" s="330"/>
      <c r="UOJ534" s="428"/>
      <c r="UOK534" s="330"/>
      <c r="UOL534" s="428"/>
      <c r="UOM534" s="330"/>
      <c r="UON534" s="428"/>
      <c r="UOO534" s="330"/>
      <c r="UOP534" s="428"/>
      <c r="UOQ534" s="330"/>
      <c r="UOR534" s="428"/>
      <c r="UOS534" s="330"/>
      <c r="UOT534" s="428"/>
      <c r="UOU534" s="330"/>
      <c r="UOV534" s="428"/>
      <c r="UOW534" s="330"/>
      <c r="UOX534" s="428"/>
      <c r="UOY534" s="330"/>
      <c r="UOZ534" s="428"/>
      <c r="UPA534" s="330"/>
      <c r="UPB534" s="428"/>
      <c r="UPC534" s="330"/>
      <c r="UPD534" s="428"/>
      <c r="UPE534" s="330"/>
      <c r="UPF534" s="428"/>
      <c r="UPG534" s="330"/>
      <c r="UPH534" s="428"/>
      <c r="UPI534" s="330"/>
      <c r="UPJ534" s="428"/>
      <c r="UPK534" s="330"/>
      <c r="UPL534" s="428"/>
      <c r="UPM534" s="330"/>
      <c r="UPN534" s="428"/>
      <c r="UPO534" s="330"/>
      <c r="UPP534" s="428"/>
      <c r="UPQ534" s="330"/>
      <c r="UPR534" s="428"/>
      <c r="UPS534" s="330"/>
      <c r="UPT534" s="428"/>
      <c r="UPU534" s="330"/>
      <c r="UPV534" s="428"/>
      <c r="UPW534" s="330"/>
      <c r="UPX534" s="428"/>
      <c r="UPY534" s="330"/>
      <c r="UPZ534" s="428"/>
      <c r="UQA534" s="330"/>
      <c r="UQB534" s="428"/>
      <c r="UQC534" s="330"/>
      <c r="UQD534" s="428"/>
      <c r="UQE534" s="330"/>
      <c r="UQF534" s="428"/>
      <c r="UQG534" s="330"/>
      <c r="UQH534" s="428"/>
      <c r="UQI534" s="330"/>
      <c r="UQJ534" s="428"/>
      <c r="UQK534" s="330"/>
      <c r="UQL534" s="428"/>
      <c r="UQM534" s="330"/>
      <c r="UQN534" s="428"/>
      <c r="UQO534" s="330"/>
      <c r="UQP534" s="428"/>
      <c r="UQQ534" s="330"/>
      <c r="UQR534" s="428"/>
      <c r="UQS534" s="330"/>
      <c r="UQT534" s="428"/>
      <c r="UQU534" s="330"/>
      <c r="UQV534" s="428"/>
      <c r="UQW534" s="330"/>
      <c r="UQX534" s="428"/>
      <c r="UQY534" s="330"/>
      <c r="UQZ534" s="428"/>
      <c r="URA534" s="330"/>
      <c r="URB534" s="428"/>
      <c r="URC534" s="330"/>
      <c r="URD534" s="428"/>
      <c r="URE534" s="330"/>
      <c r="URF534" s="428"/>
      <c r="URG534" s="330"/>
      <c r="URH534" s="428"/>
      <c r="URI534" s="330"/>
      <c r="URJ534" s="428"/>
      <c r="URK534" s="330"/>
      <c r="URL534" s="428"/>
      <c r="URM534" s="330"/>
      <c r="URN534" s="428"/>
      <c r="URO534" s="330"/>
      <c r="URP534" s="428"/>
      <c r="URQ534" s="330"/>
      <c r="URR534" s="428"/>
      <c r="URS534" s="330"/>
      <c r="URT534" s="428"/>
      <c r="URU534" s="330"/>
      <c r="URV534" s="428"/>
      <c r="URW534" s="330"/>
      <c r="URX534" s="428"/>
      <c r="URY534" s="330"/>
      <c r="URZ534" s="428"/>
      <c r="USA534" s="330"/>
      <c r="USB534" s="428"/>
      <c r="USC534" s="330"/>
      <c r="USD534" s="428"/>
      <c r="USE534" s="330"/>
      <c r="USF534" s="428"/>
      <c r="USG534" s="330"/>
      <c r="USH534" s="428"/>
      <c r="USI534" s="330"/>
      <c r="USJ534" s="428"/>
      <c r="USK534" s="330"/>
      <c r="USL534" s="428"/>
      <c r="USM534" s="330"/>
      <c r="USN534" s="428"/>
      <c r="USO534" s="330"/>
      <c r="USP534" s="428"/>
      <c r="USQ534" s="330"/>
      <c r="USR534" s="428"/>
      <c r="USS534" s="330"/>
      <c r="UST534" s="428"/>
      <c r="USU534" s="330"/>
      <c r="USV534" s="428"/>
      <c r="USW534" s="330"/>
      <c r="USX534" s="428"/>
      <c r="USY534" s="330"/>
      <c r="USZ534" s="428"/>
      <c r="UTA534" s="330"/>
      <c r="UTB534" s="428"/>
      <c r="UTC534" s="330"/>
      <c r="UTD534" s="428"/>
      <c r="UTE534" s="330"/>
      <c r="UTF534" s="428"/>
      <c r="UTG534" s="330"/>
      <c r="UTH534" s="428"/>
      <c r="UTI534" s="330"/>
      <c r="UTJ534" s="428"/>
      <c r="UTK534" s="330"/>
      <c r="UTL534" s="428"/>
      <c r="UTM534" s="330"/>
      <c r="UTN534" s="428"/>
      <c r="UTO534" s="330"/>
      <c r="UTP534" s="428"/>
      <c r="UTQ534" s="330"/>
      <c r="UTR534" s="428"/>
      <c r="UTS534" s="330"/>
      <c r="UTT534" s="428"/>
      <c r="UTU534" s="330"/>
      <c r="UTV534" s="428"/>
      <c r="UTW534" s="330"/>
      <c r="UTX534" s="428"/>
      <c r="UTY534" s="330"/>
      <c r="UTZ534" s="428"/>
      <c r="UUA534" s="330"/>
      <c r="UUB534" s="428"/>
      <c r="UUC534" s="330"/>
      <c r="UUD534" s="428"/>
      <c r="UUE534" s="330"/>
      <c r="UUF534" s="428"/>
      <c r="UUG534" s="330"/>
      <c r="UUH534" s="428"/>
      <c r="UUI534" s="330"/>
      <c r="UUJ534" s="428"/>
      <c r="UUK534" s="330"/>
      <c r="UUL534" s="428"/>
      <c r="UUM534" s="330"/>
      <c r="UUN534" s="428"/>
      <c r="UUO534" s="330"/>
      <c r="UUP534" s="428"/>
      <c r="UUQ534" s="330"/>
      <c r="UUR534" s="428"/>
      <c r="UUS534" s="330"/>
      <c r="UUT534" s="428"/>
      <c r="UUU534" s="330"/>
      <c r="UUV534" s="428"/>
      <c r="UUW534" s="330"/>
      <c r="UUX534" s="428"/>
      <c r="UUY534" s="330"/>
      <c r="UUZ534" s="428"/>
      <c r="UVA534" s="330"/>
      <c r="UVB534" s="428"/>
      <c r="UVC534" s="330"/>
      <c r="UVD534" s="428"/>
      <c r="UVE534" s="330"/>
      <c r="UVF534" s="428"/>
      <c r="UVG534" s="330"/>
      <c r="UVH534" s="428"/>
      <c r="UVI534" s="330"/>
      <c r="UVJ534" s="428"/>
      <c r="UVK534" s="330"/>
      <c r="UVL534" s="428"/>
      <c r="UVM534" s="330"/>
      <c r="UVN534" s="428"/>
      <c r="UVO534" s="330"/>
      <c r="UVP534" s="428"/>
      <c r="UVQ534" s="330"/>
      <c r="UVR534" s="428"/>
      <c r="UVS534" s="330"/>
      <c r="UVT534" s="428"/>
      <c r="UVU534" s="330"/>
      <c r="UVV534" s="428"/>
      <c r="UVW534" s="330"/>
      <c r="UVX534" s="428"/>
      <c r="UVY534" s="330"/>
      <c r="UVZ534" s="428"/>
      <c r="UWA534" s="330"/>
      <c r="UWB534" s="428"/>
      <c r="UWC534" s="330"/>
      <c r="UWD534" s="428"/>
      <c r="UWE534" s="330"/>
      <c r="UWF534" s="428"/>
      <c r="UWG534" s="330"/>
      <c r="UWH534" s="428"/>
      <c r="UWI534" s="330"/>
      <c r="UWJ534" s="428"/>
      <c r="UWK534" s="330"/>
      <c r="UWL534" s="428"/>
      <c r="UWM534" s="330"/>
      <c r="UWN534" s="428"/>
      <c r="UWO534" s="330"/>
      <c r="UWP534" s="428"/>
      <c r="UWQ534" s="330"/>
      <c r="UWR534" s="428"/>
      <c r="UWS534" s="330"/>
      <c r="UWT534" s="428"/>
      <c r="UWU534" s="330"/>
      <c r="UWV534" s="428"/>
      <c r="UWW534" s="330"/>
      <c r="UWX534" s="428"/>
      <c r="UWY534" s="330"/>
      <c r="UWZ534" s="428"/>
      <c r="UXA534" s="330"/>
      <c r="UXB534" s="428"/>
      <c r="UXC534" s="330"/>
      <c r="UXD534" s="428"/>
      <c r="UXE534" s="330"/>
      <c r="UXF534" s="428"/>
      <c r="UXG534" s="330"/>
      <c r="UXH534" s="428"/>
      <c r="UXI534" s="330"/>
      <c r="UXJ534" s="428"/>
      <c r="UXK534" s="330"/>
      <c r="UXL534" s="428"/>
      <c r="UXM534" s="330"/>
      <c r="UXN534" s="428"/>
      <c r="UXO534" s="330"/>
      <c r="UXP534" s="428"/>
      <c r="UXQ534" s="330"/>
      <c r="UXR534" s="428"/>
      <c r="UXS534" s="330"/>
      <c r="UXT534" s="428"/>
      <c r="UXU534" s="330"/>
      <c r="UXV534" s="428"/>
      <c r="UXW534" s="330"/>
      <c r="UXX534" s="428"/>
      <c r="UXY534" s="330"/>
      <c r="UXZ534" s="428"/>
      <c r="UYA534" s="330"/>
      <c r="UYB534" s="428"/>
      <c r="UYC534" s="330"/>
      <c r="UYD534" s="428"/>
      <c r="UYE534" s="330"/>
      <c r="UYF534" s="428"/>
      <c r="UYG534" s="330"/>
      <c r="UYH534" s="428"/>
      <c r="UYI534" s="330"/>
      <c r="UYJ534" s="428"/>
      <c r="UYK534" s="330"/>
      <c r="UYL534" s="428"/>
      <c r="UYM534" s="330"/>
      <c r="UYN534" s="428"/>
      <c r="UYO534" s="330"/>
      <c r="UYP534" s="428"/>
      <c r="UYQ534" s="330"/>
      <c r="UYR534" s="428"/>
      <c r="UYS534" s="330"/>
      <c r="UYT534" s="428"/>
      <c r="UYU534" s="330"/>
      <c r="UYV534" s="428"/>
      <c r="UYW534" s="330"/>
      <c r="UYX534" s="428"/>
      <c r="UYY534" s="330"/>
      <c r="UYZ534" s="428"/>
      <c r="UZA534" s="330"/>
      <c r="UZB534" s="428"/>
      <c r="UZC534" s="330"/>
      <c r="UZD534" s="428"/>
      <c r="UZE534" s="330"/>
      <c r="UZF534" s="428"/>
      <c r="UZG534" s="330"/>
      <c r="UZH534" s="428"/>
      <c r="UZI534" s="330"/>
      <c r="UZJ534" s="428"/>
      <c r="UZK534" s="330"/>
      <c r="UZL534" s="428"/>
      <c r="UZM534" s="330"/>
      <c r="UZN534" s="428"/>
      <c r="UZO534" s="330"/>
      <c r="UZP534" s="428"/>
      <c r="UZQ534" s="330"/>
      <c r="UZR534" s="428"/>
      <c r="UZS534" s="330"/>
      <c r="UZT534" s="428"/>
      <c r="UZU534" s="330"/>
      <c r="UZV534" s="428"/>
      <c r="UZW534" s="330"/>
      <c r="UZX534" s="428"/>
      <c r="UZY534" s="330"/>
      <c r="UZZ534" s="428"/>
      <c r="VAA534" s="330"/>
      <c r="VAB534" s="428"/>
      <c r="VAC534" s="330"/>
      <c r="VAD534" s="428"/>
      <c r="VAE534" s="330"/>
      <c r="VAF534" s="428"/>
      <c r="VAG534" s="330"/>
      <c r="VAH534" s="428"/>
      <c r="VAI534" s="330"/>
      <c r="VAJ534" s="428"/>
      <c r="VAK534" s="330"/>
      <c r="VAL534" s="428"/>
      <c r="VAM534" s="330"/>
      <c r="VAN534" s="428"/>
      <c r="VAO534" s="330"/>
      <c r="VAP534" s="428"/>
      <c r="VAQ534" s="330"/>
      <c r="VAR534" s="428"/>
      <c r="VAS534" s="330"/>
      <c r="VAT534" s="428"/>
      <c r="VAU534" s="330"/>
      <c r="VAV534" s="428"/>
      <c r="VAW534" s="330"/>
      <c r="VAX534" s="428"/>
      <c r="VAY534" s="330"/>
      <c r="VAZ534" s="428"/>
      <c r="VBA534" s="330"/>
      <c r="VBB534" s="428"/>
      <c r="VBC534" s="330"/>
      <c r="VBD534" s="428"/>
      <c r="VBE534" s="330"/>
      <c r="VBF534" s="428"/>
      <c r="VBG534" s="330"/>
      <c r="VBH534" s="428"/>
      <c r="VBI534" s="330"/>
      <c r="VBJ534" s="428"/>
      <c r="VBK534" s="330"/>
      <c r="VBL534" s="428"/>
      <c r="VBM534" s="330"/>
      <c r="VBN534" s="428"/>
      <c r="VBO534" s="330"/>
      <c r="VBP534" s="428"/>
      <c r="VBQ534" s="330"/>
      <c r="VBR534" s="428"/>
      <c r="VBS534" s="330"/>
      <c r="VBT534" s="428"/>
      <c r="VBU534" s="330"/>
      <c r="VBV534" s="428"/>
      <c r="VBW534" s="330"/>
      <c r="VBX534" s="428"/>
      <c r="VBY534" s="330"/>
      <c r="VBZ534" s="428"/>
      <c r="VCA534" s="330"/>
      <c r="VCB534" s="428"/>
      <c r="VCC534" s="330"/>
      <c r="VCD534" s="428"/>
      <c r="VCE534" s="330"/>
      <c r="VCF534" s="428"/>
      <c r="VCG534" s="330"/>
      <c r="VCH534" s="428"/>
      <c r="VCI534" s="330"/>
      <c r="VCJ534" s="428"/>
      <c r="VCK534" s="330"/>
      <c r="VCL534" s="428"/>
      <c r="VCM534" s="330"/>
      <c r="VCN534" s="428"/>
      <c r="VCO534" s="330"/>
      <c r="VCP534" s="428"/>
      <c r="VCQ534" s="330"/>
      <c r="VCR534" s="428"/>
      <c r="VCS534" s="330"/>
      <c r="VCT534" s="428"/>
      <c r="VCU534" s="330"/>
      <c r="VCV534" s="428"/>
      <c r="VCW534" s="330"/>
      <c r="VCX534" s="428"/>
      <c r="VCY534" s="330"/>
      <c r="VCZ534" s="428"/>
      <c r="VDA534" s="330"/>
      <c r="VDB534" s="428"/>
      <c r="VDC534" s="330"/>
      <c r="VDD534" s="428"/>
      <c r="VDE534" s="330"/>
      <c r="VDF534" s="428"/>
      <c r="VDG534" s="330"/>
      <c r="VDH534" s="428"/>
      <c r="VDI534" s="330"/>
      <c r="VDJ534" s="428"/>
      <c r="VDK534" s="330"/>
      <c r="VDL534" s="428"/>
      <c r="VDM534" s="330"/>
      <c r="VDN534" s="428"/>
      <c r="VDO534" s="330"/>
      <c r="VDP534" s="428"/>
      <c r="VDQ534" s="330"/>
      <c r="VDR534" s="428"/>
      <c r="VDS534" s="330"/>
      <c r="VDT534" s="428"/>
      <c r="VDU534" s="330"/>
      <c r="VDV534" s="428"/>
      <c r="VDW534" s="330"/>
      <c r="VDX534" s="428"/>
      <c r="VDY534" s="330"/>
      <c r="VDZ534" s="428"/>
      <c r="VEA534" s="330"/>
      <c r="VEB534" s="428"/>
      <c r="VEC534" s="330"/>
      <c r="VED534" s="428"/>
      <c r="VEE534" s="330"/>
      <c r="VEF534" s="428"/>
      <c r="VEG534" s="330"/>
      <c r="VEH534" s="428"/>
      <c r="VEI534" s="330"/>
      <c r="VEJ534" s="428"/>
      <c r="VEK534" s="330"/>
      <c r="VEL534" s="428"/>
      <c r="VEM534" s="330"/>
      <c r="VEN534" s="428"/>
      <c r="VEO534" s="330"/>
      <c r="VEP534" s="428"/>
      <c r="VEQ534" s="330"/>
      <c r="VER534" s="428"/>
      <c r="VES534" s="330"/>
      <c r="VET534" s="428"/>
      <c r="VEU534" s="330"/>
      <c r="VEV534" s="428"/>
      <c r="VEW534" s="330"/>
      <c r="VEX534" s="428"/>
      <c r="VEY534" s="330"/>
      <c r="VEZ534" s="428"/>
      <c r="VFA534" s="330"/>
      <c r="VFB534" s="428"/>
      <c r="VFC534" s="330"/>
      <c r="VFD534" s="428"/>
      <c r="VFE534" s="330"/>
      <c r="VFF534" s="428"/>
      <c r="VFG534" s="330"/>
      <c r="VFH534" s="428"/>
      <c r="VFI534" s="330"/>
      <c r="VFJ534" s="428"/>
      <c r="VFK534" s="330"/>
      <c r="VFL534" s="428"/>
      <c r="VFM534" s="330"/>
      <c r="VFN534" s="428"/>
      <c r="VFO534" s="330"/>
      <c r="VFP534" s="428"/>
      <c r="VFQ534" s="330"/>
      <c r="VFR534" s="428"/>
      <c r="VFS534" s="330"/>
      <c r="VFT534" s="428"/>
      <c r="VFU534" s="330"/>
      <c r="VFV534" s="428"/>
      <c r="VFW534" s="330"/>
      <c r="VFX534" s="428"/>
      <c r="VFY534" s="330"/>
      <c r="VFZ534" s="428"/>
      <c r="VGA534" s="330"/>
      <c r="VGB534" s="428"/>
      <c r="VGC534" s="330"/>
      <c r="VGD534" s="428"/>
      <c r="VGE534" s="330"/>
      <c r="VGF534" s="428"/>
      <c r="VGG534" s="330"/>
      <c r="VGH534" s="428"/>
      <c r="VGI534" s="330"/>
      <c r="VGJ534" s="428"/>
      <c r="VGK534" s="330"/>
      <c r="VGL534" s="428"/>
      <c r="VGM534" s="330"/>
      <c r="VGN534" s="428"/>
      <c r="VGO534" s="330"/>
      <c r="VGP534" s="428"/>
      <c r="VGQ534" s="330"/>
      <c r="VGR534" s="428"/>
      <c r="VGS534" s="330"/>
      <c r="VGT534" s="428"/>
      <c r="VGU534" s="330"/>
      <c r="VGV534" s="428"/>
      <c r="VGW534" s="330"/>
      <c r="VGX534" s="428"/>
      <c r="VGY534" s="330"/>
      <c r="VGZ534" s="428"/>
      <c r="VHA534" s="330"/>
      <c r="VHB534" s="428"/>
      <c r="VHC534" s="330"/>
      <c r="VHD534" s="428"/>
      <c r="VHE534" s="330"/>
      <c r="VHF534" s="428"/>
      <c r="VHG534" s="330"/>
      <c r="VHH534" s="428"/>
      <c r="VHI534" s="330"/>
      <c r="VHJ534" s="428"/>
      <c r="VHK534" s="330"/>
      <c r="VHL534" s="428"/>
      <c r="VHM534" s="330"/>
      <c r="VHN534" s="428"/>
      <c r="VHO534" s="330"/>
      <c r="VHP534" s="428"/>
      <c r="VHQ534" s="330"/>
      <c r="VHR534" s="428"/>
      <c r="VHS534" s="330"/>
      <c r="VHT534" s="428"/>
      <c r="VHU534" s="330"/>
      <c r="VHV534" s="428"/>
      <c r="VHW534" s="330"/>
      <c r="VHX534" s="428"/>
      <c r="VHY534" s="330"/>
      <c r="VHZ534" s="428"/>
      <c r="VIA534" s="330"/>
      <c r="VIB534" s="428"/>
      <c r="VIC534" s="330"/>
      <c r="VID534" s="428"/>
      <c r="VIE534" s="330"/>
      <c r="VIF534" s="428"/>
      <c r="VIG534" s="330"/>
      <c r="VIH534" s="428"/>
      <c r="VII534" s="330"/>
      <c r="VIJ534" s="428"/>
      <c r="VIK534" s="330"/>
      <c r="VIL534" s="428"/>
      <c r="VIM534" s="330"/>
      <c r="VIN534" s="428"/>
      <c r="VIO534" s="330"/>
      <c r="VIP534" s="428"/>
      <c r="VIQ534" s="330"/>
      <c r="VIR534" s="428"/>
      <c r="VIS534" s="330"/>
      <c r="VIT534" s="428"/>
      <c r="VIU534" s="330"/>
      <c r="VIV534" s="428"/>
      <c r="VIW534" s="330"/>
      <c r="VIX534" s="428"/>
      <c r="VIY534" s="330"/>
      <c r="VIZ534" s="428"/>
      <c r="VJA534" s="330"/>
      <c r="VJB534" s="428"/>
      <c r="VJC534" s="330"/>
      <c r="VJD534" s="428"/>
      <c r="VJE534" s="330"/>
      <c r="VJF534" s="428"/>
      <c r="VJG534" s="330"/>
      <c r="VJH534" s="428"/>
      <c r="VJI534" s="330"/>
      <c r="VJJ534" s="428"/>
      <c r="VJK534" s="330"/>
      <c r="VJL534" s="428"/>
      <c r="VJM534" s="330"/>
      <c r="VJN534" s="428"/>
      <c r="VJO534" s="330"/>
      <c r="VJP534" s="428"/>
      <c r="VJQ534" s="330"/>
      <c r="VJR534" s="428"/>
      <c r="VJS534" s="330"/>
      <c r="VJT534" s="428"/>
      <c r="VJU534" s="330"/>
      <c r="VJV534" s="428"/>
      <c r="VJW534" s="330"/>
      <c r="VJX534" s="428"/>
      <c r="VJY534" s="330"/>
      <c r="VJZ534" s="428"/>
      <c r="VKA534" s="330"/>
      <c r="VKB534" s="428"/>
      <c r="VKC534" s="330"/>
      <c r="VKD534" s="428"/>
      <c r="VKE534" s="330"/>
      <c r="VKF534" s="428"/>
      <c r="VKG534" s="330"/>
      <c r="VKH534" s="428"/>
      <c r="VKI534" s="330"/>
      <c r="VKJ534" s="428"/>
      <c r="VKK534" s="330"/>
      <c r="VKL534" s="428"/>
      <c r="VKM534" s="330"/>
      <c r="VKN534" s="428"/>
      <c r="VKO534" s="330"/>
      <c r="VKP534" s="428"/>
      <c r="VKQ534" s="330"/>
      <c r="VKR534" s="428"/>
      <c r="VKS534" s="330"/>
      <c r="VKT534" s="428"/>
      <c r="VKU534" s="330"/>
      <c r="VKV534" s="428"/>
      <c r="VKW534" s="330"/>
      <c r="VKX534" s="428"/>
      <c r="VKY534" s="330"/>
      <c r="VKZ534" s="428"/>
      <c r="VLA534" s="330"/>
      <c r="VLB534" s="428"/>
      <c r="VLC534" s="330"/>
      <c r="VLD534" s="428"/>
      <c r="VLE534" s="330"/>
      <c r="VLF534" s="428"/>
      <c r="VLG534" s="330"/>
      <c r="VLH534" s="428"/>
      <c r="VLI534" s="330"/>
      <c r="VLJ534" s="428"/>
      <c r="VLK534" s="330"/>
      <c r="VLL534" s="428"/>
      <c r="VLM534" s="330"/>
      <c r="VLN534" s="428"/>
      <c r="VLO534" s="330"/>
      <c r="VLP534" s="428"/>
      <c r="VLQ534" s="330"/>
      <c r="VLR534" s="428"/>
      <c r="VLS534" s="330"/>
      <c r="VLT534" s="428"/>
      <c r="VLU534" s="330"/>
      <c r="VLV534" s="428"/>
      <c r="VLW534" s="330"/>
      <c r="VLX534" s="428"/>
      <c r="VLY534" s="330"/>
      <c r="VLZ534" s="428"/>
      <c r="VMA534" s="330"/>
      <c r="VMB534" s="428"/>
      <c r="VMC534" s="330"/>
      <c r="VMD534" s="428"/>
      <c r="VME534" s="330"/>
      <c r="VMF534" s="428"/>
      <c r="VMG534" s="330"/>
      <c r="VMH534" s="428"/>
      <c r="VMI534" s="330"/>
      <c r="VMJ534" s="428"/>
      <c r="VMK534" s="330"/>
      <c r="VML534" s="428"/>
      <c r="VMM534" s="330"/>
      <c r="VMN534" s="428"/>
      <c r="VMO534" s="330"/>
      <c r="VMP534" s="428"/>
      <c r="VMQ534" s="330"/>
      <c r="VMR534" s="428"/>
      <c r="VMS534" s="330"/>
      <c r="VMT534" s="428"/>
      <c r="VMU534" s="330"/>
      <c r="VMV534" s="428"/>
      <c r="VMW534" s="330"/>
      <c r="VMX534" s="428"/>
      <c r="VMY534" s="330"/>
      <c r="VMZ534" s="428"/>
      <c r="VNA534" s="330"/>
      <c r="VNB534" s="428"/>
      <c r="VNC534" s="330"/>
      <c r="VND534" s="428"/>
      <c r="VNE534" s="330"/>
      <c r="VNF534" s="428"/>
      <c r="VNG534" s="330"/>
      <c r="VNH534" s="428"/>
      <c r="VNI534" s="330"/>
      <c r="VNJ534" s="428"/>
      <c r="VNK534" s="330"/>
      <c r="VNL534" s="428"/>
      <c r="VNM534" s="330"/>
      <c r="VNN534" s="428"/>
      <c r="VNO534" s="330"/>
      <c r="VNP534" s="428"/>
      <c r="VNQ534" s="330"/>
      <c r="VNR534" s="428"/>
      <c r="VNS534" s="330"/>
      <c r="VNT534" s="428"/>
      <c r="VNU534" s="330"/>
      <c r="VNV534" s="428"/>
      <c r="VNW534" s="330"/>
      <c r="VNX534" s="428"/>
      <c r="VNY534" s="330"/>
      <c r="VNZ534" s="428"/>
      <c r="VOA534" s="330"/>
      <c r="VOB534" s="428"/>
      <c r="VOC534" s="330"/>
      <c r="VOD534" s="428"/>
      <c r="VOE534" s="330"/>
      <c r="VOF534" s="428"/>
      <c r="VOG534" s="330"/>
      <c r="VOH534" s="428"/>
      <c r="VOI534" s="330"/>
      <c r="VOJ534" s="428"/>
      <c r="VOK534" s="330"/>
      <c r="VOL534" s="428"/>
      <c r="VOM534" s="330"/>
      <c r="VON534" s="428"/>
      <c r="VOO534" s="330"/>
      <c r="VOP534" s="428"/>
      <c r="VOQ534" s="330"/>
      <c r="VOR534" s="428"/>
      <c r="VOS534" s="330"/>
      <c r="VOT534" s="330"/>
      <c r="VOU534" s="428"/>
      <c r="VOV534" s="330"/>
      <c r="VOW534" s="428"/>
      <c r="VOX534" s="330"/>
      <c r="VOY534" s="428"/>
      <c r="VOZ534" s="330"/>
      <c r="VPA534" s="428"/>
      <c r="VPB534" s="330"/>
      <c r="VPC534" s="428"/>
      <c r="VPD534" s="330"/>
      <c r="VPE534" s="428"/>
      <c r="VPF534" s="330"/>
      <c r="VPG534" s="428"/>
      <c r="VPH534" s="330"/>
      <c r="VPI534" s="428"/>
      <c r="VPJ534" s="330"/>
      <c r="VPK534" s="428"/>
      <c r="VPL534" s="330"/>
      <c r="VPM534" s="428"/>
      <c r="VPN534" s="330"/>
      <c r="VPO534" s="428"/>
      <c r="VPP534" s="330"/>
      <c r="VPQ534" s="428"/>
      <c r="VPR534" s="330"/>
      <c r="VPS534" s="428"/>
      <c r="VPT534" s="330"/>
      <c r="VPU534" s="428"/>
      <c r="VPV534" s="330"/>
      <c r="VPW534" s="428"/>
      <c r="VPX534" s="330"/>
      <c r="VPY534" s="428"/>
      <c r="VPZ534" s="330"/>
      <c r="VQA534" s="428"/>
      <c r="VQB534" s="330"/>
      <c r="VQC534" s="428"/>
      <c r="VQD534" s="330"/>
      <c r="VQE534" s="428"/>
      <c r="VQF534" s="330"/>
      <c r="VQG534" s="428"/>
      <c r="VQH534" s="330"/>
      <c r="VQI534" s="428"/>
      <c r="VQJ534" s="330"/>
      <c r="VQK534" s="428"/>
      <c r="VQL534" s="330"/>
      <c r="VQM534" s="428"/>
      <c r="VQN534" s="330"/>
      <c r="VQO534" s="428"/>
      <c r="VQP534" s="330"/>
      <c r="VQQ534" s="428"/>
      <c r="VQR534" s="330"/>
      <c r="VQS534" s="428"/>
      <c r="VQT534" s="330"/>
      <c r="VQU534" s="428"/>
      <c r="VQV534" s="330"/>
      <c r="VQW534" s="428"/>
      <c r="VQX534" s="330"/>
      <c r="VQY534" s="428"/>
      <c r="VQZ534" s="330"/>
      <c r="VRA534" s="428"/>
      <c r="VRB534" s="330"/>
      <c r="VRC534" s="428"/>
      <c r="VRD534" s="330"/>
      <c r="VRE534" s="428"/>
      <c r="VRF534" s="330"/>
      <c r="VRG534" s="428"/>
      <c r="VRH534" s="330"/>
      <c r="VRI534" s="428"/>
      <c r="VRJ534" s="330"/>
      <c r="VRK534" s="428"/>
      <c r="VRL534" s="330"/>
      <c r="VRM534" s="428"/>
      <c r="VRN534" s="330"/>
      <c r="VRO534" s="428"/>
      <c r="VRP534" s="330"/>
      <c r="VRQ534" s="428"/>
      <c r="VRR534" s="330"/>
      <c r="VRS534" s="428"/>
      <c r="VRT534" s="330"/>
      <c r="VRU534" s="428"/>
      <c r="VRV534" s="330"/>
      <c r="VRW534" s="428"/>
      <c r="VRX534" s="330"/>
      <c r="VRY534" s="428"/>
      <c r="VRZ534" s="330"/>
      <c r="VSA534" s="428"/>
      <c r="VSB534" s="330"/>
      <c r="VSC534" s="428"/>
      <c r="VSD534" s="330"/>
      <c r="VSE534" s="428"/>
      <c r="VSF534" s="330"/>
      <c r="VSG534" s="428"/>
      <c r="VSH534" s="330"/>
      <c r="VSI534" s="428"/>
      <c r="VSJ534" s="330"/>
      <c r="VSK534" s="428"/>
      <c r="VSL534" s="330"/>
      <c r="VSM534" s="428"/>
      <c r="VSN534" s="330"/>
      <c r="VSO534" s="428"/>
      <c r="VSP534" s="330"/>
      <c r="VSQ534" s="428"/>
      <c r="VSR534" s="330"/>
      <c r="VSS534" s="428"/>
      <c r="VST534" s="330"/>
      <c r="VSU534" s="428"/>
      <c r="VSV534" s="330"/>
      <c r="VSW534" s="428"/>
      <c r="VSX534" s="330"/>
      <c r="VSY534" s="428"/>
      <c r="VSZ534" s="330"/>
      <c r="VTA534" s="428"/>
      <c r="VTB534" s="330"/>
      <c r="VTC534" s="428"/>
      <c r="VTD534" s="330"/>
      <c r="VTE534" s="428"/>
      <c r="VTF534" s="330"/>
      <c r="VTG534" s="428"/>
      <c r="VTH534" s="330"/>
      <c r="VTI534" s="428"/>
      <c r="VTJ534" s="330"/>
      <c r="VTK534" s="428"/>
      <c r="VTL534" s="330"/>
      <c r="VTM534" s="428"/>
      <c r="VTN534" s="330"/>
      <c r="VTO534" s="428"/>
      <c r="VTP534" s="330"/>
      <c r="VTQ534" s="428"/>
      <c r="VTR534" s="330"/>
      <c r="VTS534" s="428"/>
      <c r="VTT534" s="330"/>
      <c r="VTU534" s="428"/>
      <c r="VTV534" s="330"/>
      <c r="VTW534" s="428"/>
      <c r="VTX534" s="330"/>
      <c r="VTY534" s="428"/>
      <c r="VTZ534" s="330"/>
      <c r="VUA534" s="428"/>
      <c r="VUB534" s="330"/>
      <c r="VUC534" s="428"/>
      <c r="VUD534" s="330"/>
      <c r="VUE534" s="428"/>
      <c r="VUF534" s="330"/>
      <c r="VUG534" s="428"/>
      <c r="VUH534" s="330"/>
      <c r="VUI534" s="428"/>
      <c r="VUJ534" s="330"/>
      <c r="VUK534" s="428"/>
      <c r="VUL534" s="330"/>
      <c r="VUM534" s="428"/>
      <c r="VUN534" s="330"/>
      <c r="VUO534" s="428"/>
      <c r="VUP534" s="330"/>
      <c r="VUQ534" s="428"/>
      <c r="VUR534" s="330"/>
      <c r="VUS534" s="428"/>
      <c r="VUT534" s="330"/>
      <c r="VUU534" s="428"/>
      <c r="VUV534" s="330"/>
      <c r="VUW534" s="428"/>
      <c r="VUX534" s="330"/>
      <c r="VUY534" s="428"/>
      <c r="VUZ534" s="330"/>
      <c r="VVA534" s="428"/>
      <c r="VVB534" s="330"/>
      <c r="VVC534" s="428"/>
      <c r="VVD534" s="330"/>
      <c r="VVE534" s="428"/>
      <c r="VVF534" s="330"/>
      <c r="VVG534" s="428"/>
      <c r="VVH534" s="330"/>
      <c r="VVI534" s="428"/>
      <c r="VVJ534" s="330"/>
      <c r="VVK534" s="428"/>
      <c r="VVL534" s="330"/>
      <c r="VVM534" s="428"/>
      <c r="VVN534" s="330"/>
      <c r="VVO534" s="428"/>
      <c r="VVP534" s="330"/>
      <c r="VVQ534" s="428"/>
      <c r="VVR534" s="330"/>
      <c r="VVS534" s="428"/>
      <c r="VVT534" s="330"/>
      <c r="VVU534" s="428"/>
      <c r="VVV534" s="330"/>
      <c r="VVW534" s="428"/>
      <c r="VVX534" s="330"/>
      <c r="VVY534" s="428"/>
      <c r="VVZ534" s="330"/>
      <c r="VWA534" s="428"/>
      <c r="VWB534" s="330"/>
      <c r="VWC534" s="428"/>
      <c r="VWD534" s="330"/>
      <c r="VWE534" s="428"/>
      <c r="VWF534" s="330"/>
      <c r="VWG534" s="428"/>
      <c r="VWH534" s="330"/>
      <c r="VWI534" s="428"/>
      <c r="VWJ534" s="330"/>
      <c r="VWK534" s="428"/>
      <c r="VWL534" s="330"/>
      <c r="VWM534" s="428"/>
      <c r="VWN534" s="330"/>
      <c r="VWO534" s="428"/>
      <c r="VWP534" s="330"/>
      <c r="VWQ534" s="428"/>
      <c r="VWR534" s="330"/>
      <c r="VWS534" s="428"/>
      <c r="VWT534" s="330"/>
      <c r="VWU534" s="428"/>
      <c r="VWV534" s="330"/>
      <c r="VWW534" s="428"/>
      <c r="VWX534" s="330"/>
      <c r="VWY534" s="428"/>
      <c r="VWZ534" s="330"/>
      <c r="VXA534" s="428"/>
      <c r="VXB534" s="330"/>
      <c r="VXC534" s="428"/>
      <c r="VXD534" s="330"/>
      <c r="VXE534" s="428"/>
      <c r="VXF534" s="330"/>
      <c r="VXG534" s="428"/>
      <c r="VXH534" s="330"/>
      <c r="VXI534" s="428"/>
      <c r="VXJ534" s="330"/>
      <c r="VXK534" s="428"/>
      <c r="VXL534" s="330"/>
      <c r="VXM534" s="428"/>
      <c r="VXN534" s="330"/>
      <c r="VXO534" s="428"/>
      <c r="VXP534" s="330"/>
      <c r="VXQ534" s="428"/>
      <c r="VXR534" s="330"/>
      <c r="VXS534" s="428"/>
      <c r="VXT534" s="330"/>
      <c r="VXU534" s="428"/>
      <c r="VXV534" s="330"/>
      <c r="VXW534" s="428"/>
      <c r="VXX534" s="330"/>
      <c r="VXY534" s="428"/>
      <c r="VXZ534" s="330"/>
      <c r="VYA534" s="428"/>
      <c r="VYB534" s="330"/>
      <c r="VYC534" s="428"/>
      <c r="VYD534" s="330"/>
      <c r="VYE534" s="428"/>
      <c r="VYF534" s="330"/>
      <c r="VYG534" s="428"/>
      <c r="VYH534" s="330"/>
      <c r="VYI534" s="428"/>
      <c r="VYJ534" s="330"/>
      <c r="VYK534" s="428"/>
      <c r="VYL534" s="330"/>
      <c r="VYM534" s="428"/>
      <c r="VYN534" s="330"/>
      <c r="VYO534" s="428"/>
      <c r="VYP534" s="330"/>
      <c r="VYQ534" s="428"/>
      <c r="VYR534" s="330"/>
      <c r="VYS534" s="428"/>
      <c r="VYT534" s="330"/>
      <c r="VYU534" s="428"/>
      <c r="VYV534" s="330"/>
      <c r="VYW534" s="428"/>
      <c r="VYX534" s="330"/>
      <c r="VYY534" s="428"/>
      <c r="VYZ534" s="330"/>
      <c r="VZA534" s="428"/>
      <c r="VZB534" s="330"/>
      <c r="VZC534" s="428"/>
      <c r="VZD534" s="330"/>
      <c r="VZE534" s="428"/>
      <c r="VZF534" s="330"/>
      <c r="VZG534" s="428"/>
      <c r="VZH534" s="330"/>
      <c r="VZI534" s="428"/>
      <c r="VZJ534" s="330"/>
      <c r="VZK534" s="428"/>
      <c r="VZL534" s="330"/>
      <c r="VZM534" s="428"/>
      <c r="VZN534" s="330"/>
      <c r="VZO534" s="428"/>
      <c r="VZP534" s="330"/>
      <c r="VZQ534" s="428"/>
      <c r="VZR534" s="330"/>
      <c r="VZS534" s="428"/>
      <c r="VZT534" s="330"/>
      <c r="VZU534" s="428"/>
      <c r="VZV534" s="330"/>
      <c r="VZW534" s="428"/>
      <c r="VZX534" s="330"/>
      <c r="VZY534" s="428"/>
      <c r="VZZ534" s="330"/>
      <c r="WAA534" s="428"/>
      <c r="WAB534" s="330"/>
      <c r="WAC534" s="428"/>
      <c r="WAD534" s="330"/>
      <c r="WAE534" s="428"/>
      <c r="WAF534" s="330"/>
      <c r="WAG534" s="428"/>
      <c r="WAH534" s="330"/>
      <c r="WAI534" s="428"/>
      <c r="WAJ534" s="330"/>
      <c r="WAK534" s="428"/>
      <c r="WAL534" s="330"/>
      <c r="WAM534" s="428"/>
      <c r="WAN534" s="330"/>
      <c r="WAO534" s="428"/>
      <c r="WAP534" s="330"/>
      <c r="WAQ534" s="428"/>
      <c r="WAR534" s="330"/>
      <c r="WAS534" s="428"/>
      <c r="WAT534" s="330"/>
      <c r="WAU534" s="428"/>
      <c r="WAV534" s="330"/>
      <c r="WAW534" s="428"/>
      <c r="WAX534" s="330"/>
      <c r="WAY534" s="428"/>
      <c r="WAZ534" s="330"/>
      <c r="WBA534" s="428"/>
      <c r="WBB534" s="330"/>
      <c r="WBC534" s="428"/>
      <c r="WBD534" s="330"/>
      <c r="WBE534" s="428"/>
      <c r="WBF534" s="330"/>
      <c r="WBG534" s="428"/>
      <c r="WBH534" s="330"/>
      <c r="WBI534" s="428"/>
      <c r="WBJ534" s="330"/>
      <c r="WBK534" s="428"/>
      <c r="WBL534" s="330"/>
      <c r="WBM534" s="428"/>
      <c r="WBN534" s="330"/>
      <c r="WBO534" s="428"/>
      <c r="WBP534" s="330"/>
      <c r="WBQ534" s="428"/>
      <c r="WBR534" s="330"/>
      <c r="WBS534" s="428"/>
      <c r="WBT534" s="330"/>
      <c r="WBU534" s="428"/>
      <c r="WBV534" s="330"/>
      <c r="WBW534" s="428"/>
      <c r="WBX534" s="330"/>
      <c r="WBY534" s="428"/>
      <c r="WBZ534" s="330"/>
      <c r="WCA534" s="428"/>
      <c r="WCB534" s="330"/>
      <c r="WCC534" s="428"/>
      <c r="WCD534" s="330"/>
      <c r="WCE534" s="428"/>
      <c r="WCF534" s="330"/>
      <c r="WCG534" s="428"/>
      <c r="WCH534" s="330"/>
      <c r="WCI534" s="428"/>
      <c r="WCJ534" s="330"/>
      <c r="WCK534" s="428"/>
      <c r="WCL534" s="330"/>
      <c r="WCM534" s="428"/>
      <c r="WCN534" s="330"/>
      <c r="WCO534" s="428"/>
      <c r="WCP534" s="330"/>
      <c r="WCQ534" s="428"/>
      <c r="WCR534" s="330"/>
      <c r="WCS534" s="428"/>
      <c r="WCT534" s="330"/>
      <c r="WCU534" s="428"/>
      <c r="WCV534" s="330"/>
      <c r="WCW534" s="428"/>
      <c r="WCX534" s="330"/>
      <c r="WCY534" s="428"/>
      <c r="WCZ534" s="330"/>
      <c r="WDA534" s="428"/>
      <c r="WDB534" s="330"/>
      <c r="WDC534" s="428"/>
      <c r="WDD534" s="330"/>
      <c r="WDE534" s="428"/>
      <c r="WDF534" s="330"/>
      <c r="WDG534" s="428"/>
      <c r="WDH534" s="330"/>
      <c r="WDI534" s="428"/>
      <c r="WDJ534" s="330"/>
      <c r="WDK534" s="428"/>
      <c r="WDL534" s="330"/>
      <c r="WDM534" s="428"/>
      <c r="WDN534" s="330"/>
      <c r="WDO534" s="428"/>
      <c r="WDP534" s="330"/>
      <c r="WDQ534" s="428"/>
      <c r="WDR534" s="330"/>
      <c r="WDS534" s="428"/>
      <c r="WDT534" s="330"/>
      <c r="WDU534" s="428"/>
      <c r="WDV534" s="330"/>
      <c r="WDW534" s="428"/>
      <c r="WDX534" s="330"/>
      <c r="WDY534" s="428"/>
      <c r="WDZ534" s="330"/>
      <c r="WEA534" s="428"/>
      <c r="WEB534" s="330"/>
      <c r="WEC534" s="428"/>
      <c r="WED534" s="330"/>
      <c r="WEE534" s="428"/>
      <c r="WEF534" s="330"/>
      <c r="WEG534" s="428"/>
      <c r="WEH534" s="330"/>
      <c r="WEI534" s="428"/>
      <c r="WEJ534" s="330"/>
      <c r="WEK534" s="428"/>
      <c r="WEL534" s="330"/>
      <c r="WEM534" s="428"/>
      <c r="WEN534" s="330"/>
      <c r="WEO534" s="428"/>
      <c r="WEP534" s="330"/>
      <c r="WEQ534" s="428"/>
      <c r="WER534" s="330"/>
      <c r="WES534" s="428"/>
      <c r="WET534" s="330"/>
      <c r="WEU534" s="428"/>
      <c r="WEV534" s="330"/>
      <c r="WEW534" s="428"/>
      <c r="WEX534" s="330"/>
      <c r="WEY534" s="428"/>
      <c r="WEZ534" s="330"/>
      <c r="WFA534" s="428"/>
      <c r="WFB534" s="330"/>
      <c r="WFC534" s="428"/>
      <c r="WFD534" s="330"/>
      <c r="WFE534" s="428"/>
      <c r="WFF534" s="330"/>
      <c r="WFG534" s="428"/>
      <c r="WFH534" s="330"/>
      <c r="WFI534" s="428"/>
      <c r="WFJ534" s="330"/>
      <c r="WFK534" s="428"/>
      <c r="WFL534" s="330"/>
      <c r="WFM534" s="428"/>
      <c r="WFN534" s="330"/>
      <c r="WFO534" s="428"/>
      <c r="WFP534" s="330"/>
      <c r="WFQ534" s="428"/>
      <c r="WFR534" s="330"/>
      <c r="WFS534" s="428"/>
      <c r="WFT534" s="330"/>
      <c r="WFU534" s="428"/>
      <c r="WFV534" s="330"/>
      <c r="WFW534" s="428"/>
      <c r="WFX534" s="330"/>
      <c r="WFY534" s="428"/>
      <c r="WFZ534" s="330"/>
      <c r="WGA534" s="428"/>
      <c r="WGB534" s="330"/>
      <c r="WGC534" s="428"/>
      <c r="WGD534" s="330"/>
      <c r="WGE534" s="428"/>
      <c r="WGF534" s="330"/>
      <c r="WGG534" s="428"/>
      <c r="WGH534" s="330"/>
      <c r="WGI534" s="428"/>
      <c r="WGJ534" s="330"/>
      <c r="WGK534" s="428"/>
      <c r="WGL534" s="330"/>
      <c r="WGM534" s="428"/>
      <c r="WGN534" s="330"/>
      <c r="WGO534" s="428"/>
      <c r="WGP534" s="330"/>
      <c r="WGQ534" s="428"/>
      <c r="WGR534" s="330"/>
      <c r="WGS534" s="428"/>
      <c r="WGT534" s="330"/>
      <c r="WGU534" s="428"/>
      <c r="WGV534" s="330"/>
      <c r="WGW534" s="428"/>
      <c r="WGX534" s="330"/>
      <c r="WGY534" s="428"/>
      <c r="WGZ534" s="330"/>
      <c r="WHA534" s="428"/>
      <c r="WHB534" s="330"/>
      <c r="WHC534" s="428"/>
      <c r="WHD534" s="330"/>
      <c r="WHE534" s="428"/>
      <c r="WHF534" s="330"/>
      <c r="WHG534" s="428"/>
      <c r="WHH534" s="330"/>
      <c r="WHI534" s="428"/>
      <c r="WHJ534" s="330"/>
      <c r="WHK534" s="428"/>
      <c r="WHL534" s="330"/>
      <c r="WHM534" s="428"/>
      <c r="WHN534" s="330"/>
      <c r="WHO534" s="428"/>
      <c r="WHP534" s="330"/>
      <c r="WHQ534" s="428"/>
      <c r="WHR534" s="330"/>
      <c r="WHS534" s="428"/>
      <c r="WHT534" s="330"/>
      <c r="WHU534" s="428"/>
      <c r="WHV534" s="330"/>
      <c r="WHW534" s="428"/>
      <c r="WHX534" s="330"/>
      <c r="WHY534" s="428"/>
      <c r="WHZ534" s="330"/>
      <c r="WIA534" s="428"/>
      <c r="WIB534" s="330"/>
      <c r="WIC534" s="428"/>
      <c r="WID534" s="330"/>
      <c r="WIE534" s="428"/>
      <c r="WIF534" s="330"/>
      <c r="WIG534" s="428"/>
      <c r="WIH534" s="330"/>
      <c r="WII534" s="428"/>
      <c r="WIJ534" s="330"/>
      <c r="WIK534" s="428"/>
      <c r="WIL534" s="330"/>
      <c r="WIM534" s="428"/>
      <c r="WIN534" s="330"/>
      <c r="WIO534" s="428"/>
      <c r="WIP534" s="330"/>
      <c r="WIQ534" s="428"/>
      <c r="WIR534" s="330"/>
      <c r="WIS534" s="428"/>
      <c r="WIT534" s="330"/>
      <c r="WIU534" s="428"/>
      <c r="WIV534" s="330"/>
      <c r="WIW534" s="428"/>
      <c r="WIX534" s="330"/>
      <c r="WIY534" s="428"/>
      <c r="WIZ534" s="330"/>
      <c r="WJA534" s="428"/>
      <c r="WJB534" s="330"/>
      <c r="WJC534" s="428"/>
      <c r="WJD534" s="330"/>
      <c r="WJE534" s="428"/>
      <c r="WJF534" s="330"/>
      <c r="WJG534" s="428"/>
      <c r="WJH534" s="330"/>
      <c r="WJI534" s="428"/>
      <c r="WJJ534" s="330"/>
      <c r="WJK534" s="428"/>
      <c r="WJL534" s="330"/>
      <c r="WJM534" s="428"/>
      <c r="WJN534" s="330"/>
      <c r="WJO534" s="428"/>
      <c r="WJP534" s="330"/>
      <c r="WJQ534" s="428"/>
      <c r="WJR534" s="330"/>
      <c r="WJS534" s="428"/>
      <c r="WJT534" s="330"/>
      <c r="WJU534" s="428"/>
      <c r="WJV534" s="330"/>
      <c r="WJW534" s="428"/>
      <c r="WJX534" s="330"/>
      <c r="WJY534" s="428"/>
      <c r="WJZ534" s="330"/>
      <c r="WKA534" s="428"/>
      <c r="WKB534" s="330"/>
      <c r="WKC534" s="428"/>
      <c r="WKD534" s="330"/>
      <c r="WKE534" s="428"/>
      <c r="WKF534" s="330"/>
      <c r="WKG534" s="428"/>
      <c r="WKH534" s="330"/>
      <c r="WKI534" s="428"/>
      <c r="WKJ534" s="330"/>
      <c r="WKK534" s="428"/>
      <c r="WKL534" s="330"/>
      <c r="WKM534" s="428"/>
      <c r="WKN534" s="330"/>
      <c r="WKO534" s="428"/>
      <c r="WKP534" s="330"/>
      <c r="WKQ534" s="428"/>
      <c r="WKR534" s="330"/>
      <c r="WKS534" s="428"/>
      <c r="WKT534" s="330"/>
      <c r="WKU534" s="428"/>
      <c r="WKV534" s="330"/>
      <c r="WKW534" s="428"/>
      <c r="WKX534" s="330"/>
      <c r="WKY534" s="428"/>
      <c r="WKZ534" s="330"/>
      <c r="WLA534" s="428"/>
      <c r="WLB534" s="330"/>
      <c r="WLC534" s="428"/>
      <c r="WLD534" s="330"/>
      <c r="WLE534" s="428"/>
      <c r="WLF534" s="330"/>
      <c r="WLG534" s="428"/>
      <c r="WLH534" s="330"/>
      <c r="WLI534" s="428"/>
      <c r="WLJ534" s="330"/>
      <c r="WLK534" s="428"/>
      <c r="WLL534" s="330"/>
      <c r="WLM534" s="428"/>
      <c r="WLN534" s="330"/>
      <c r="WLO534" s="428"/>
      <c r="WLP534" s="330"/>
      <c r="WLQ534" s="428"/>
      <c r="WLR534" s="330"/>
      <c r="WLS534" s="428"/>
      <c r="WLT534" s="330"/>
      <c r="WLU534" s="428"/>
      <c r="WLV534" s="330"/>
      <c r="WLW534" s="428"/>
      <c r="WLX534" s="330"/>
      <c r="WLY534" s="428"/>
      <c r="WLZ534" s="330"/>
      <c r="WMA534" s="428"/>
      <c r="WMB534" s="330"/>
      <c r="WMC534" s="428"/>
      <c r="WMD534" s="330"/>
      <c r="WME534" s="428"/>
      <c r="WMF534" s="330"/>
      <c r="WMG534" s="428"/>
      <c r="WMH534" s="330"/>
      <c r="WMI534" s="428"/>
      <c r="WMJ534" s="330"/>
      <c r="WMK534" s="428"/>
      <c r="WML534" s="330"/>
      <c r="WMM534" s="428"/>
      <c r="WMN534" s="330"/>
      <c r="WMO534" s="428"/>
      <c r="WMP534" s="330"/>
      <c r="WMQ534" s="428"/>
      <c r="WMR534" s="330"/>
      <c r="WMS534" s="428"/>
      <c r="WMT534" s="330"/>
      <c r="WMU534" s="428"/>
      <c r="WMV534" s="330"/>
      <c r="WMW534" s="428"/>
      <c r="WMX534" s="330"/>
      <c r="WMY534" s="428"/>
      <c r="WMZ534" s="330"/>
      <c r="WNA534" s="428"/>
      <c r="WNB534" s="330"/>
      <c r="WNC534" s="428"/>
      <c r="WND534" s="330"/>
      <c r="WNE534" s="428"/>
      <c r="WNF534" s="330"/>
      <c r="WNG534" s="428"/>
      <c r="WNH534" s="330"/>
      <c r="WNI534" s="428"/>
      <c r="WNJ534" s="330"/>
      <c r="WNK534" s="428"/>
      <c r="WNL534" s="330"/>
      <c r="WNM534" s="428"/>
      <c r="WNN534" s="330"/>
      <c r="WNO534" s="428"/>
      <c r="WNP534" s="330"/>
      <c r="WNQ534" s="428"/>
      <c r="WNR534" s="330"/>
      <c r="WNS534" s="428"/>
      <c r="WNT534" s="330"/>
      <c r="WNU534" s="428"/>
      <c r="WNV534" s="330"/>
      <c r="WNW534" s="428"/>
      <c r="WNX534" s="330"/>
      <c r="WNY534" s="428"/>
      <c r="WNZ534" s="330"/>
      <c r="WOA534" s="428"/>
      <c r="WOB534" s="330"/>
      <c r="WOC534" s="428"/>
      <c r="WOD534" s="330"/>
      <c r="WOE534" s="428"/>
      <c r="WOF534" s="330"/>
      <c r="WOG534" s="428"/>
      <c r="WOH534" s="330"/>
      <c r="WOI534" s="428"/>
      <c r="WOJ534" s="330"/>
      <c r="WOK534" s="428"/>
      <c r="WOL534" s="330"/>
      <c r="WOM534" s="428"/>
      <c r="WON534" s="330"/>
      <c r="WOO534" s="428"/>
      <c r="WOP534" s="330"/>
      <c r="WOQ534" s="428"/>
      <c r="WOR534" s="330"/>
      <c r="WOS534" s="428"/>
      <c r="WOT534" s="330"/>
      <c r="WOU534" s="428"/>
      <c r="WOV534" s="330"/>
      <c r="WOW534" s="428"/>
      <c r="WOX534" s="330"/>
      <c r="WOY534" s="428"/>
      <c r="WOZ534" s="330"/>
      <c r="WPA534" s="428"/>
      <c r="WPB534" s="330"/>
      <c r="WPC534" s="428"/>
      <c r="WPD534" s="330"/>
      <c r="WPE534" s="428"/>
      <c r="WPF534" s="330"/>
      <c r="WPG534" s="428"/>
      <c r="WPH534" s="330"/>
      <c r="WPI534" s="428"/>
      <c r="WPJ534" s="330"/>
      <c r="WPK534" s="428"/>
      <c r="WPL534" s="330"/>
      <c r="WPM534" s="428"/>
      <c r="WPN534" s="330"/>
      <c r="WPO534" s="428"/>
      <c r="WPP534" s="330"/>
      <c r="WPQ534" s="428"/>
      <c r="WPR534" s="330"/>
      <c r="WPS534" s="428"/>
      <c r="WPT534" s="330"/>
      <c r="WPU534" s="428"/>
      <c r="WPV534" s="330"/>
      <c r="WPW534" s="428"/>
      <c r="WPX534" s="330"/>
      <c r="WPY534" s="428"/>
      <c r="WPZ534" s="330"/>
      <c r="WQA534" s="428"/>
      <c r="WQB534" s="330"/>
      <c r="WQC534" s="428"/>
      <c r="WQD534" s="330"/>
      <c r="WQE534" s="428"/>
      <c r="WQF534" s="330"/>
      <c r="WQG534" s="428"/>
      <c r="WQH534" s="330"/>
      <c r="WQI534" s="428"/>
      <c r="WQJ534" s="330"/>
      <c r="WQK534" s="428"/>
      <c r="WQL534" s="330"/>
      <c r="WQM534" s="428"/>
      <c r="WQN534" s="330"/>
      <c r="WQO534" s="428"/>
      <c r="WQP534" s="330"/>
      <c r="WQQ534" s="428"/>
      <c r="WQR534" s="330"/>
      <c r="WQS534" s="428"/>
      <c r="WQT534" s="330"/>
      <c r="WQU534" s="428"/>
      <c r="WQV534" s="330"/>
      <c r="WQW534" s="428"/>
      <c r="WQX534" s="330"/>
      <c r="WQY534" s="428"/>
      <c r="WQZ534" s="330"/>
      <c r="WRA534" s="428"/>
      <c r="WRB534" s="330"/>
      <c r="WRC534" s="428"/>
      <c r="WRD534" s="330"/>
      <c r="WRE534" s="428"/>
      <c r="WRF534" s="330"/>
      <c r="WRG534" s="428"/>
      <c r="WRH534" s="330"/>
      <c r="WRI534" s="428"/>
      <c r="WRJ534" s="330"/>
      <c r="WRK534" s="428"/>
      <c r="WRL534" s="330"/>
      <c r="WRM534" s="428"/>
      <c r="WRN534" s="330"/>
      <c r="WRO534" s="428"/>
      <c r="WRP534" s="330"/>
      <c r="WRQ534" s="428"/>
      <c r="WRR534" s="330"/>
      <c r="WRS534" s="428"/>
      <c r="WRT534" s="330"/>
      <c r="WRU534" s="428"/>
      <c r="WRV534" s="330"/>
      <c r="WRW534" s="428"/>
      <c r="WRX534" s="330"/>
      <c r="WRY534" s="428"/>
      <c r="WRZ534" s="330"/>
      <c r="WSA534" s="428"/>
      <c r="WSB534" s="330"/>
      <c r="WSC534" s="428"/>
      <c r="WSD534" s="330"/>
      <c r="WSE534" s="428"/>
      <c r="WSF534" s="330"/>
      <c r="WSG534" s="428"/>
      <c r="WSH534" s="330"/>
      <c r="WSI534" s="428"/>
      <c r="WSJ534" s="330"/>
      <c r="WSK534" s="428"/>
      <c r="WSL534" s="330"/>
      <c r="WSM534" s="428"/>
      <c r="WSN534" s="330"/>
      <c r="WSO534" s="428"/>
      <c r="WSP534" s="330"/>
      <c r="WSQ534" s="428"/>
      <c r="WSR534" s="330"/>
      <c r="WSS534" s="428"/>
      <c r="WST534" s="330"/>
      <c r="WSU534" s="428"/>
      <c r="WSV534" s="330"/>
      <c r="WSW534" s="428"/>
      <c r="WSX534" s="330"/>
      <c r="WSY534" s="428"/>
      <c r="WSZ534" s="330"/>
      <c r="WTA534" s="428"/>
      <c r="WTB534" s="330"/>
      <c r="WTC534" s="428"/>
      <c r="WTD534" s="330"/>
      <c r="WTE534" s="428"/>
      <c r="WTF534" s="330"/>
      <c r="WTG534" s="428"/>
      <c r="WTH534" s="330"/>
      <c r="WTI534" s="428"/>
      <c r="WTJ534" s="330"/>
      <c r="WTK534" s="428"/>
      <c r="WTL534" s="330"/>
      <c r="WTM534" s="428"/>
      <c r="WTN534" s="330"/>
      <c r="WTO534" s="428"/>
      <c r="WTP534" s="330"/>
      <c r="WTQ534" s="428"/>
      <c r="WTR534" s="330"/>
      <c r="WTS534" s="428"/>
      <c r="WTT534" s="330"/>
      <c r="WTU534" s="428"/>
      <c r="WTV534" s="330"/>
      <c r="WTW534" s="428"/>
      <c r="WTX534" s="330"/>
      <c r="WTY534" s="428"/>
      <c r="WTZ534" s="330"/>
      <c r="WUA534" s="428"/>
      <c r="WUB534" s="330"/>
      <c r="WUC534" s="428"/>
      <c r="WUD534" s="330"/>
      <c r="WUE534" s="428"/>
      <c r="WUF534" s="330"/>
      <c r="WUG534" s="428"/>
      <c r="WUH534" s="330"/>
      <c r="WUI534" s="428"/>
      <c r="WUJ534" s="330"/>
      <c r="WUK534" s="428"/>
      <c r="WUL534" s="330"/>
      <c r="WUM534" s="428"/>
      <c r="WUN534" s="330"/>
      <c r="WUO534" s="428"/>
      <c r="WUP534" s="330"/>
      <c r="WUQ534" s="428"/>
      <c r="WUR534" s="330"/>
      <c r="WUS534" s="428"/>
      <c r="WUT534" s="330"/>
      <c r="WUU534" s="428"/>
      <c r="WUV534" s="330"/>
      <c r="WUW534" s="428"/>
      <c r="WUX534" s="330"/>
      <c r="WUY534" s="428"/>
      <c r="WUZ534" s="330"/>
      <c r="WVA534" s="428"/>
      <c r="WVB534" s="330"/>
      <c r="WVC534" s="428"/>
      <c r="WVD534" s="330"/>
      <c r="WVE534" s="428"/>
      <c r="WVF534" s="330"/>
      <c r="WVG534" s="428"/>
      <c r="WVH534" s="330"/>
      <c r="WVI534" s="428"/>
      <c r="WVJ534" s="330"/>
      <c r="WVK534" s="428"/>
      <c r="WVL534" s="330"/>
      <c r="WVM534" s="428"/>
      <c r="WVN534" s="330"/>
      <c r="WVO534" s="428"/>
      <c r="WVP534" s="330"/>
      <c r="WVQ534" s="428"/>
      <c r="WVR534" s="330"/>
      <c r="WVS534" s="428"/>
      <c r="WVT534" s="330"/>
      <c r="WVU534" s="428"/>
      <c r="WVV534" s="330"/>
      <c r="WVW534" s="428"/>
      <c r="WVX534" s="330"/>
      <c r="WVY534" s="428"/>
      <c r="WVZ534" s="330"/>
      <c r="WWA534" s="428"/>
      <c r="WWB534" s="330"/>
      <c r="WWC534" s="428"/>
      <c r="WWD534" s="330"/>
      <c r="WWE534" s="428"/>
      <c r="WWF534" s="330"/>
      <c r="WWG534" s="428"/>
      <c r="WWH534" s="330"/>
      <c r="WWI534" s="428"/>
      <c r="WWJ534" s="330"/>
      <c r="WWK534" s="428"/>
      <c r="WWL534" s="330"/>
      <c r="WWM534" s="428"/>
      <c r="WWN534" s="330"/>
      <c r="WWO534" s="428"/>
      <c r="WWP534" s="330"/>
      <c r="WWQ534" s="428"/>
      <c r="WWR534" s="330"/>
      <c r="WWS534" s="428"/>
      <c r="WWT534" s="330"/>
      <c r="WWU534" s="428"/>
      <c r="WWV534" s="330"/>
      <c r="WWW534" s="428"/>
      <c r="WWX534" s="330"/>
      <c r="WWY534" s="428"/>
      <c r="WWZ534" s="330"/>
      <c r="WXA534" s="428"/>
      <c r="WXB534" s="330"/>
      <c r="WXC534" s="428"/>
      <c r="WXD534" s="330"/>
      <c r="WXE534" s="428"/>
      <c r="WXF534" s="330"/>
      <c r="WXG534" s="428"/>
      <c r="WXH534" s="330"/>
      <c r="WXI534" s="428"/>
      <c r="WXJ534" s="330"/>
      <c r="WXK534" s="428"/>
      <c r="WXL534" s="330"/>
      <c r="WXM534" s="428"/>
      <c r="WXN534" s="330"/>
      <c r="WXO534" s="428"/>
      <c r="WXP534" s="330"/>
      <c r="WXQ534" s="428"/>
      <c r="WXR534" s="330"/>
      <c r="WXS534" s="428"/>
      <c r="WXT534" s="330"/>
      <c r="WXU534" s="428"/>
      <c r="WXV534" s="330"/>
      <c r="WXW534" s="428"/>
      <c r="WXX534" s="330"/>
      <c r="WXY534" s="428"/>
      <c r="WXZ534" s="330"/>
      <c r="WYA534" s="428"/>
      <c r="WYB534" s="330"/>
      <c r="WYC534" s="428"/>
      <c r="WYD534" s="330"/>
      <c r="WYE534" s="428"/>
      <c r="WYF534" s="330"/>
      <c r="WYG534" s="428"/>
      <c r="WYH534" s="330"/>
      <c r="WYI534" s="428"/>
      <c r="WYJ534" s="330"/>
      <c r="WYK534" s="428"/>
      <c r="WYL534" s="330"/>
      <c r="WYM534" s="428"/>
      <c r="WYN534" s="330"/>
      <c r="WYO534" s="428"/>
      <c r="WYP534" s="330"/>
      <c r="WYQ534" s="428"/>
      <c r="WYR534" s="330"/>
      <c r="WYS534" s="428"/>
      <c r="WYT534" s="330"/>
      <c r="WYU534" s="428"/>
      <c r="WYV534" s="330"/>
      <c r="WYW534" s="428"/>
      <c r="WYX534" s="330"/>
      <c r="WYY534" s="428"/>
      <c r="WYZ534" s="330"/>
      <c r="WZA534" s="428"/>
      <c r="WZB534" s="330"/>
      <c r="WZC534" s="428"/>
      <c r="WZD534" s="330"/>
      <c r="WZE534" s="428"/>
      <c r="WZF534" s="330"/>
      <c r="WZG534" s="428"/>
      <c r="WZH534" s="330"/>
      <c r="WZI534" s="428"/>
      <c r="WZJ534" s="330"/>
      <c r="WZK534" s="428"/>
      <c r="WZL534" s="330"/>
      <c r="WZM534" s="428"/>
      <c r="WZN534" s="330"/>
      <c r="WZO534" s="428"/>
      <c r="WZP534" s="330"/>
      <c r="WZQ534" s="428"/>
      <c r="WZR534" s="330"/>
      <c r="WZS534" s="428"/>
      <c r="WZT534" s="330"/>
      <c r="WZU534" s="428"/>
      <c r="WZV534" s="330"/>
      <c r="WZW534" s="428"/>
      <c r="WZX534" s="330"/>
      <c r="WZY534" s="428"/>
      <c r="WZZ534" s="330"/>
      <c r="XAA534" s="428"/>
      <c r="XAB534" s="330"/>
      <c r="XAC534" s="428"/>
      <c r="XAD534" s="330"/>
      <c r="XAE534" s="428"/>
      <c r="XAF534" s="330"/>
      <c r="XAG534" s="428"/>
      <c r="XAH534" s="330"/>
      <c r="XAI534" s="428"/>
      <c r="XAJ534" s="330"/>
      <c r="XAK534" s="428"/>
      <c r="XAL534" s="330"/>
      <c r="XAM534" s="428"/>
      <c r="XAN534" s="330"/>
      <c r="XAO534" s="428"/>
      <c r="XAP534" s="330"/>
      <c r="XAQ534" s="428"/>
      <c r="XAR534" s="330"/>
      <c r="XAS534" s="428"/>
      <c r="XAT534" s="330"/>
      <c r="XAU534" s="428"/>
      <c r="XAV534" s="330"/>
      <c r="XAW534" s="428"/>
      <c r="XAX534" s="330"/>
      <c r="XAY534" s="428"/>
      <c r="XAZ534" s="330"/>
      <c r="XBA534" s="428"/>
      <c r="XBB534" s="330"/>
      <c r="XBC534" s="428"/>
      <c r="XBD534" s="330"/>
      <c r="XBE534" s="428"/>
      <c r="XBF534" s="330"/>
      <c r="XBG534" s="428"/>
      <c r="XBH534" s="330"/>
      <c r="XBI534" s="428"/>
      <c r="XBJ534" s="330"/>
      <c r="XBK534" s="428"/>
      <c r="XBL534" s="330"/>
      <c r="XBM534" s="428"/>
      <c r="XBN534" s="330"/>
      <c r="XBO534" s="428"/>
      <c r="XBP534" s="330"/>
      <c r="XBQ534" s="428"/>
      <c r="XBR534" s="330"/>
      <c r="XBS534" s="428"/>
      <c r="XBT534" s="330"/>
      <c r="XBU534" s="428"/>
      <c r="XBV534" s="330"/>
      <c r="XBW534" s="428"/>
      <c r="XBX534" s="330"/>
      <c r="XBY534" s="428"/>
      <c r="XBZ534" s="330"/>
      <c r="XCA534" s="428"/>
      <c r="XCB534" s="330"/>
      <c r="XCC534" s="428"/>
      <c r="XCD534" s="330"/>
      <c r="XCE534" s="428"/>
      <c r="XCF534" s="330"/>
      <c r="XCG534" s="428"/>
      <c r="XCH534" s="330"/>
      <c r="XCI534" s="428"/>
      <c r="XCJ534" s="330"/>
      <c r="XCK534" s="428"/>
      <c r="XCL534" s="330"/>
      <c r="XCM534" s="428"/>
      <c r="XCN534" s="330"/>
      <c r="XCO534" s="428"/>
      <c r="XCP534" s="330"/>
      <c r="XCQ534" s="428"/>
      <c r="XCR534" s="330"/>
      <c r="XCS534" s="428"/>
      <c r="XCT534" s="330"/>
      <c r="XCU534" s="428"/>
      <c r="XCV534" s="330"/>
      <c r="XCW534" s="428"/>
      <c r="XCX534" s="330"/>
      <c r="XCY534" s="428"/>
      <c r="XCZ534" s="330"/>
      <c r="XDA534" s="428"/>
      <c r="XDB534" s="330"/>
      <c r="XDC534" s="428"/>
      <c r="XDD534" s="330"/>
      <c r="XDE534" s="428"/>
      <c r="XDF534" s="330"/>
      <c r="XDG534" s="428"/>
      <c r="XDH534" s="330"/>
      <c r="XDI534" s="428"/>
      <c r="XDJ534" s="330"/>
      <c r="XDK534" s="428"/>
      <c r="XDL534" s="330"/>
      <c r="XDM534" s="428"/>
      <c r="XDN534" s="330"/>
      <c r="XDO534" s="428"/>
      <c r="XDP534" s="330"/>
      <c r="XDQ534" s="428"/>
      <c r="XDR534" s="330"/>
      <c r="XDS534" s="428"/>
      <c r="XDT534" s="330"/>
      <c r="XDU534" s="428"/>
      <c r="XDV534" s="330"/>
      <c r="XDW534" s="428"/>
      <c r="XDX534" s="330"/>
      <c r="XDY534" s="428"/>
      <c r="XDZ534" s="330"/>
      <c r="XEA534" s="428"/>
      <c r="XEB534" s="330"/>
      <c r="XEC534" s="428"/>
      <c r="XED534" s="330"/>
      <c r="XEE534" s="428"/>
      <c r="XEF534" s="330"/>
      <c r="XEG534" s="428"/>
      <c r="XEH534" s="330"/>
      <c r="XEI534" s="428"/>
      <c r="XEJ534" s="330"/>
      <c r="XEK534" s="428"/>
      <c r="XEL534" s="330"/>
      <c r="XEM534" s="428"/>
      <c r="XEN534" s="330"/>
      <c r="XEO534" s="428"/>
      <c r="XEP534" s="330"/>
      <c r="XEQ534" s="428"/>
      <c r="XER534" s="330"/>
      <c r="XES534" s="428"/>
      <c r="XET534" s="330"/>
      <c r="XEU534" s="428"/>
      <c r="XEV534" s="330"/>
      <c r="XEW534" s="428"/>
      <c r="XEX534" s="330"/>
      <c r="XEY534" s="428"/>
      <c r="XEZ534" s="330"/>
      <c r="XFA534" s="428"/>
      <c r="XFB534" s="330"/>
      <c r="XFC534" s="428"/>
      <c r="XFD534" s="330"/>
    </row>
    <row r="535" spans="1:16384" ht="15.75" customHeight="1" x14ac:dyDescent="0.25">
      <c r="A535" s="428">
        <f>A534+1</f>
        <v>402</v>
      </c>
      <c r="B535" s="329" t="s">
        <v>615</v>
      </c>
      <c r="C535" s="429">
        <f>D535+M535+O535+Q535+S535+U535+W535+X535+Y535</f>
        <v>215442.23</v>
      </c>
      <c r="D535" s="455">
        <f>E535+F535+G535+H535+I535+J535</f>
        <v>0</v>
      </c>
      <c r="E535" s="397"/>
      <c r="F535" s="427"/>
      <c r="G535" s="397"/>
      <c r="H535" s="427"/>
      <c r="I535" s="397"/>
      <c r="J535" s="427"/>
      <c r="K535" s="427"/>
      <c r="L535" s="427"/>
      <c r="M535" s="427"/>
      <c r="N535" s="397"/>
      <c r="O535" s="427"/>
      <c r="P535" s="397"/>
      <c r="Q535" s="427"/>
      <c r="R535" s="397"/>
      <c r="S535" s="427"/>
      <c r="T535" s="397"/>
      <c r="U535" s="427"/>
      <c r="V535" s="397"/>
      <c r="W535" s="427"/>
      <c r="X535" s="397"/>
      <c r="Y535" s="455">
        <v>215442.23</v>
      </c>
      <c r="Z535" s="460"/>
      <c r="AA535" s="125"/>
      <c r="AB535" s="330" t="s">
        <v>983</v>
      </c>
      <c r="AC535" s="48"/>
      <c r="AD535" s="330"/>
      <c r="AE535" s="428"/>
      <c r="AF535" s="330"/>
      <c r="AG535" s="428"/>
      <c r="AH535" s="330"/>
      <c r="AI535" s="428"/>
      <c r="AJ535" s="330"/>
      <c r="AK535" s="428"/>
      <c r="AL535" s="330"/>
      <c r="AM535" s="428"/>
      <c r="AN535" s="330"/>
      <c r="AO535" s="428"/>
      <c r="AP535" s="330"/>
      <c r="AQ535" s="428"/>
      <c r="AR535" s="330"/>
      <c r="AS535" s="428"/>
      <c r="AT535" s="330"/>
      <c r="AU535" s="428"/>
      <c r="AV535" s="330"/>
      <c r="AW535" s="428"/>
      <c r="AX535" s="330"/>
      <c r="AY535" s="428"/>
      <c r="AZ535" s="330"/>
      <c r="BA535" s="428"/>
      <c r="BB535" s="330"/>
      <c r="BC535" s="428"/>
      <c r="BD535" s="330"/>
      <c r="BE535" s="428"/>
      <c r="BF535" s="330"/>
      <c r="BG535" s="428"/>
      <c r="BH535" s="330"/>
      <c r="BI535" s="428"/>
      <c r="BJ535" s="330"/>
      <c r="BK535" s="428"/>
      <c r="BL535" s="330"/>
      <c r="BM535" s="428"/>
      <c r="BN535" s="330"/>
      <c r="BO535" s="428"/>
      <c r="BP535" s="330"/>
      <c r="BQ535" s="428"/>
      <c r="BR535" s="330"/>
      <c r="BS535" s="428"/>
      <c r="BT535" s="330"/>
      <c r="BU535" s="428"/>
      <c r="BV535" s="330"/>
      <c r="BW535" s="428"/>
      <c r="BX535" s="330"/>
      <c r="BY535" s="428"/>
      <c r="BZ535" s="330"/>
      <c r="CA535" s="428"/>
      <c r="CB535" s="330"/>
      <c r="CC535" s="428"/>
      <c r="CD535" s="330"/>
      <c r="CE535" s="428"/>
      <c r="CF535" s="330"/>
      <c r="CG535" s="428"/>
      <c r="CH535" s="330"/>
      <c r="CI535" s="428"/>
      <c r="CJ535" s="330"/>
      <c r="CK535" s="428"/>
      <c r="CL535" s="330"/>
      <c r="CM535" s="428"/>
      <c r="CN535" s="330"/>
      <c r="CO535" s="428"/>
      <c r="CP535" s="330"/>
      <c r="CQ535" s="428"/>
      <c r="CR535" s="330"/>
      <c r="CS535" s="428"/>
      <c r="CT535" s="330"/>
      <c r="CU535" s="428"/>
      <c r="CV535" s="330"/>
      <c r="CW535" s="428"/>
      <c r="CX535" s="330"/>
      <c r="CY535" s="428"/>
      <c r="CZ535" s="330"/>
      <c r="DA535" s="428"/>
      <c r="DB535" s="330"/>
      <c r="DC535" s="428"/>
      <c r="DD535" s="330"/>
      <c r="DE535" s="428"/>
      <c r="DF535" s="330"/>
      <c r="DG535" s="428"/>
      <c r="DH535" s="330"/>
      <c r="DI535" s="428"/>
      <c r="DJ535" s="330"/>
      <c r="DK535" s="428"/>
      <c r="DL535" s="330"/>
      <c r="DM535" s="428"/>
      <c r="DN535" s="330"/>
      <c r="DO535" s="428"/>
      <c r="DP535" s="330"/>
      <c r="DQ535" s="428"/>
      <c r="DR535" s="330"/>
      <c r="DS535" s="428"/>
      <c r="DT535" s="330"/>
      <c r="DU535" s="428"/>
      <c r="DV535" s="330"/>
      <c r="DW535" s="428"/>
      <c r="DX535" s="330"/>
      <c r="DY535" s="428"/>
      <c r="DZ535" s="330"/>
      <c r="EA535" s="428"/>
      <c r="EB535" s="330"/>
      <c r="EC535" s="428"/>
      <c r="ED535" s="330"/>
      <c r="EE535" s="428"/>
      <c r="EF535" s="330"/>
      <c r="EG535" s="428"/>
      <c r="EH535" s="330"/>
      <c r="EI535" s="428"/>
      <c r="EJ535" s="330"/>
      <c r="EK535" s="428"/>
      <c r="EL535" s="330"/>
      <c r="EM535" s="428"/>
      <c r="EN535" s="330"/>
      <c r="EO535" s="428"/>
      <c r="EP535" s="330"/>
      <c r="EQ535" s="428"/>
      <c r="ER535" s="330"/>
      <c r="ES535" s="428"/>
      <c r="ET535" s="330"/>
      <c r="EU535" s="428"/>
      <c r="EV535" s="330"/>
      <c r="EW535" s="428"/>
      <c r="EX535" s="330"/>
      <c r="EY535" s="428"/>
      <c r="EZ535" s="330"/>
      <c r="FA535" s="428"/>
      <c r="FB535" s="330"/>
      <c r="FC535" s="428"/>
      <c r="FD535" s="330"/>
      <c r="FE535" s="428"/>
      <c r="FF535" s="330"/>
      <c r="FG535" s="428"/>
      <c r="FH535" s="330"/>
      <c r="FI535" s="428"/>
      <c r="FJ535" s="330"/>
      <c r="FK535" s="428"/>
      <c r="FL535" s="330"/>
      <c r="FM535" s="428"/>
      <c r="FN535" s="330"/>
      <c r="FO535" s="428"/>
      <c r="FP535" s="330"/>
      <c r="FQ535" s="428"/>
      <c r="FR535" s="330"/>
      <c r="FS535" s="428"/>
      <c r="FT535" s="330"/>
      <c r="FU535" s="428"/>
      <c r="FV535" s="330"/>
      <c r="FW535" s="428"/>
      <c r="FX535" s="330"/>
      <c r="FY535" s="428"/>
      <c r="FZ535" s="330"/>
      <c r="GA535" s="428"/>
      <c r="GB535" s="330"/>
      <c r="GC535" s="428"/>
      <c r="GD535" s="330"/>
      <c r="GE535" s="428"/>
      <c r="GF535" s="330"/>
      <c r="GG535" s="428"/>
      <c r="GH535" s="330"/>
      <c r="GI535" s="428"/>
      <c r="GJ535" s="330"/>
      <c r="GK535" s="428"/>
      <c r="GL535" s="330"/>
      <c r="GM535" s="428"/>
      <c r="GN535" s="330"/>
      <c r="GO535" s="428"/>
      <c r="GP535" s="330"/>
      <c r="GQ535" s="428"/>
      <c r="GR535" s="330"/>
      <c r="GS535" s="428"/>
      <c r="GT535" s="330"/>
      <c r="GU535" s="428"/>
      <c r="GV535" s="330"/>
      <c r="GW535" s="428"/>
      <c r="GX535" s="330"/>
      <c r="GY535" s="428"/>
      <c r="GZ535" s="330"/>
      <c r="HA535" s="428"/>
      <c r="HB535" s="330"/>
      <c r="HC535" s="428"/>
      <c r="HD535" s="330"/>
      <c r="HE535" s="428"/>
      <c r="HF535" s="330"/>
      <c r="HG535" s="428"/>
      <c r="HH535" s="330"/>
      <c r="HI535" s="428"/>
      <c r="HJ535" s="330"/>
      <c r="HK535" s="428"/>
      <c r="HL535" s="330"/>
      <c r="HM535" s="428"/>
      <c r="HN535" s="330"/>
      <c r="HO535" s="428"/>
      <c r="HP535" s="330"/>
      <c r="HQ535" s="428"/>
      <c r="HR535" s="330"/>
      <c r="HS535" s="428"/>
      <c r="HT535" s="330"/>
      <c r="HU535" s="428"/>
      <c r="HV535" s="330"/>
      <c r="HW535" s="428"/>
      <c r="HX535" s="330"/>
      <c r="HY535" s="428"/>
      <c r="HZ535" s="330"/>
      <c r="IA535" s="428"/>
      <c r="IB535" s="330"/>
      <c r="IC535" s="428"/>
      <c r="ID535" s="330"/>
      <c r="IE535" s="428"/>
      <c r="IF535" s="330"/>
      <c r="IG535" s="428"/>
      <c r="IH535" s="330"/>
      <c r="II535" s="428"/>
      <c r="IJ535" s="330"/>
      <c r="IK535" s="428"/>
      <c r="IL535" s="330"/>
      <c r="IM535" s="428"/>
      <c r="IN535" s="330"/>
      <c r="IO535" s="428"/>
      <c r="IP535" s="330"/>
      <c r="IQ535" s="428"/>
      <c r="IR535" s="330"/>
      <c r="IS535" s="428"/>
      <c r="IT535" s="330"/>
      <c r="IU535" s="428"/>
      <c r="IV535" s="330"/>
      <c r="IW535" s="428"/>
      <c r="IX535" s="330"/>
      <c r="IY535" s="428"/>
      <c r="IZ535" s="330"/>
      <c r="JA535" s="428"/>
      <c r="JB535" s="330"/>
      <c r="JC535" s="428"/>
      <c r="JD535" s="330"/>
      <c r="JE535" s="428"/>
      <c r="JF535" s="330"/>
      <c r="JG535" s="428"/>
      <c r="JH535" s="330"/>
      <c r="JI535" s="428"/>
      <c r="JJ535" s="330"/>
      <c r="JK535" s="428"/>
      <c r="JL535" s="330"/>
      <c r="JM535" s="428"/>
      <c r="JN535" s="330"/>
      <c r="JO535" s="428"/>
      <c r="JP535" s="330"/>
      <c r="JQ535" s="428"/>
      <c r="JR535" s="330"/>
      <c r="JS535" s="428"/>
      <c r="JT535" s="330"/>
      <c r="JU535" s="428"/>
      <c r="JV535" s="330"/>
      <c r="JW535" s="428"/>
      <c r="JX535" s="330"/>
      <c r="JY535" s="428"/>
      <c r="JZ535" s="330"/>
      <c r="KA535" s="428"/>
      <c r="KB535" s="330"/>
      <c r="KC535" s="428"/>
      <c r="KD535" s="330"/>
      <c r="KE535" s="428"/>
      <c r="KF535" s="330"/>
      <c r="KG535" s="428"/>
      <c r="KH535" s="330"/>
      <c r="KI535" s="428"/>
      <c r="KJ535" s="330"/>
      <c r="KK535" s="428"/>
      <c r="KL535" s="330"/>
      <c r="KM535" s="428"/>
      <c r="KN535" s="330"/>
      <c r="KO535" s="428"/>
      <c r="KP535" s="330"/>
      <c r="KQ535" s="428"/>
      <c r="KR535" s="330"/>
      <c r="KS535" s="428"/>
      <c r="KT535" s="330"/>
      <c r="KU535" s="428"/>
      <c r="KV535" s="330"/>
      <c r="KW535" s="428"/>
      <c r="KX535" s="330"/>
      <c r="KY535" s="428"/>
      <c r="KZ535" s="330"/>
      <c r="LA535" s="428"/>
      <c r="LB535" s="330"/>
      <c r="LC535" s="428"/>
      <c r="LD535" s="330"/>
      <c r="LE535" s="428"/>
      <c r="LF535" s="330"/>
      <c r="LG535" s="428"/>
      <c r="LH535" s="330"/>
      <c r="LI535" s="428"/>
      <c r="LJ535" s="330"/>
      <c r="LK535" s="428"/>
      <c r="LL535" s="330"/>
      <c r="LM535" s="428"/>
      <c r="LN535" s="330"/>
      <c r="LO535" s="428"/>
      <c r="LP535" s="330"/>
      <c r="LQ535" s="428"/>
      <c r="LR535" s="330"/>
      <c r="LS535" s="428"/>
      <c r="LT535" s="330"/>
      <c r="LU535" s="428"/>
      <c r="LV535" s="330"/>
      <c r="LW535" s="428"/>
      <c r="LX535" s="330"/>
      <c r="LY535" s="428"/>
      <c r="LZ535" s="330"/>
      <c r="MA535" s="428"/>
      <c r="MB535" s="330"/>
      <c r="MC535" s="428"/>
      <c r="MD535" s="330"/>
      <c r="ME535" s="428"/>
      <c r="MF535" s="330"/>
      <c r="MG535" s="428"/>
      <c r="MH535" s="330"/>
      <c r="MI535" s="428"/>
      <c r="MJ535" s="330"/>
      <c r="MK535" s="428"/>
      <c r="ML535" s="330"/>
      <c r="MM535" s="428"/>
      <c r="MN535" s="330"/>
      <c r="MO535" s="428"/>
      <c r="MP535" s="330"/>
      <c r="MQ535" s="428"/>
      <c r="MR535" s="330"/>
      <c r="MS535" s="428"/>
      <c r="MT535" s="330"/>
      <c r="MU535" s="428"/>
      <c r="MV535" s="330"/>
      <c r="MW535" s="428"/>
      <c r="MX535" s="330"/>
      <c r="MY535" s="428"/>
      <c r="MZ535" s="330"/>
      <c r="NA535" s="428"/>
      <c r="NB535" s="330"/>
      <c r="NC535" s="428"/>
      <c r="ND535" s="330"/>
      <c r="NE535" s="428"/>
      <c r="NF535" s="330"/>
      <c r="NG535" s="428"/>
      <c r="NH535" s="330"/>
      <c r="NI535" s="428"/>
      <c r="NJ535" s="330"/>
      <c r="NK535" s="428"/>
      <c r="NL535" s="330"/>
      <c r="NM535" s="428"/>
      <c r="NN535" s="330"/>
      <c r="NO535" s="428"/>
      <c r="NP535" s="330"/>
      <c r="NQ535" s="428"/>
      <c r="NR535" s="330"/>
      <c r="NS535" s="428"/>
      <c r="NT535" s="330"/>
      <c r="NU535" s="428"/>
      <c r="NV535" s="330"/>
      <c r="NW535" s="428"/>
      <c r="NX535" s="330"/>
      <c r="NY535" s="428"/>
      <c r="NZ535" s="330"/>
      <c r="OA535" s="428"/>
      <c r="OB535" s="330"/>
      <c r="OC535" s="428"/>
      <c r="OD535" s="330"/>
      <c r="OE535" s="428"/>
      <c r="OF535" s="330"/>
      <c r="OG535" s="428"/>
      <c r="OH535" s="330"/>
      <c r="OI535" s="428"/>
      <c r="OJ535" s="330"/>
      <c r="OK535" s="428"/>
      <c r="OL535" s="330"/>
      <c r="OM535" s="428"/>
      <c r="ON535" s="330"/>
      <c r="OO535" s="428"/>
      <c r="OP535" s="330"/>
      <c r="OQ535" s="428"/>
      <c r="OR535" s="330"/>
      <c r="OS535" s="428"/>
      <c r="OT535" s="330"/>
      <c r="OU535" s="428"/>
      <c r="OV535" s="330"/>
      <c r="OW535" s="428"/>
      <c r="OX535" s="330"/>
      <c r="OY535" s="428"/>
      <c r="OZ535" s="330"/>
      <c r="PA535" s="428"/>
      <c r="PB535" s="330"/>
      <c r="PC535" s="428"/>
      <c r="PD535" s="330"/>
      <c r="PE535" s="428"/>
      <c r="PF535" s="330"/>
      <c r="PG535" s="428"/>
      <c r="PH535" s="330"/>
      <c r="PI535" s="428"/>
      <c r="PJ535" s="330"/>
      <c r="PK535" s="428"/>
      <c r="PL535" s="330"/>
      <c r="PM535" s="428"/>
      <c r="PN535" s="330"/>
      <c r="PO535" s="428"/>
      <c r="PP535" s="330"/>
      <c r="PQ535" s="428"/>
      <c r="PR535" s="330"/>
      <c r="PS535" s="428"/>
      <c r="PT535" s="330"/>
      <c r="PU535" s="428"/>
      <c r="PV535" s="330"/>
      <c r="PW535" s="428"/>
      <c r="PX535" s="330"/>
      <c r="PY535" s="428"/>
      <c r="PZ535" s="330"/>
      <c r="QA535" s="428"/>
      <c r="QB535" s="330"/>
      <c r="QC535" s="428"/>
      <c r="QD535" s="330"/>
      <c r="QE535" s="428"/>
      <c r="QF535" s="330"/>
      <c r="QG535" s="428"/>
      <c r="QH535" s="330"/>
      <c r="QI535" s="428"/>
      <c r="QJ535" s="330"/>
      <c r="QK535" s="428"/>
      <c r="QL535" s="330"/>
      <c r="QM535" s="428"/>
      <c r="QN535" s="330"/>
      <c r="QO535" s="428"/>
      <c r="QP535" s="330"/>
      <c r="QQ535" s="428"/>
      <c r="QR535" s="330"/>
      <c r="QS535" s="428"/>
      <c r="QT535" s="330"/>
      <c r="QU535" s="428"/>
      <c r="QV535" s="330"/>
      <c r="QW535" s="428"/>
      <c r="QX535" s="330"/>
      <c r="QY535" s="428"/>
      <c r="QZ535" s="330"/>
      <c r="RA535" s="428"/>
      <c r="RB535" s="330"/>
      <c r="RC535" s="428"/>
      <c r="RD535" s="330"/>
      <c r="RE535" s="428"/>
      <c r="RF535" s="330"/>
      <c r="RG535" s="428"/>
      <c r="RH535" s="330"/>
      <c r="RI535" s="428"/>
      <c r="RJ535" s="330"/>
      <c r="RK535" s="428"/>
      <c r="RL535" s="330"/>
      <c r="RM535" s="428"/>
      <c r="RN535" s="330"/>
      <c r="RO535" s="428"/>
      <c r="RP535" s="330"/>
      <c r="RQ535" s="428"/>
      <c r="RR535" s="330"/>
      <c r="RS535" s="428"/>
      <c r="RT535" s="330"/>
      <c r="RU535" s="428"/>
      <c r="RV535" s="330"/>
      <c r="RW535" s="428"/>
      <c r="RX535" s="330"/>
      <c r="RY535" s="428"/>
      <c r="RZ535" s="330"/>
      <c r="SA535" s="428"/>
      <c r="SB535" s="330"/>
      <c r="SC535" s="428"/>
      <c r="SD535" s="330"/>
      <c r="SE535" s="428"/>
      <c r="SF535" s="330"/>
      <c r="SG535" s="428"/>
      <c r="SH535" s="330"/>
      <c r="SI535" s="428"/>
      <c r="SJ535" s="330"/>
      <c r="SK535" s="428"/>
      <c r="SL535" s="330"/>
      <c r="SM535" s="428"/>
      <c r="SN535" s="330"/>
      <c r="SO535" s="428"/>
      <c r="SP535" s="330"/>
      <c r="SQ535" s="428"/>
      <c r="SR535" s="330"/>
      <c r="SS535" s="428"/>
      <c r="ST535" s="330"/>
      <c r="SU535" s="428"/>
      <c r="SV535" s="330"/>
      <c r="SW535" s="428"/>
      <c r="SX535" s="330"/>
      <c r="SY535" s="428"/>
      <c r="SZ535" s="330"/>
      <c r="TA535" s="428"/>
      <c r="TB535" s="330"/>
      <c r="TC535" s="428"/>
      <c r="TD535" s="330"/>
      <c r="TE535" s="428"/>
      <c r="TF535" s="330"/>
      <c r="TG535" s="428"/>
      <c r="TH535" s="330"/>
      <c r="TI535" s="428"/>
      <c r="TJ535" s="330"/>
      <c r="TK535" s="428"/>
      <c r="TL535" s="330"/>
      <c r="TM535" s="428"/>
      <c r="TN535" s="330"/>
      <c r="TO535" s="428"/>
      <c r="TP535" s="330"/>
      <c r="TQ535" s="428"/>
      <c r="TR535" s="330"/>
      <c r="TS535" s="428"/>
      <c r="TT535" s="330"/>
      <c r="TU535" s="428"/>
      <c r="TV535" s="330"/>
      <c r="TW535" s="428"/>
      <c r="TX535" s="330"/>
      <c r="TY535" s="428"/>
      <c r="TZ535" s="330"/>
      <c r="UA535" s="428"/>
      <c r="UB535" s="330"/>
      <c r="UC535" s="428"/>
      <c r="UD535" s="330"/>
      <c r="UE535" s="428"/>
      <c r="UF535" s="330"/>
      <c r="UG535" s="428"/>
      <c r="UH535" s="330"/>
      <c r="UI535" s="428"/>
      <c r="UJ535" s="330"/>
      <c r="UK535" s="428"/>
      <c r="UL535" s="330"/>
      <c r="UM535" s="428"/>
      <c r="UN535" s="330"/>
      <c r="UO535" s="428"/>
      <c r="UP535" s="330"/>
      <c r="UQ535" s="428"/>
      <c r="UR535" s="330"/>
      <c r="US535" s="428"/>
      <c r="UT535" s="330"/>
      <c r="UU535" s="428"/>
      <c r="UV535" s="330"/>
      <c r="UW535" s="428"/>
      <c r="UX535" s="330"/>
      <c r="UY535" s="428"/>
      <c r="UZ535" s="330"/>
      <c r="VA535" s="428"/>
      <c r="VB535" s="330"/>
      <c r="VC535" s="428"/>
      <c r="VD535" s="330"/>
      <c r="VE535" s="428"/>
      <c r="VF535" s="330"/>
      <c r="VG535" s="428"/>
      <c r="VH535" s="330"/>
      <c r="VI535" s="428"/>
      <c r="VJ535" s="330"/>
      <c r="VK535" s="428"/>
      <c r="VL535" s="330"/>
      <c r="VM535" s="428"/>
      <c r="VN535" s="330"/>
      <c r="VO535" s="428"/>
      <c r="VP535" s="330"/>
      <c r="VQ535" s="428"/>
      <c r="VR535" s="330"/>
      <c r="VS535" s="428"/>
      <c r="VT535" s="330"/>
      <c r="VU535" s="428"/>
      <c r="VV535" s="330"/>
      <c r="VW535" s="428"/>
      <c r="VX535" s="330"/>
      <c r="VY535" s="428"/>
      <c r="VZ535" s="330"/>
      <c r="WA535" s="428"/>
      <c r="WB535" s="330"/>
      <c r="WC535" s="428"/>
      <c r="WD535" s="330"/>
      <c r="WE535" s="428"/>
      <c r="WF535" s="330"/>
      <c r="WG535" s="428"/>
      <c r="WH535" s="330"/>
      <c r="WI535" s="428"/>
      <c r="WJ535" s="330"/>
      <c r="WK535" s="428"/>
      <c r="WL535" s="330"/>
      <c r="WM535" s="428"/>
      <c r="WN535" s="330"/>
      <c r="WO535" s="428"/>
      <c r="WP535" s="330"/>
      <c r="WQ535" s="428"/>
      <c r="WR535" s="330"/>
      <c r="WS535" s="428"/>
      <c r="WT535" s="330"/>
      <c r="WU535" s="428"/>
      <c r="WV535" s="330"/>
      <c r="WW535" s="428"/>
      <c r="WX535" s="330"/>
      <c r="WY535" s="428"/>
      <c r="WZ535" s="330"/>
      <c r="XA535" s="428"/>
      <c r="XB535" s="330"/>
      <c r="XC535" s="428"/>
      <c r="XD535" s="330"/>
      <c r="XE535" s="428"/>
      <c r="XF535" s="330"/>
      <c r="XG535" s="428"/>
      <c r="XH535" s="330"/>
      <c r="XI535" s="428"/>
      <c r="XJ535" s="330"/>
      <c r="XK535" s="428"/>
      <c r="XL535" s="330"/>
      <c r="XM535" s="428"/>
      <c r="XN535" s="330"/>
      <c r="XO535" s="428"/>
      <c r="XP535" s="330"/>
      <c r="XQ535" s="428"/>
      <c r="XR535" s="330"/>
      <c r="XS535" s="428"/>
      <c r="XT535" s="330"/>
      <c r="XU535" s="428"/>
      <c r="XV535" s="330"/>
      <c r="XW535" s="428"/>
      <c r="XX535" s="330"/>
      <c r="XY535" s="428"/>
      <c r="XZ535" s="330"/>
      <c r="YA535" s="428"/>
      <c r="YB535" s="330"/>
      <c r="YC535" s="428"/>
      <c r="YD535" s="330"/>
      <c r="YE535" s="428"/>
      <c r="YF535" s="330"/>
      <c r="YG535" s="428"/>
      <c r="YH535" s="330"/>
      <c r="YI535" s="428"/>
      <c r="YJ535" s="330"/>
      <c r="YK535" s="428"/>
      <c r="YL535" s="330"/>
      <c r="YM535" s="428"/>
      <c r="YN535" s="330"/>
      <c r="YO535" s="428"/>
      <c r="YP535" s="330"/>
      <c r="YQ535" s="428"/>
      <c r="YR535" s="330"/>
      <c r="YS535" s="428"/>
      <c r="YT535" s="330"/>
      <c r="YU535" s="428"/>
      <c r="YV535" s="330"/>
      <c r="YW535" s="428"/>
      <c r="YX535" s="330"/>
      <c r="YY535" s="428"/>
      <c r="YZ535" s="330"/>
      <c r="ZA535" s="428"/>
      <c r="ZB535" s="330"/>
      <c r="ZC535" s="428"/>
      <c r="ZD535" s="330"/>
      <c r="ZE535" s="428"/>
      <c r="ZF535" s="330"/>
      <c r="ZG535" s="428"/>
      <c r="ZH535" s="330"/>
      <c r="ZI535" s="428"/>
      <c r="ZJ535" s="330"/>
      <c r="ZK535" s="428"/>
      <c r="ZL535" s="330"/>
      <c r="ZM535" s="428"/>
      <c r="ZN535" s="330"/>
      <c r="ZO535" s="428"/>
      <c r="ZP535" s="330"/>
      <c r="ZQ535" s="428"/>
      <c r="ZR535" s="330"/>
      <c r="ZS535" s="428"/>
      <c r="ZT535" s="330"/>
      <c r="ZU535" s="428"/>
      <c r="ZV535" s="330"/>
      <c r="ZW535" s="428"/>
      <c r="ZX535" s="330"/>
      <c r="ZY535" s="428"/>
      <c r="ZZ535" s="330"/>
      <c r="AAA535" s="428"/>
      <c r="AAB535" s="330"/>
      <c r="AAC535" s="428"/>
      <c r="AAD535" s="330"/>
      <c r="AAE535" s="428"/>
      <c r="AAF535" s="330"/>
      <c r="AAG535" s="428"/>
      <c r="AAH535" s="330"/>
      <c r="AAI535" s="428"/>
      <c r="AAJ535" s="330"/>
      <c r="AAK535" s="428"/>
      <c r="AAL535" s="330"/>
      <c r="AAM535" s="428"/>
      <c r="AAN535" s="330"/>
      <c r="AAO535" s="428"/>
      <c r="AAP535" s="330"/>
      <c r="AAQ535" s="428"/>
      <c r="AAR535" s="330"/>
      <c r="AAS535" s="428"/>
      <c r="AAT535" s="330"/>
      <c r="AAU535" s="428"/>
      <c r="AAV535" s="330"/>
      <c r="AAW535" s="428"/>
      <c r="AAX535" s="330"/>
      <c r="AAY535" s="428"/>
      <c r="AAZ535" s="330"/>
      <c r="ABA535" s="428"/>
      <c r="ABB535" s="330"/>
      <c r="ABC535" s="428"/>
      <c r="ABD535" s="330"/>
      <c r="ABE535" s="428"/>
      <c r="ABF535" s="330"/>
      <c r="ABG535" s="428"/>
      <c r="ABH535" s="330"/>
      <c r="ABI535" s="428"/>
      <c r="ABJ535" s="330"/>
      <c r="ABK535" s="428"/>
      <c r="ABL535" s="330"/>
      <c r="ABM535" s="428"/>
      <c r="ABN535" s="330"/>
      <c r="ABO535" s="428"/>
      <c r="ABP535" s="330"/>
      <c r="ABQ535" s="428"/>
      <c r="ABR535" s="330"/>
      <c r="ABS535" s="428"/>
      <c r="ABT535" s="330"/>
      <c r="ABU535" s="428"/>
      <c r="ABV535" s="330"/>
      <c r="ABW535" s="428"/>
      <c r="ABX535" s="330"/>
      <c r="ABY535" s="428"/>
      <c r="ABZ535" s="330"/>
      <c r="ACA535" s="428"/>
      <c r="ACB535" s="330"/>
      <c r="ACC535" s="428"/>
      <c r="ACD535" s="330"/>
      <c r="ACE535" s="428"/>
      <c r="ACF535" s="330"/>
      <c r="ACG535" s="428"/>
      <c r="ACH535" s="330"/>
      <c r="ACI535" s="428"/>
      <c r="ACJ535" s="330"/>
      <c r="ACK535" s="428"/>
      <c r="ACL535" s="330"/>
      <c r="ACM535" s="428"/>
      <c r="ACN535" s="330"/>
      <c r="ACO535" s="428"/>
      <c r="ACP535" s="330"/>
      <c r="ACQ535" s="428"/>
      <c r="ACR535" s="330"/>
      <c r="ACS535" s="428"/>
      <c r="ACT535" s="330"/>
      <c r="ACU535" s="428"/>
      <c r="ACV535" s="330"/>
      <c r="ACW535" s="428"/>
      <c r="ACX535" s="330"/>
      <c r="ACY535" s="428"/>
      <c r="ACZ535" s="330"/>
      <c r="ADA535" s="428"/>
      <c r="ADB535" s="330"/>
      <c r="ADC535" s="428"/>
      <c r="ADD535" s="330"/>
      <c r="ADE535" s="428"/>
      <c r="ADF535" s="330"/>
      <c r="ADG535" s="428"/>
      <c r="ADH535" s="330"/>
      <c r="ADI535" s="428"/>
      <c r="ADJ535" s="330"/>
      <c r="ADK535" s="428"/>
      <c r="ADL535" s="330"/>
      <c r="ADM535" s="428"/>
      <c r="ADN535" s="330"/>
      <c r="ADO535" s="428"/>
      <c r="ADP535" s="330"/>
      <c r="ADQ535" s="428"/>
      <c r="ADR535" s="330"/>
      <c r="ADS535" s="428"/>
      <c r="ADT535" s="330"/>
      <c r="ADU535" s="428"/>
      <c r="ADV535" s="330"/>
      <c r="ADW535" s="428"/>
      <c r="ADX535" s="330"/>
      <c r="ADY535" s="428"/>
      <c r="ADZ535" s="330"/>
      <c r="AEA535" s="428"/>
      <c r="AEB535" s="330"/>
      <c r="AEC535" s="428"/>
      <c r="AED535" s="330"/>
      <c r="AEE535" s="428"/>
      <c r="AEF535" s="330"/>
      <c r="AEG535" s="428"/>
      <c r="AEH535" s="330"/>
      <c r="AEI535" s="428"/>
      <c r="AEJ535" s="330"/>
      <c r="AEK535" s="428"/>
      <c r="AEL535" s="330"/>
      <c r="AEM535" s="428"/>
      <c r="AEN535" s="330"/>
      <c r="AEO535" s="428"/>
      <c r="AEP535" s="330"/>
      <c r="AEQ535" s="428"/>
      <c r="AER535" s="330"/>
      <c r="AES535" s="428"/>
      <c r="AET535" s="330"/>
      <c r="AEU535" s="428"/>
      <c r="AEV535" s="330"/>
      <c r="AEW535" s="428"/>
      <c r="AEX535" s="330"/>
      <c r="AEY535" s="428"/>
      <c r="AEZ535" s="330"/>
      <c r="AFA535" s="428"/>
      <c r="AFB535" s="330"/>
      <c r="AFC535" s="428"/>
      <c r="AFD535" s="330"/>
      <c r="AFE535" s="428"/>
      <c r="AFF535" s="330"/>
      <c r="AFG535" s="428"/>
      <c r="AFH535" s="330"/>
      <c r="AFI535" s="428"/>
      <c r="AFJ535" s="330"/>
      <c r="AFK535" s="428"/>
      <c r="AFL535" s="330"/>
      <c r="AFM535" s="428"/>
      <c r="AFN535" s="330"/>
      <c r="AFO535" s="428"/>
      <c r="AFP535" s="330"/>
      <c r="AFQ535" s="428"/>
      <c r="AFR535" s="330"/>
      <c r="AFS535" s="428"/>
      <c r="AFT535" s="330"/>
      <c r="AFU535" s="428"/>
      <c r="AFV535" s="330"/>
      <c r="AFW535" s="428"/>
      <c r="AFX535" s="330"/>
      <c r="AFY535" s="428"/>
      <c r="AFZ535" s="330"/>
      <c r="AGA535" s="428"/>
      <c r="AGB535" s="330"/>
      <c r="AGC535" s="428"/>
      <c r="AGD535" s="330"/>
      <c r="AGE535" s="428"/>
      <c r="AGF535" s="330"/>
      <c r="AGG535" s="428"/>
      <c r="AGH535" s="330"/>
      <c r="AGI535" s="428"/>
      <c r="AGJ535" s="330"/>
      <c r="AGK535" s="428"/>
      <c r="AGL535" s="330"/>
      <c r="AGM535" s="428"/>
      <c r="AGN535" s="330"/>
      <c r="AGO535" s="428"/>
      <c r="AGP535" s="330"/>
      <c r="AGQ535" s="428"/>
      <c r="AGR535" s="330"/>
      <c r="AGS535" s="428"/>
      <c r="AGT535" s="330"/>
      <c r="AGU535" s="428"/>
      <c r="AGV535" s="330"/>
      <c r="AGW535" s="428"/>
      <c r="AGX535" s="330"/>
      <c r="AGY535" s="428"/>
      <c r="AGZ535" s="330"/>
      <c r="AHA535" s="428"/>
      <c r="AHB535" s="330"/>
      <c r="AHC535" s="428"/>
      <c r="AHD535" s="330"/>
      <c r="AHE535" s="428"/>
      <c r="AHF535" s="330"/>
      <c r="AHG535" s="428"/>
      <c r="AHH535" s="330"/>
      <c r="AHI535" s="428"/>
      <c r="AHJ535" s="330"/>
      <c r="AHK535" s="428"/>
      <c r="AHL535" s="330"/>
      <c r="AHM535" s="428"/>
      <c r="AHN535" s="330"/>
      <c r="AHO535" s="428"/>
      <c r="AHP535" s="330"/>
      <c r="AHQ535" s="428"/>
      <c r="AHR535" s="330"/>
      <c r="AHS535" s="428"/>
      <c r="AHT535" s="330"/>
      <c r="AHU535" s="428"/>
      <c r="AHV535" s="330"/>
      <c r="AHW535" s="428"/>
      <c r="AHX535" s="330"/>
      <c r="AHY535" s="428"/>
      <c r="AHZ535" s="330"/>
      <c r="AIA535" s="428"/>
      <c r="AIB535" s="330"/>
      <c r="AIC535" s="428"/>
      <c r="AID535" s="330"/>
      <c r="AIE535" s="428"/>
      <c r="AIF535" s="330"/>
      <c r="AIG535" s="428"/>
      <c r="AIH535" s="330"/>
      <c r="AII535" s="428"/>
      <c r="AIJ535" s="330"/>
      <c r="AIK535" s="428"/>
      <c r="AIL535" s="330"/>
      <c r="AIM535" s="428"/>
      <c r="AIN535" s="330"/>
      <c r="AIO535" s="428"/>
      <c r="AIP535" s="330"/>
      <c r="AIQ535" s="428"/>
      <c r="AIR535" s="330"/>
      <c r="AIS535" s="428"/>
      <c r="AIT535" s="330"/>
      <c r="AIU535" s="428"/>
      <c r="AIV535" s="330"/>
      <c r="AIW535" s="428"/>
      <c r="AIX535" s="330"/>
      <c r="AIY535" s="428"/>
      <c r="AIZ535" s="330"/>
      <c r="AJA535" s="428"/>
      <c r="AJB535" s="330"/>
      <c r="AJC535" s="428"/>
      <c r="AJD535" s="330"/>
      <c r="AJE535" s="428"/>
      <c r="AJF535" s="330"/>
      <c r="AJG535" s="428"/>
      <c r="AJH535" s="330"/>
      <c r="AJI535" s="428"/>
      <c r="AJJ535" s="330"/>
      <c r="AJK535" s="428"/>
      <c r="AJL535" s="330"/>
      <c r="AJM535" s="428"/>
      <c r="AJN535" s="330"/>
      <c r="AJO535" s="428"/>
      <c r="AJP535" s="330"/>
      <c r="AJQ535" s="428"/>
      <c r="AJR535" s="330"/>
      <c r="AJS535" s="428"/>
      <c r="AJT535" s="330"/>
      <c r="AJU535" s="428"/>
      <c r="AJV535" s="330"/>
      <c r="AJW535" s="428"/>
      <c r="AJX535" s="330"/>
      <c r="AJY535" s="428"/>
      <c r="AJZ535" s="330"/>
      <c r="AKA535" s="428"/>
      <c r="AKB535" s="330"/>
      <c r="AKC535" s="428"/>
      <c r="AKD535" s="330"/>
      <c r="AKE535" s="428"/>
      <c r="AKF535" s="330"/>
      <c r="AKG535" s="428"/>
      <c r="AKH535" s="330"/>
      <c r="AKI535" s="428"/>
      <c r="AKJ535" s="330"/>
      <c r="AKK535" s="428"/>
      <c r="AKL535" s="330"/>
      <c r="AKM535" s="428"/>
      <c r="AKN535" s="330"/>
      <c r="AKO535" s="428"/>
      <c r="AKP535" s="330"/>
      <c r="AKQ535" s="428"/>
      <c r="AKR535" s="330"/>
      <c r="AKS535" s="428"/>
      <c r="AKT535" s="330"/>
      <c r="AKU535" s="428"/>
      <c r="AKV535" s="330"/>
      <c r="AKW535" s="428"/>
      <c r="AKX535" s="330"/>
      <c r="AKY535" s="428"/>
      <c r="AKZ535" s="330"/>
      <c r="ALA535" s="428"/>
      <c r="ALB535" s="330"/>
      <c r="ALC535" s="428"/>
      <c r="ALD535" s="330"/>
      <c r="ALE535" s="428"/>
      <c r="ALF535" s="330"/>
      <c r="ALG535" s="428"/>
      <c r="ALH535" s="330"/>
      <c r="ALI535" s="428"/>
      <c r="ALJ535" s="330"/>
      <c r="ALK535" s="428"/>
      <c r="ALL535" s="330"/>
      <c r="ALM535" s="428"/>
      <c r="ALN535" s="330"/>
      <c r="ALO535" s="428"/>
      <c r="ALP535" s="330"/>
      <c r="ALQ535" s="428"/>
      <c r="ALR535" s="330"/>
      <c r="ALS535" s="428"/>
      <c r="ALT535" s="330"/>
      <c r="ALU535" s="428"/>
      <c r="ALV535" s="330"/>
      <c r="ALW535" s="428"/>
      <c r="ALX535" s="330"/>
      <c r="ALY535" s="428"/>
      <c r="ALZ535" s="330"/>
      <c r="AMA535" s="428"/>
      <c r="AMB535" s="330"/>
      <c r="AMC535" s="428"/>
      <c r="AMD535" s="330"/>
      <c r="AME535" s="428"/>
      <c r="AMF535" s="330"/>
      <c r="AMG535" s="428"/>
      <c r="AMH535" s="330"/>
      <c r="AMI535" s="428"/>
      <c r="AMJ535" s="330"/>
      <c r="AMK535" s="428"/>
      <c r="AML535" s="330"/>
      <c r="AMM535" s="428"/>
      <c r="AMN535" s="330"/>
      <c r="AMO535" s="428"/>
      <c r="AMP535" s="330"/>
      <c r="AMQ535" s="428"/>
      <c r="AMR535" s="330"/>
      <c r="AMS535" s="428"/>
      <c r="AMT535" s="330"/>
      <c r="AMU535" s="428"/>
      <c r="AMV535" s="330"/>
      <c r="AMW535" s="428"/>
      <c r="AMX535" s="330"/>
      <c r="AMY535" s="428"/>
      <c r="AMZ535" s="330"/>
      <c r="ANA535" s="428"/>
      <c r="ANB535" s="330"/>
      <c r="ANC535" s="428"/>
      <c r="AND535" s="330"/>
      <c r="ANE535" s="428"/>
      <c r="ANF535" s="330"/>
      <c r="ANG535" s="428"/>
      <c r="ANH535" s="330"/>
      <c r="ANI535" s="428"/>
      <c r="ANJ535" s="330"/>
      <c r="ANK535" s="428"/>
      <c r="ANL535" s="330"/>
      <c r="ANM535" s="428"/>
      <c r="ANN535" s="330"/>
      <c r="ANO535" s="428"/>
      <c r="ANP535" s="330"/>
      <c r="ANQ535" s="428"/>
      <c r="ANR535" s="330"/>
      <c r="ANS535" s="428"/>
      <c r="ANT535" s="330"/>
      <c r="ANU535" s="428"/>
      <c r="ANV535" s="330"/>
      <c r="ANW535" s="428"/>
      <c r="ANX535" s="330"/>
      <c r="ANY535" s="428"/>
      <c r="ANZ535" s="330"/>
      <c r="AOA535" s="428"/>
      <c r="AOB535" s="330"/>
      <c r="AOC535" s="428"/>
      <c r="AOD535" s="330"/>
      <c r="AOE535" s="428"/>
      <c r="AOF535" s="330"/>
      <c r="AOG535" s="428"/>
      <c r="AOH535" s="330"/>
      <c r="AOI535" s="428"/>
      <c r="AOJ535" s="330"/>
      <c r="AOK535" s="428"/>
      <c r="AOL535" s="330"/>
      <c r="AOM535" s="428"/>
      <c r="AON535" s="330"/>
      <c r="AOO535" s="428"/>
      <c r="AOP535" s="330"/>
      <c r="AOQ535" s="428"/>
      <c r="AOR535" s="330"/>
      <c r="AOS535" s="428"/>
      <c r="AOT535" s="330"/>
      <c r="AOU535" s="428"/>
      <c r="AOV535" s="330"/>
      <c r="AOW535" s="428"/>
      <c r="AOX535" s="330"/>
      <c r="AOY535" s="428"/>
      <c r="AOZ535" s="330"/>
      <c r="APA535" s="428"/>
      <c r="APB535" s="330"/>
      <c r="APC535" s="428"/>
      <c r="APD535" s="330"/>
      <c r="APE535" s="428"/>
      <c r="APF535" s="330"/>
      <c r="APG535" s="428"/>
      <c r="APH535" s="330"/>
      <c r="API535" s="428"/>
      <c r="APJ535" s="330"/>
      <c r="APK535" s="428"/>
      <c r="APL535" s="330"/>
      <c r="APM535" s="428"/>
      <c r="APN535" s="330"/>
      <c r="APO535" s="428"/>
      <c r="APP535" s="330"/>
      <c r="APQ535" s="428"/>
      <c r="APR535" s="330"/>
      <c r="APS535" s="428"/>
      <c r="APT535" s="330"/>
      <c r="APU535" s="428"/>
      <c r="APV535" s="330"/>
      <c r="APW535" s="428"/>
      <c r="APX535" s="330"/>
      <c r="APY535" s="428"/>
      <c r="APZ535" s="330"/>
      <c r="AQA535" s="428"/>
      <c r="AQB535" s="330"/>
      <c r="AQC535" s="428"/>
      <c r="AQD535" s="330"/>
      <c r="AQE535" s="428"/>
      <c r="AQF535" s="330"/>
      <c r="AQG535" s="428"/>
      <c r="AQH535" s="330"/>
      <c r="AQI535" s="428"/>
      <c r="AQJ535" s="330"/>
      <c r="AQK535" s="428"/>
      <c r="AQL535" s="330"/>
      <c r="AQM535" s="428"/>
      <c r="AQN535" s="330"/>
      <c r="AQO535" s="428"/>
      <c r="AQP535" s="330"/>
      <c r="AQQ535" s="428"/>
      <c r="AQR535" s="330"/>
      <c r="AQS535" s="428"/>
      <c r="AQT535" s="330"/>
      <c r="AQU535" s="428"/>
      <c r="AQV535" s="330"/>
      <c r="AQW535" s="428"/>
      <c r="AQX535" s="330"/>
      <c r="AQY535" s="428"/>
      <c r="AQZ535" s="330"/>
      <c r="ARA535" s="428"/>
      <c r="ARB535" s="330"/>
      <c r="ARC535" s="428"/>
      <c r="ARD535" s="330"/>
      <c r="ARE535" s="428"/>
      <c r="ARF535" s="330"/>
      <c r="ARG535" s="428"/>
      <c r="ARH535" s="330"/>
      <c r="ARI535" s="428"/>
      <c r="ARJ535" s="330"/>
      <c r="ARK535" s="428"/>
      <c r="ARL535" s="330"/>
      <c r="ARM535" s="428"/>
      <c r="ARN535" s="330"/>
      <c r="ARO535" s="428"/>
      <c r="ARP535" s="330"/>
      <c r="ARQ535" s="428"/>
      <c r="ARR535" s="330"/>
      <c r="ARS535" s="428"/>
      <c r="ART535" s="330"/>
      <c r="ARU535" s="428"/>
      <c r="ARV535" s="330"/>
      <c r="ARW535" s="428"/>
      <c r="ARX535" s="330"/>
      <c r="ARY535" s="428"/>
      <c r="ARZ535" s="330"/>
      <c r="ASA535" s="428"/>
      <c r="ASB535" s="330"/>
      <c r="ASC535" s="428"/>
      <c r="ASD535" s="330"/>
      <c r="ASE535" s="428"/>
      <c r="ASF535" s="330"/>
      <c r="ASG535" s="428"/>
      <c r="ASH535" s="330"/>
      <c r="ASI535" s="428"/>
      <c r="ASJ535" s="330"/>
      <c r="ASK535" s="428"/>
      <c r="ASL535" s="330"/>
      <c r="ASM535" s="428"/>
      <c r="ASN535" s="330"/>
      <c r="ASO535" s="428"/>
      <c r="ASP535" s="330"/>
      <c r="ASQ535" s="428"/>
      <c r="ASR535" s="330"/>
      <c r="ASS535" s="428"/>
      <c r="AST535" s="330"/>
      <c r="ASU535" s="428"/>
      <c r="ASV535" s="330"/>
      <c r="ASW535" s="428"/>
      <c r="ASX535" s="330"/>
      <c r="ASY535" s="428"/>
      <c r="ASZ535" s="330"/>
      <c r="ATA535" s="428"/>
      <c r="ATB535" s="330"/>
      <c r="ATC535" s="428"/>
      <c r="ATD535" s="330"/>
      <c r="ATE535" s="428"/>
      <c r="ATF535" s="330"/>
      <c r="ATG535" s="428"/>
      <c r="ATH535" s="330"/>
      <c r="ATI535" s="428"/>
      <c r="ATJ535" s="330"/>
      <c r="ATK535" s="428"/>
      <c r="ATL535" s="330"/>
      <c r="ATM535" s="428"/>
      <c r="ATN535" s="330"/>
      <c r="ATO535" s="428"/>
      <c r="ATP535" s="330"/>
      <c r="ATQ535" s="428"/>
      <c r="ATR535" s="330"/>
      <c r="ATS535" s="428"/>
      <c r="ATT535" s="330"/>
      <c r="ATU535" s="428"/>
      <c r="ATV535" s="330"/>
      <c r="ATW535" s="428"/>
      <c r="ATX535" s="330"/>
      <c r="ATY535" s="428"/>
      <c r="ATZ535" s="330"/>
      <c r="AUA535" s="428"/>
      <c r="AUB535" s="330"/>
      <c r="AUC535" s="428"/>
      <c r="AUD535" s="330"/>
      <c r="AUE535" s="428"/>
      <c r="AUF535" s="330"/>
      <c r="AUG535" s="428"/>
      <c r="AUH535" s="330"/>
      <c r="AUI535" s="428"/>
      <c r="AUJ535" s="330"/>
      <c r="AUK535" s="428"/>
      <c r="AUL535" s="330"/>
      <c r="AUM535" s="428"/>
      <c r="AUN535" s="330"/>
      <c r="AUO535" s="428"/>
      <c r="AUP535" s="330"/>
      <c r="AUQ535" s="428"/>
      <c r="AUR535" s="330"/>
      <c r="AUS535" s="428"/>
      <c r="AUT535" s="330"/>
      <c r="AUU535" s="428"/>
      <c r="AUV535" s="330"/>
      <c r="AUW535" s="428"/>
      <c r="AUX535" s="330"/>
      <c r="AUY535" s="428"/>
      <c r="AUZ535" s="330"/>
      <c r="AVA535" s="428"/>
      <c r="AVB535" s="330"/>
      <c r="AVC535" s="428"/>
      <c r="AVD535" s="330"/>
      <c r="AVE535" s="428"/>
      <c r="AVF535" s="330"/>
      <c r="AVG535" s="428"/>
      <c r="AVH535" s="330"/>
      <c r="AVI535" s="428"/>
      <c r="AVJ535" s="330"/>
      <c r="AVK535" s="428"/>
      <c r="AVL535" s="330"/>
      <c r="AVM535" s="428"/>
      <c r="AVN535" s="330"/>
      <c r="AVO535" s="428"/>
      <c r="AVP535" s="330"/>
      <c r="AVQ535" s="428"/>
      <c r="AVR535" s="330"/>
      <c r="AVS535" s="428"/>
      <c r="AVT535" s="330"/>
      <c r="AVU535" s="428"/>
      <c r="AVV535" s="330"/>
      <c r="AVW535" s="428"/>
      <c r="AVX535" s="330"/>
      <c r="AVY535" s="428"/>
      <c r="AVZ535" s="330"/>
      <c r="AWA535" s="428"/>
      <c r="AWB535" s="330"/>
      <c r="AWC535" s="428"/>
      <c r="AWD535" s="330"/>
      <c r="AWE535" s="428"/>
      <c r="AWF535" s="330"/>
      <c r="AWG535" s="428"/>
      <c r="AWH535" s="330"/>
      <c r="AWI535" s="428"/>
      <c r="AWJ535" s="330"/>
      <c r="AWK535" s="428"/>
      <c r="AWL535" s="330"/>
      <c r="AWM535" s="428"/>
      <c r="AWN535" s="330"/>
      <c r="AWO535" s="428"/>
      <c r="AWP535" s="330"/>
      <c r="AWQ535" s="428"/>
      <c r="AWR535" s="330"/>
      <c r="AWS535" s="428"/>
      <c r="AWT535" s="330"/>
      <c r="AWU535" s="428"/>
      <c r="AWV535" s="330"/>
      <c r="AWW535" s="428"/>
      <c r="AWX535" s="330"/>
      <c r="AWY535" s="428"/>
      <c r="AWZ535" s="330"/>
      <c r="AXA535" s="428"/>
      <c r="AXB535" s="330"/>
      <c r="AXC535" s="428"/>
      <c r="AXD535" s="330"/>
      <c r="AXE535" s="428"/>
      <c r="AXF535" s="330"/>
      <c r="AXG535" s="428"/>
      <c r="AXH535" s="330"/>
      <c r="AXI535" s="428"/>
      <c r="AXJ535" s="330"/>
      <c r="AXK535" s="428"/>
      <c r="AXL535" s="330"/>
      <c r="AXM535" s="428"/>
      <c r="AXN535" s="330"/>
      <c r="AXO535" s="428"/>
      <c r="AXP535" s="330"/>
      <c r="AXQ535" s="428"/>
      <c r="AXR535" s="330"/>
      <c r="AXS535" s="428"/>
      <c r="AXT535" s="330"/>
      <c r="AXU535" s="428"/>
      <c r="AXV535" s="330"/>
      <c r="AXW535" s="428"/>
      <c r="AXX535" s="330"/>
      <c r="AXY535" s="428"/>
      <c r="AXZ535" s="330"/>
      <c r="AYA535" s="428"/>
      <c r="AYB535" s="330"/>
      <c r="AYC535" s="428"/>
      <c r="AYD535" s="330"/>
      <c r="AYE535" s="428"/>
      <c r="AYF535" s="330"/>
      <c r="AYG535" s="428"/>
      <c r="AYH535" s="330"/>
      <c r="AYI535" s="428"/>
      <c r="AYJ535" s="330"/>
      <c r="AYK535" s="428"/>
      <c r="AYL535" s="330"/>
      <c r="AYM535" s="428"/>
      <c r="AYN535" s="330"/>
      <c r="AYO535" s="428"/>
      <c r="AYP535" s="330"/>
      <c r="AYQ535" s="428"/>
      <c r="AYR535" s="330"/>
      <c r="AYS535" s="428"/>
      <c r="AYT535" s="330"/>
      <c r="AYU535" s="428"/>
      <c r="AYV535" s="330"/>
      <c r="AYW535" s="428"/>
      <c r="AYX535" s="330"/>
      <c r="AYY535" s="428"/>
      <c r="AYZ535" s="330"/>
      <c r="AZA535" s="428"/>
      <c r="AZB535" s="330"/>
      <c r="AZC535" s="428"/>
      <c r="AZD535" s="330"/>
      <c r="AZE535" s="428"/>
      <c r="AZF535" s="330"/>
      <c r="AZG535" s="428"/>
      <c r="AZH535" s="330"/>
      <c r="AZI535" s="428"/>
      <c r="AZJ535" s="330"/>
      <c r="AZK535" s="428"/>
      <c r="AZL535" s="330"/>
      <c r="AZM535" s="428"/>
      <c r="AZN535" s="330"/>
      <c r="AZO535" s="428"/>
      <c r="AZP535" s="330"/>
      <c r="AZQ535" s="428"/>
      <c r="AZR535" s="330"/>
      <c r="AZS535" s="428"/>
      <c r="AZT535" s="330"/>
      <c r="AZU535" s="428"/>
      <c r="AZV535" s="330"/>
      <c r="AZW535" s="428"/>
      <c r="AZX535" s="330"/>
      <c r="AZY535" s="428"/>
      <c r="AZZ535" s="330"/>
      <c r="BAA535" s="428"/>
      <c r="BAB535" s="330"/>
      <c r="BAC535" s="428"/>
      <c r="BAD535" s="330"/>
      <c r="BAE535" s="428"/>
      <c r="BAF535" s="330"/>
      <c r="BAG535" s="428"/>
      <c r="BAH535" s="330"/>
      <c r="BAI535" s="428"/>
      <c r="BAJ535" s="330"/>
      <c r="BAK535" s="428"/>
      <c r="BAL535" s="330"/>
      <c r="BAM535" s="428"/>
      <c r="BAN535" s="330"/>
      <c r="BAO535" s="428"/>
      <c r="BAP535" s="330"/>
      <c r="BAQ535" s="428"/>
      <c r="BAR535" s="330"/>
      <c r="BAS535" s="428"/>
      <c r="BAT535" s="330"/>
      <c r="BAU535" s="428"/>
      <c r="BAV535" s="330"/>
      <c r="BAW535" s="428"/>
      <c r="BAX535" s="330"/>
      <c r="BAY535" s="428"/>
      <c r="BAZ535" s="330"/>
      <c r="BBA535" s="428"/>
      <c r="BBB535" s="330"/>
      <c r="BBC535" s="428"/>
      <c r="BBD535" s="330"/>
      <c r="BBE535" s="428"/>
      <c r="BBF535" s="330"/>
      <c r="BBG535" s="428"/>
      <c r="BBH535" s="330"/>
      <c r="BBI535" s="428"/>
      <c r="BBJ535" s="330"/>
      <c r="BBK535" s="428"/>
      <c r="BBL535" s="330"/>
      <c r="BBM535" s="428"/>
      <c r="BBN535" s="330"/>
      <c r="BBO535" s="428"/>
      <c r="BBP535" s="330"/>
      <c r="BBQ535" s="428"/>
      <c r="BBR535" s="330"/>
      <c r="BBS535" s="428"/>
      <c r="BBT535" s="330"/>
      <c r="BBU535" s="428"/>
      <c r="BBV535" s="330"/>
      <c r="BBW535" s="428"/>
      <c r="BBX535" s="330"/>
      <c r="BBY535" s="428"/>
      <c r="BBZ535" s="330"/>
      <c r="BCA535" s="428"/>
      <c r="BCB535" s="330"/>
      <c r="BCC535" s="428"/>
      <c r="BCD535" s="330"/>
      <c r="BCE535" s="428"/>
      <c r="BCF535" s="330"/>
      <c r="BCG535" s="428"/>
      <c r="BCH535" s="330"/>
      <c r="BCI535" s="428"/>
      <c r="BCJ535" s="330"/>
      <c r="BCK535" s="428"/>
      <c r="BCL535" s="330"/>
      <c r="BCM535" s="428"/>
      <c r="BCN535" s="330"/>
      <c r="BCO535" s="428"/>
      <c r="BCP535" s="330"/>
      <c r="BCQ535" s="428"/>
      <c r="BCR535" s="330"/>
      <c r="BCS535" s="428"/>
      <c r="BCT535" s="330"/>
      <c r="BCU535" s="428"/>
      <c r="BCV535" s="330"/>
      <c r="BCW535" s="428"/>
      <c r="BCX535" s="330"/>
      <c r="BCY535" s="428"/>
      <c r="BCZ535" s="330"/>
      <c r="BDA535" s="428"/>
      <c r="BDB535" s="330"/>
      <c r="BDC535" s="428"/>
      <c r="BDD535" s="330"/>
      <c r="BDE535" s="428"/>
      <c r="BDF535" s="330"/>
      <c r="BDG535" s="428"/>
      <c r="BDH535" s="330"/>
      <c r="BDI535" s="428"/>
      <c r="BDJ535" s="330"/>
      <c r="BDK535" s="428"/>
      <c r="BDL535" s="330"/>
      <c r="BDM535" s="428"/>
      <c r="BDN535" s="330"/>
      <c r="BDO535" s="428"/>
      <c r="BDP535" s="330"/>
      <c r="BDQ535" s="428"/>
      <c r="BDR535" s="330"/>
      <c r="BDS535" s="428"/>
      <c r="BDT535" s="330"/>
      <c r="BDU535" s="428"/>
      <c r="BDV535" s="330"/>
      <c r="BDW535" s="428"/>
      <c r="BDX535" s="330"/>
      <c r="BDY535" s="428"/>
      <c r="BDZ535" s="330"/>
      <c r="BEA535" s="428"/>
      <c r="BEB535" s="330"/>
      <c r="BEC535" s="428"/>
      <c r="BED535" s="330"/>
      <c r="BEE535" s="428"/>
      <c r="BEF535" s="330"/>
      <c r="BEG535" s="428"/>
      <c r="BEH535" s="330"/>
      <c r="BEI535" s="428"/>
      <c r="BEJ535" s="330"/>
      <c r="BEK535" s="428"/>
      <c r="BEL535" s="330"/>
      <c r="BEM535" s="428"/>
      <c r="BEN535" s="330"/>
      <c r="BEO535" s="428"/>
      <c r="BEP535" s="330"/>
      <c r="BEQ535" s="428"/>
      <c r="BER535" s="330"/>
      <c r="BES535" s="428"/>
      <c r="BET535" s="330"/>
      <c r="BEU535" s="428"/>
      <c r="BEV535" s="330"/>
      <c r="BEW535" s="428"/>
      <c r="BEX535" s="330"/>
      <c r="BEY535" s="428"/>
      <c r="BEZ535" s="330"/>
      <c r="BFA535" s="428"/>
      <c r="BFB535" s="330"/>
      <c r="BFC535" s="428"/>
      <c r="BFD535" s="330"/>
      <c r="BFE535" s="428"/>
      <c r="BFF535" s="330"/>
      <c r="BFG535" s="428"/>
      <c r="BFH535" s="330"/>
      <c r="BFI535" s="428"/>
      <c r="BFJ535" s="330"/>
      <c r="BFK535" s="428"/>
      <c r="BFL535" s="330"/>
      <c r="BFM535" s="428"/>
      <c r="BFN535" s="330"/>
      <c r="BFO535" s="428"/>
      <c r="BFP535" s="330"/>
      <c r="BFQ535" s="428"/>
      <c r="BFR535" s="330"/>
      <c r="BFS535" s="428"/>
      <c r="BFT535" s="330"/>
      <c r="BFU535" s="428"/>
      <c r="BFV535" s="330"/>
      <c r="BFW535" s="428"/>
      <c r="BFX535" s="330"/>
      <c r="BFY535" s="428"/>
      <c r="BFZ535" s="330"/>
      <c r="BGA535" s="428"/>
      <c r="BGB535" s="330"/>
      <c r="BGC535" s="428"/>
      <c r="BGD535" s="330"/>
      <c r="BGE535" s="428"/>
      <c r="BGF535" s="330"/>
      <c r="BGG535" s="428"/>
      <c r="BGH535" s="330"/>
      <c r="BGI535" s="428"/>
      <c r="BGJ535" s="330"/>
      <c r="BGK535" s="428"/>
      <c r="BGL535" s="330"/>
      <c r="BGM535" s="428"/>
      <c r="BGN535" s="330"/>
      <c r="BGO535" s="428"/>
      <c r="BGP535" s="330"/>
      <c r="BGQ535" s="428"/>
      <c r="BGR535" s="330"/>
      <c r="BGS535" s="428"/>
      <c r="BGT535" s="330"/>
      <c r="BGU535" s="428"/>
      <c r="BGV535" s="330"/>
      <c r="BGW535" s="428"/>
      <c r="BGX535" s="330"/>
      <c r="BGY535" s="428"/>
      <c r="BGZ535" s="330"/>
      <c r="BHA535" s="428"/>
      <c r="BHB535" s="330"/>
      <c r="BHC535" s="428"/>
      <c r="BHD535" s="330"/>
      <c r="BHE535" s="428"/>
      <c r="BHF535" s="330"/>
      <c r="BHG535" s="428"/>
      <c r="BHH535" s="330"/>
      <c r="BHI535" s="428"/>
      <c r="BHJ535" s="330"/>
      <c r="BHK535" s="428"/>
      <c r="BHL535" s="330"/>
      <c r="BHM535" s="428"/>
      <c r="BHN535" s="330"/>
      <c r="BHO535" s="428"/>
      <c r="BHP535" s="330"/>
      <c r="BHQ535" s="428"/>
      <c r="BHR535" s="330"/>
      <c r="BHS535" s="428"/>
      <c r="BHT535" s="330"/>
      <c r="BHU535" s="428"/>
      <c r="BHV535" s="330"/>
      <c r="BHW535" s="428"/>
      <c r="BHX535" s="330"/>
      <c r="BHY535" s="428"/>
      <c r="BHZ535" s="330"/>
      <c r="BIA535" s="428"/>
      <c r="BIB535" s="330"/>
      <c r="BIC535" s="428"/>
      <c r="BID535" s="330"/>
      <c r="BIE535" s="428"/>
      <c r="BIF535" s="330"/>
      <c r="BIG535" s="428"/>
      <c r="BIH535" s="330"/>
      <c r="BII535" s="428"/>
      <c r="BIJ535" s="330"/>
      <c r="BIK535" s="428"/>
      <c r="BIL535" s="330"/>
      <c r="BIM535" s="428"/>
      <c r="BIN535" s="330"/>
      <c r="BIO535" s="428"/>
      <c r="BIP535" s="330"/>
      <c r="BIQ535" s="428"/>
      <c r="BIR535" s="330"/>
      <c r="BIS535" s="428"/>
      <c r="BIT535" s="330"/>
      <c r="BIU535" s="428"/>
      <c r="BIV535" s="330"/>
      <c r="BIW535" s="428"/>
      <c r="BIX535" s="330"/>
      <c r="BIY535" s="428"/>
      <c r="BIZ535" s="330"/>
      <c r="BJA535" s="428"/>
      <c r="BJB535" s="330"/>
      <c r="BJC535" s="428"/>
      <c r="BJD535" s="330"/>
      <c r="BJE535" s="428"/>
      <c r="BJF535" s="330"/>
      <c r="BJG535" s="428"/>
      <c r="BJH535" s="330"/>
      <c r="BJI535" s="428"/>
      <c r="BJJ535" s="330"/>
      <c r="BJK535" s="428"/>
      <c r="BJL535" s="330"/>
      <c r="BJM535" s="428"/>
      <c r="BJN535" s="330"/>
      <c r="BJO535" s="428"/>
      <c r="BJP535" s="330"/>
      <c r="BJQ535" s="428"/>
      <c r="BJR535" s="330"/>
      <c r="BJS535" s="428"/>
      <c r="BJT535" s="330"/>
      <c r="BJU535" s="428"/>
      <c r="BJV535" s="330"/>
      <c r="BJW535" s="428"/>
      <c r="BJX535" s="330"/>
      <c r="BJY535" s="428"/>
      <c r="BJZ535" s="330"/>
      <c r="BKA535" s="428"/>
      <c r="BKB535" s="330"/>
      <c r="BKC535" s="428"/>
      <c r="BKD535" s="330"/>
      <c r="BKE535" s="428"/>
      <c r="BKF535" s="330"/>
      <c r="BKG535" s="428"/>
      <c r="BKH535" s="330"/>
      <c r="BKI535" s="428"/>
      <c r="BKJ535" s="330"/>
      <c r="BKK535" s="428"/>
      <c r="BKL535" s="330"/>
      <c r="BKM535" s="428"/>
      <c r="BKN535" s="330"/>
      <c r="BKO535" s="428"/>
      <c r="BKP535" s="330"/>
      <c r="BKQ535" s="428"/>
      <c r="BKR535" s="330"/>
      <c r="BKS535" s="428"/>
      <c r="BKT535" s="330"/>
      <c r="BKU535" s="428"/>
      <c r="BKV535" s="330"/>
      <c r="BKW535" s="428"/>
      <c r="BKX535" s="330"/>
      <c r="BKY535" s="428"/>
      <c r="BKZ535" s="330"/>
      <c r="BLA535" s="428"/>
      <c r="BLB535" s="330"/>
      <c r="BLC535" s="428"/>
      <c r="BLD535" s="330"/>
      <c r="BLE535" s="428"/>
      <c r="BLF535" s="330"/>
      <c r="BLG535" s="428"/>
      <c r="BLH535" s="330"/>
      <c r="BLI535" s="428"/>
      <c r="BLJ535" s="330"/>
      <c r="BLK535" s="428"/>
      <c r="BLL535" s="330"/>
      <c r="BLM535" s="428"/>
      <c r="BLN535" s="330"/>
      <c r="BLO535" s="428"/>
      <c r="BLP535" s="330"/>
      <c r="BLQ535" s="428"/>
      <c r="BLR535" s="330"/>
      <c r="BLS535" s="428"/>
      <c r="BLT535" s="330"/>
      <c r="BLU535" s="428"/>
      <c r="BLV535" s="330"/>
      <c r="BLW535" s="428"/>
      <c r="BLX535" s="330"/>
      <c r="BLY535" s="428"/>
      <c r="BLZ535" s="330"/>
      <c r="BMA535" s="428"/>
      <c r="BMB535" s="330"/>
      <c r="BMC535" s="428"/>
      <c r="BMD535" s="330"/>
      <c r="BME535" s="428"/>
      <c r="BMF535" s="330"/>
      <c r="BMG535" s="428"/>
      <c r="BMH535" s="330"/>
      <c r="BMI535" s="428"/>
      <c r="BMJ535" s="330"/>
      <c r="BMK535" s="428"/>
      <c r="BML535" s="330"/>
      <c r="BMM535" s="428"/>
      <c r="BMN535" s="330"/>
      <c r="BMO535" s="428"/>
      <c r="BMP535" s="330"/>
      <c r="BMQ535" s="428"/>
      <c r="BMR535" s="330"/>
      <c r="BMS535" s="428"/>
      <c r="BMT535" s="330"/>
      <c r="BMU535" s="428"/>
      <c r="BMV535" s="330"/>
      <c r="BMW535" s="428"/>
      <c r="BMX535" s="330" t="s">
        <v>609</v>
      </c>
      <c r="BMY535" s="428">
        <f>BMY534+1</f>
        <v>2</v>
      </c>
      <c r="BMZ535" s="330" t="s">
        <v>609</v>
      </c>
      <c r="BNA535" s="428">
        <f>BNA534+1</f>
        <v>2</v>
      </c>
      <c r="BNB535" s="330" t="s">
        <v>609</v>
      </c>
      <c r="BNC535" s="428">
        <f>BNC534+1</f>
        <v>2</v>
      </c>
      <c r="BND535" s="330" t="s">
        <v>609</v>
      </c>
      <c r="BNE535" s="428">
        <f>BNE534+1</f>
        <v>2</v>
      </c>
      <c r="BNF535" s="330" t="s">
        <v>609</v>
      </c>
      <c r="BNG535" s="428">
        <f>BNG534+1</f>
        <v>2</v>
      </c>
      <c r="BNH535" s="330" t="s">
        <v>609</v>
      </c>
      <c r="BNI535" s="428">
        <f>BNI534+1</f>
        <v>2</v>
      </c>
      <c r="BNJ535" s="330" t="s">
        <v>609</v>
      </c>
      <c r="BNK535" s="428">
        <f>BNK534+1</f>
        <v>2</v>
      </c>
      <c r="BNL535" s="330" t="s">
        <v>609</v>
      </c>
      <c r="BNM535" s="428">
        <f>BNM534+1</f>
        <v>2</v>
      </c>
      <c r="BNN535" s="330" t="s">
        <v>609</v>
      </c>
      <c r="BNO535" s="428">
        <f>BNO534+1</f>
        <v>2</v>
      </c>
      <c r="BNP535" s="330" t="s">
        <v>609</v>
      </c>
      <c r="BNQ535" s="428">
        <f>BNQ534+1</f>
        <v>2</v>
      </c>
      <c r="BNR535" s="330" t="s">
        <v>609</v>
      </c>
      <c r="BNS535" s="428">
        <f>BNS534+1</f>
        <v>2</v>
      </c>
      <c r="BNT535" s="330" t="s">
        <v>609</v>
      </c>
      <c r="BNU535" s="428">
        <f>BNU534+1</f>
        <v>2</v>
      </c>
      <c r="BNV535" s="330" t="s">
        <v>609</v>
      </c>
      <c r="BNW535" s="428">
        <f>BNW534+1</f>
        <v>2</v>
      </c>
      <c r="BNX535" s="330" t="s">
        <v>609</v>
      </c>
      <c r="BNY535" s="428">
        <f>BNY534+1</f>
        <v>2</v>
      </c>
      <c r="BNZ535" s="330" t="s">
        <v>609</v>
      </c>
      <c r="BOA535" s="428">
        <f>BOA534+1</f>
        <v>2</v>
      </c>
      <c r="BOB535" s="330" t="s">
        <v>609</v>
      </c>
      <c r="BOC535" s="428">
        <f>BOC534+1</f>
        <v>2</v>
      </c>
      <c r="BOD535" s="330" t="s">
        <v>609</v>
      </c>
      <c r="BOE535" s="428">
        <f>BOE534+1</f>
        <v>2</v>
      </c>
      <c r="BOF535" s="330" t="s">
        <v>609</v>
      </c>
      <c r="BOG535" s="428">
        <f>BOG534+1</f>
        <v>2</v>
      </c>
      <c r="BOH535" s="330" t="s">
        <v>609</v>
      </c>
      <c r="BOI535" s="428">
        <f>BOI534+1</f>
        <v>2</v>
      </c>
      <c r="BOJ535" s="330" t="s">
        <v>609</v>
      </c>
      <c r="BOK535" s="428">
        <f>BOK534+1</f>
        <v>2</v>
      </c>
      <c r="BOL535" s="330" t="s">
        <v>609</v>
      </c>
      <c r="BOM535" s="428">
        <f>BOM534+1</f>
        <v>2</v>
      </c>
      <c r="BON535" s="330" t="s">
        <v>609</v>
      </c>
      <c r="BOO535" s="428">
        <f>BOO534+1</f>
        <v>2</v>
      </c>
      <c r="BOP535" s="330" t="s">
        <v>609</v>
      </c>
      <c r="BOQ535" s="428">
        <f>BOQ534+1</f>
        <v>2</v>
      </c>
      <c r="BOR535" s="330" t="s">
        <v>609</v>
      </c>
      <c r="BOS535" s="428">
        <f>BOS534+1</f>
        <v>2</v>
      </c>
      <c r="BOT535" s="330" t="s">
        <v>609</v>
      </c>
      <c r="BOU535" s="428">
        <f>BOU534+1</f>
        <v>2</v>
      </c>
      <c r="BOV535" s="330" t="s">
        <v>609</v>
      </c>
      <c r="BOW535" s="428">
        <f>BOW534+1</f>
        <v>2</v>
      </c>
      <c r="BOX535" s="330" t="s">
        <v>609</v>
      </c>
      <c r="BOY535" s="428">
        <f>BOY534+1</f>
        <v>2</v>
      </c>
      <c r="BOZ535" s="330" t="s">
        <v>609</v>
      </c>
      <c r="BPA535" s="428">
        <f>BPA534+1</f>
        <v>2</v>
      </c>
      <c r="BPB535" s="330" t="s">
        <v>609</v>
      </c>
      <c r="BPC535" s="428">
        <f>BPC534+1</f>
        <v>2</v>
      </c>
      <c r="BPD535" s="330" t="s">
        <v>609</v>
      </c>
      <c r="BPE535" s="428">
        <f>BPE534+1</f>
        <v>2</v>
      </c>
      <c r="BPF535" s="330" t="s">
        <v>609</v>
      </c>
      <c r="BPG535" s="428">
        <f>BPG534+1</f>
        <v>2</v>
      </c>
      <c r="BPH535" s="330" t="s">
        <v>609</v>
      </c>
      <c r="BPI535" s="428">
        <f>BPI534+1</f>
        <v>2</v>
      </c>
      <c r="BPJ535" s="330" t="s">
        <v>609</v>
      </c>
      <c r="BPK535" s="428">
        <f>BPK534+1</f>
        <v>2</v>
      </c>
      <c r="BPL535" s="330" t="s">
        <v>609</v>
      </c>
      <c r="BPM535" s="428">
        <f>BPM534+1</f>
        <v>2</v>
      </c>
      <c r="BPN535" s="330" t="s">
        <v>609</v>
      </c>
      <c r="BPO535" s="428">
        <f>BPO534+1</f>
        <v>2</v>
      </c>
      <c r="BPP535" s="330" t="s">
        <v>609</v>
      </c>
      <c r="BPQ535" s="428">
        <f>BPQ534+1</f>
        <v>2</v>
      </c>
      <c r="BPR535" s="330" t="s">
        <v>609</v>
      </c>
      <c r="BPS535" s="428">
        <f>BPS534+1</f>
        <v>2</v>
      </c>
      <c r="BPT535" s="330" t="s">
        <v>609</v>
      </c>
      <c r="BPU535" s="428">
        <f>BPU534+1</f>
        <v>2</v>
      </c>
      <c r="BPV535" s="330" t="s">
        <v>609</v>
      </c>
      <c r="BPW535" s="428">
        <f>BPW534+1</f>
        <v>2</v>
      </c>
      <c r="BPX535" s="330" t="s">
        <v>609</v>
      </c>
      <c r="BPY535" s="428">
        <f>BPY534+1</f>
        <v>2</v>
      </c>
      <c r="BPZ535" s="330" t="s">
        <v>609</v>
      </c>
      <c r="BQA535" s="428">
        <f>BQA534+1</f>
        <v>2</v>
      </c>
      <c r="BQB535" s="330" t="s">
        <v>609</v>
      </c>
      <c r="BQC535" s="428">
        <f>BQC534+1</f>
        <v>2</v>
      </c>
      <c r="BQD535" s="330" t="s">
        <v>609</v>
      </c>
      <c r="BQE535" s="428">
        <f>BQE534+1</f>
        <v>2</v>
      </c>
      <c r="BQF535" s="330" t="s">
        <v>609</v>
      </c>
      <c r="BQG535" s="428">
        <f>BQG534+1</f>
        <v>2</v>
      </c>
      <c r="BQH535" s="330" t="s">
        <v>609</v>
      </c>
      <c r="BQI535" s="428">
        <f>BQI534+1</f>
        <v>2</v>
      </c>
      <c r="BQJ535" s="330" t="s">
        <v>609</v>
      </c>
      <c r="BQK535" s="428">
        <f>BQK534+1</f>
        <v>2</v>
      </c>
      <c r="BQL535" s="330" t="s">
        <v>609</v>
      </c>
      <c r="BQM535" s="428">
        <f>BQM534+1</f>
        <v>2</v>
      </c>
      <c r="BQN535" s="330" t="s">
        <v>609</v>
      </c>
      <c r="BQO535" s="428">
        <f>BQO534+1</f>
        <v>2</v>
      </c>
      <c r="BQP535" s="330" t="s">
        <v>609</v>
      </c>
      <c r="BQQ535" s="428">
        <f>BQQ534+1</f>
        <v>2</v>
      </c>
      <c r="BQR535" s="330" t="s">
        <v>609</v>
      </c>
      <c r="BQS535" s="428">
        <f>BQS534+1</f>
        <v>2</v>
      </c>
      <c r="BQT535" s="330" t="s">
        <v>609</v>
      </c>
      <c r="BQU535" s="428">
        <f>BQU534+1</f>
        <v>2</v>
      </c>
      <c r="BQV535" s="330" t="s">
        <v>609</v>
      </c>
      <c r="BQW535" s="428">
        <f>BQW534+1</f>
        <v>2</v>
      </c>
      <c r="BQX535" s="330" t="s">
        <v>609</v>
      </c>
      <c r="BQY535" s="428">
        <f>BQY534+1</f>
        <v>2</v>
      </c>
      <c r="BQZ535" s="330" t="s">
        <v>609</v>
      </c>
      <c r="BRA535" s="428">
        <f>BRA534+1</f>
        <v>2</v>
      </c>
      <c r="BRB535" s="330" t="s">
        <v>609</v>
      </c>
      <c r="BRC535" s="428">
        <f>BRC534+1</f>
        <v>2</v>
      </c>
      <c r="BRD535" s="330" t="s">
        <v>609</v>
      </c>
      <c r="BRE535" s="428">
        <f>BRE534+1</f>
        <v>2</v>
      </c>
      <c r="BRF535" s="330" t="s">
        <v>609</v>
      </c>
      <c r="BRG535" s="428">
        <f>BRG534+1</f>
        <v>2</v>
      </c>
      <c r="BRH535" s="330" t="s">
        <v>609</v>
      </c>
      <c r="BRI535" s="428">
        <f>BRI534+1</f>
        <v>2</v>
      </c>
      <c r="BRJ535" s="330" t="s">
        <v>609</v>
      </c>
      <c r="BRK535" s="428">
        <f>BRK534+1</f>
        <v>2</v>
      </c>
      <c r="BRL535" s="330" t="s">
        <v>609</v>
      </c>
      <c r="BRM535" s="428">
        <f>BRM534+1</f>
        <v>2</v>
      </c>
      <c r="BRN535" s="330" t="s">
        <v>609</v>
      </c>
      <c r="BRO535" s="428">
        <f>BRO534+1</f>
        <v>2</v>
      </c>
      <c r="BRP535" s="330" t="s">
        <v>609</v>
      </c>
      <c r="BRQ535" s="428">
        <f>BRQ534+1</f>
        <v>2</v>
      </c>
      <c r="BRR535" s="330" t="s">
        <v>609</v>
      </c>
      <c r="BRS535" s="428">
        <f>BRS534+1</f>
        <v>2</v>
      </c>
      <c r="BRT535" s="330" t="s">
        <v>609</v>
      </c>
      <c r="BRU535" s="428">
        <f>BRU534+1</f>
        <v>2</v>
      </c>
      <c r="BRV535" s="330" t="s">
        <v>609</v>
      </c>
      <c r="BRW535" s="428">
        <f>BRW534+1</f>
        <v>2</v>
      </c>
      <c r="BRX535" s="330" t="s">
        <v>609</v>
      </c>
      <c r="BRY535" s="428">
        <f>BRY534+1</f>
        <v>2</v>
      </c>
      <c r="BRZ535" s="330" t="s">
        <v>609</v>
      </c>
      <c r="BSA535" s="428">
        <f>BSA534+1</f>
        <v>2</v>
      </c>
      <c r="BSB535" s="330" t="s">
        <v>609</v>
      </c>
      <c r="BSC535" s="428">
        <f>BSC534+1</f>
        <v>2</v>
      </c>
      <c r="BSD535" s="330" t="s">
        <v>609</v>
      </c>
      <c r="BSE535" s="428">
        <f>BSE534+1</f>
        <v>2</v>
      </c>
      <c r="BSF535" s="330" t="s">
        <v>609</v>
      </c>
      <c r="BSG535" s="428">
        <f>BSG534+1</f>
        <v>2</v>
      </c>
      <c r="BSH535" s="330" t="s">
        <v>609</v>
      </c>
      <c r="BSI535" s="428">
        <f>BSI534+1</f>
        <v>2</v>
      </c>
      <c r="BSJ535" s="330" t="s">
        <v>609</v>
      </c>
      <c r="BSK535" s="428">
        <f>BSK534+1</f>
        <v>2</v>
      </c>
      <c r="BSL535" s="330" t="s">
        <v>609</v>
      </c>
      <c r="BSM535" s="428">
        <f>BSM534+1</f>
        <v>2</v>
      </c>
      <c r="BSN535" s="330" t="s">
        <v>609</v>
      </c>
      <c r="BSO535" s="428">
        <f>BSO534+1</f>
        <v>2</v>
      </c>
      <c r="BSP535" s="330" t="s">
        <v>609</v>
      </c>
      <c r="BSQ535" s="428">
        <f>BSQ534+1</f>
        <v>2</v>
      </c>
      <c r="BSR535" s="330" t="s">
        <v>609</v>
      </c>
      <c r="BSS535" s="428">
        <f>BSS534+1</f>
        <v>2</v>
      </c>
      <c r="BST535" s="330" t="s">
        <v>609</v>
      </c>
      <c r="BSU535" s="428">
        <f>BSU534+1</f>
        <v>2</v>
      </c>
      <c r="BSV535" s="330" t="s">
        <v>609</v>
      </c>
      <c r="BSW535" s="428">
        <f>BSW534+1</f>
        <v>2</v>
      </c>
      <c r="BSX535" s="330" t="s">
        <v>609</v>
      </c>
      <c r="BSY535" s="428">
        <f>BSY534+1</f>
        <v>2</v>
      </c>
      <c r="BSZ535" s="330" t="s">
        <v>609</v>
      </c>
      <c r="BTA535" s="428">
        <f>BTA534+1</f>
        <v>2</v>
      </c>
      <c r="BTB535" s="330" t="s">
        <v>609</v>
      </c>
      <c r="BTC535" s="428">
        <f>BTC534+1</f>
        <v>2</v>
      </c>
      <c r="BTD535" s="330" t="s">
        <v>609</v>
      </c>
      <c r="BTE535" s="428">
        <f>BTE534+1</f>
        <v>2</v>
      </c>
      <c r="BTF535" s="330" t="s">
        <v>609</v>
      </c>
      <c r="BTG535" s="428">
        <f>BTG534+1</f>
        <v>2</v>
      </c>
      <c r="BTH535" s="330" t="s">
        <v>609</v>
      </c>
      <c r="BTI535" s="428">
        <f>BTI534+1</f>
        <v>2</v>
      </c>
      <c r="BTJ535" s="330" t="s">
        <v>609</v>
      </c>
      <c r="BTK535" s="428">
        <f>BTK534+1</f>
        <v>2</v>
      </c>
      <c r="BTL535" s="330" t="s">
        <v>609</v>
      </c>
      <c r="BTM535" s="428">
        <f>BTM534+1</f>
        <v>2</v>
      </c>
      <c r="BTN535" s="330" t="s">
        <v>609</v>
      </c>
      <c r="BTO535" s="428">
        <f>BTO534+1</f>
        <v>2</v>
      </c>
      <c r="BTP535" s="330" t="s">
        <v>609</v>
      </c>
      <c r="BTQ535" s="428">
        <f>BTQ534+1</f>
        <v>2</v>
      </c>
      <c r="BTR535" s="330" t="s">
        <v>609</v>
      </c>
      <c r="BTS535" s="428">
        <f>BTS534+1</f>
        <v>2</v>
      </c>
      <c r="BTT535" s="330" t="s">
        <v>609</v>
      </c>
      <c r="BTU535" s="428">
        <f>BTU534+1</f>
        <v>2</v>
      </c>
      <c r="BTV535" s="330" t="s">
        <v>609</v>
      </c>
      <c r="BTW535" s="428">
        <f>BTW534+1</f>
        <v>2</v>
      </c>
      <c r="BTX535" s="330" t="s">
        <v>609</v>
      </c>
      <c r="BTY535" s="428">
        <f>BTY534+1</f>
        <v>2</v>
      </c>
      <c r="BTZ535" s="330" t="s">
        <v>609</v>
      </c>
      <c r="BUA535" s="428">
        <f>BUA534+1</f>
        <v>2</v>
      </c>
      <c r="BUB535" s="330" t="s">
        <v>609</v>
      </c>
      <c r="BUC535" s="428">
        <f>BUC534+1</f>
        <v>2</v>
      </c>
      <c r="BUD535" s="330" t="s">
        <v>609</v>
      </c>
      <c r="BUE535" s="428">
        <f>BUE534+1</f>
        <v>2</v>
      </c>
      <c r="BUF535" s="330" t="s">
        <v>609</v>
      </c>
      <c r="BUG535" s="428">
        <f>BUG534+1</f>
        <v>2</v>
      </c>
      <c r="BUH535" s="330" t="s">
        <v>609</v>
      </c>
      <c r="BUI535" s="428">
        <f>BUI534+1</f>
        <v>2</v>
      </c>
      <c r="BUJ535" s="330" t="s">
        <v>609</v>
      </c>
      <c r="BUK535" s="428">
        <f>BUK534+1</f>
        <v>2</v>
      </c>
      <c r="BUL535" s="330" t="s">
        <v>609</v>
      </c>
      <c r="BUM535" s="428">
        <f>BUM534+1</f>
        <v>2</v>
      </c>
      <c r="BUN535" s="330" t="s">
        <v>609</v>
      </c>
      <c r="BUO535" s="428">
        <f>BUO534+1</f>
        <v>2</v>
      </c>
      <c r="BUP535" s="330" t="s">
        <v>609</v>
      </c>
      <c r="BUQ535" s="428">
        <f>BUQ534+1</f>
        <v>2</v>
      </c>
      <c r="BUR535" s="330" t="s">
        <v>609</v>
      </c>
      <c r="BUS535" s="428">
        <f>BUS534+1</f>
        <v>2</v>
      </c>
      <c r="BUT535" s="330" t="s">
        <v>609</v>
      </c>
      <c r="BUU535" s="428">
        <f>BUU534+1</f>
        <v>2</v>
      </c>
      <c r="BUV535" s="330" t="s">
        <v>609</v>
      </c>
      <c r="BUW535" s="428">
        <f>BUW534+1</f>
        <v>2</v>
      </c>
      <c r="BUX535" s="330" t="s">
        <v>609</v>
      </c>
      <c r="BUY535" s="428">
        <f>BUY534+1</f>
        <v>2</v>
      </c>
      <c r="BUZ535" s="330" t="s">
        <v>609</v>
      </c>
      <c r="BVA535" s="428">
        <f>BVA534+1</f>
        <v>2</v>
      </c>
      <c r="BVB535" s="330" t="s">
        <v>609</v>
      </c>
      <c r="BVC535" s="428">
        <f>BVC534+1</f>
        <v>2</v>
      </c>
      <c r="BVD535" s="330" t="s">
        <v>609</v>
      </c>
      <c r="BVE535" s="428">
        <f>BVE534+1</f>
        <v>2</v>
      </c>
      <c r="BVF535" s="330" t="s">
        <v>609</v>
      </c>
      <c r="BVG535" s="428">
        <f>BVG534+1</f>
        <v>2</v>
      </c>
      <c r="BVH535" s="330" t="s">
        <v>609</v>
      </c>
      <c r="BVI535" s="428">
        <f>BVI534+1</f>
        <v>2</v>
      </c>
      <c r="BVJ535" s="330" t="s">
        <v>609</v>
      </c>
      <c r="BVK535" s="428">
        <f>BVK534+1</f>
        <v>2</v>
      </c>
      <c r="BVL535" s="330" t="s">
        <v>609</v>
      </c>
      <c r="BVM535" s="428">
        <f>BVM534+1</f>
        <v>2</v>
      </c>
      <c r="BVN535" s="330" t="s">
        <v>609</v>
      </c>
      <c r="BVO535" s="428">
        <f>BVO534+1</f>
        <v>2</v>
      </c>
      <c r="BVP535" s="330" t="s">
        <v>609</v>
      </c>
      <c r="BVQ535" s="428">
        <f>BVQ534+1</f>
        <v>2</v>
      </c>
      <c r="BVR535" s="330" t="s">
        <v>609</v>
      </c>
      <c r="BVS535" s="428">
        <f>BVS534+1</f>
        <v>2</v>
      </c>
      <c r="BVT535" s="330" t="s">
        <v>609</v>
      </c>
      <c r="BVU535" s="428">
        <f>BVU534+1</f>
        <v>2</v>
      </c>
      <c r="BVV535" s="330" t="s">
        <v>609</v>
      </c>
      <c r="BVW535" s="428">
        <f>BVW534+1</f>
        <v>2</v>
      </c>
      <c r="BVX535" s="330" t="s">
        <v>609</v>
      </c>
      <c r="BVY535" s="428">
        <f>BVY534+1</f>
        <v>2</v>
      </c>
      <c r="BVZ535" s="330" t="s">
        <v>609</v>
      </c>
      <c r="BWA535" s="428">
        <f>BWA534+1</f>
        <v>2</v>
      </c>
      <c r="BWB535" s="330" t="s">
        <v>609</v>
      </c>
      <c r="BWC535" s="428">
        <f>BWC534+1</f>
        <v>2</v>
      </c>
      <c r="BWD535" s="330" t="s">
        <v>609</v>
      </c>
      <c r="BWE535" s="428">
        <f>BWE534+1</f>
        <v>2</v>
      </c>
      <c r="BWF535" s="330" t="s">
        <v>609</v>
      </c>
      <c r="BWG535" s="428">
        <f>BWG534+1</f>
        <v>2</v>
      </c>
      <c r="BWH535" s="330" t="s">
        <v>609</v>
      </c>
      <c r="BWI535" s="428">
        <f>BWI534+1</f>
        <v>2</v>
      </c>
      <c r="BWJ535" s="330" t="s">
        <v>609</v>
      </c>
      <c r="BWK535" s="428">
        <f>BWK534+1</f>
        <v>2</v>
      </c>
      <c r="BWL535" s="330" t="s">
        <v>609</v>
      </c>
      <c r="BWM535" s="428">
        <f>BWM534+1</f>
        <v>2</v>
      </c>
      <c r="BWN535" s="330" t="s">
        <v>609</v>
      </c>
      <c r="BWO535" s="428">
        <f>BWO534+1</f>
        <v>2</v>
      </c>
      <c r="BWP535" s="330" t="s">
        <v>609</v>
      </c>
      <c r="BWQ535" s="428">
        <f>BWQ534+1</f>
        <v>2</v>
      </c>
      <c r="BWR535" s="330" t="s">
        <v>609</v>
      </c>
      <c r="BWS535" s="428">
        <f>BWS534+1</f>
        <v>2</v>
      </c>
      <c r="BWT535" s="330" t="s">
        <v>609</v>
      </c>
      <c r="BWU535" s="428">
        <f>BWU534+1</f>
        <v>2</v>
      </c>
      <c r="BWV535" s="330" t="s">
        <v>609</v>
      </c>
      <c r="BWW535" s="428">
        <f>BWW534+1</f>
        <v>2</v>
      </c>
      <c r="BWX535" s="330" t="s">
        <v>609</v>
      </c>
      <c r="BWY535" s="428">
        <f>BWY534+1</f>
        <v>2</v>
      </c>
      <c r="BWZ535" s="330" t="s">
        <v>609</v>
      </c>
      <c r="BXA535" s="428">
        <f>BXA534+1</f>
        <v>2</v>
      </c>
      <c r="BXB535" s="330" t="s">
        <v>609</v>
      </c>
      <c r="BXC535" s="428">
        <f>BXC534+1</f>
        <v>2</v>
      </c>
      <c r="BXD535" s="330" t="s">
        <v>609</v>
      </c>
      <c r="BXE535" s="428">
        <f>BXE534+1</f>
        <v>2</v>
      </c>
      <c r="BXF535" s="330" t="s">
        <v>609</v>
      </c>
      <c r="BXG535" s="428">
        <f>BXG534+1</f>
        <v>2</v>
      </c>
      <c r="BXH535" s="330" t="s">
        <v>609</v>
      </c>
      <c r="BXI535" s="428">
        <f>BXI534+1</f>
        <v>2</v>
      </c>
      <c r="BXJ535" s="330" t="s">
        <v>609</v>
      </c>
      <c r="BXK535" s="428">
        <f>BXK534+1</f>
        <v>2</v>
      </c>
      <c r="BXL535" s="330" t="s">
        <v>609</v>
      </c>
      <c r="BXM535" s="428">
        <f>BXM534+1</f>
        <v>2</v>
      </c>
      <c r="BXN535" s="330" t="s">
        <v>609</v>
      </c>
      <c r="BXO535" s="428">
        <f>BXO534+1</f>
        <v>2</v>
      </c>
      <c r="BXP535" s="330" t="s">
        <v>609</v>
      </c>
      <c r="BXQ535" s="428">
        <f>BXQ534+1</f>
        <v>2</v>
      </c>
      <c r="BXR535" s="330" t="s">
        <v>609</v>
      </c>
      <c r="BXS535" s="428">
        <f>BXS534+1</f>
        <v>2</v>
      </c>
      <c r="BXT535" s="330" t="s">
        <v>609</v>
      </c>
      <c r="BXU535" s="428">
        <f>BXU534+1</f>
        <v>2</v>
      </c>
      <c r="BXV535" s="330" t="s">
        <v>609</v>
      </c>
      <c r="BXW535" s="428">
        <f>BXW534+1</f>
        <v>2</v>
      </c>
      <c r="BXX535" s="330" t="s">
        <v>609</v>
      </c>
      <c r="BXY535" s="428">
        <f>BXY534+1</f>
        <v>2</v>
      </c>
      <c r="BXZ535" s="330" t="s">
        <v>609</v>
      </c>
      <c r="BYA535" s="428">
        <f>BYA534+1</f>
        <v>2</v>
      </c>
      <c r="BYB535" s="330" t="s">
        <v>609</v>
      </c>
      <c r="BYC535" s="428">
        <f>BYC534+1</f>
        <v>2</v>
      </c>
      <c r="BYD535" s="330" t="s">
        <v>609</v>
      </c>
      <c r="BYE535" s="428">
        <f>BYE534+1</f>
        <v>2</v>
      </c>
      <c r="BYF535" s="330" t="s">
        <v>609</v>
      </c>
      <c r="BYG535" s="428">
        <f>BYG534+1</f>
        <v>2</v>
      </c>
      <c r="BYH535" s="330" t="s">
        <v>609</v>
      </c>
      <c r="BYI535" s="428">
        <f>BYI534+1</f>
        <v>2</v>
      </c>
      <c r="BYJ535" s="330" t="s">
        <v>609</v>
      </c>
      <c r="BYK535" s="428">
        <f>BYK534+1</f>
        <v>2</v>
      </c>
      <c r="BYL535" s="330" t="s">
        <v>609</v>
      </c>
      <c r="BYM535" s="428">
        <f>BYM534+1</f>
        <v>2</v>
      </c>
      <c r="BYN535" s="330" t="s">
        <v>609</v>
      </c>
      <c r="BYO535" s="428">
        <f>BYO534+1</f>
        <v>2</v>
      </c>
      <c r="BYP535" s="330" t="s">
        <v>609</v>
      </c>
      <c r="BYQ535" s="428">
        <f>BYQ534+1</f>
        <v>2</v>
      </c>
      <c r="BYR535" s="330" t="s">
        <v>609</v>
      </c>
      <c r="BYS535" s="428">
        <f>BYS534+1</f>
        <v>2</v>
      </c>
      <c r="BYT535" s="330" t="s">
        <v>609</v>
      </c>
      <c r="BYU535" s="428">
        <f>BYU534+1</f>
        <v>2</v>
      </c>
      <c r="BYV535" s="330" t="s">
        <v>609</v>
      </c>
      <c r="BYW535" s="428">
        <f>BYW534+1</f>
        <v>2</v>
      </c>
      <c r="BYX535" s="330" t="s">
        <v>609</v>
      </c>
      <c r="BYY535" s="428">
        <f>BYY534+1</f>
        <v>2</v>
      </c>
      <c r="BYZ535" s="330" t="s">
        <v>609</v>
      </c>
      <c r="BZA535" s="428">
        <f>BZA534+1</f>
        <v>2</v>
      </c>
      <c r="BZB535" s="330" t="s">
        <v>609</v>
      </c>
      <c r="BZC535" s="428">
        <f>BZC534+1</f>
        <v>2</v>
      </c>
      <c r="BZD535" s="330" t="s">
        <v>609</v>
      </c>
      <c r="BZE535" s="428">
        <f>BZE534+1</f>
        <v>2</v>
      </c>
      <c r="BZF535" s="330" t="s">
        <v>609</v>
      </c>
      <c r="BZG535" s="428">
        <f>BZG534+1</f>
        <v>2</v>
      </c>
      <c r="BZH535" s="330" t="s">
        <v>609</v>
      </c>
      <c r="BZI535" s="428">
        <f>BZI534+1</f>
        <v>2</v>
      </c>
      <c r="BZJ535" s="330" t="s">
        <v>609</v>
      </c>
      <c r="BZK535" s="428">
        <f>BZK534+1</f>
        <v>2</v>
      </c>
      <c r="BZL535" s="330" t="s">
        <v>609</v>
      </c>
      <c r="BZM535" s="428">
        <f>BZM534+1</f>
        <v>2</v>
      </c>
      <c r="BZN535" s="330" t="s">
        <v>609</v>
      </c>
      <c r="BZO535" s="428">
        <f>BZO534+1</f>
        <v>2</v>
      </c>
      <c r="BZP535" s="330" t="s">
        <v>609</v>
      </c>
      <c r="BZQ535" s="428">
        <f>BZQ534+1</f>
        <v>2</v>
      </c>
      <c r="BZR535" s="330" t="s">
        <v>609</v>
      </c>
      <c r="BZS535" s="428">
        <f>BZS534+1</f>
        <v>2</v>
      </c>
      <c r="BZT535" s="330" t="s">
        <v>609</v>
      </c>
      <c r="BZU535" s="428">
        <f>BZU534+1</f>
        <v>2</v>
      </c>
      <c r="BZV535" s="330" t="s">
        <v>609</v>
      </c>
      <c r="BZW535" s="428">
        <f>BZW534+1</f>
        <v>2</v>
      </c>
      <c r="BZX535" s="330" t="s">
        <v>609</v>
      </c>
      <c r="BZY535" s="428">
        <f>BZY534+1</f>
        <v>2</v>
      </c>
      <c r="BZZ535" s="330" t="s">
        <v>609</v>
      </c>
      <c r="CAA535" s="428">
        <f>CAA534+1</f>
        <v>2</v>
      </c>
      <c r="CAB535" s="330" t="s">
        <v>609</v>
      </c>
      <c r="CAC535" s="428">
        <f>CAC534+1</f>
        <v>2</v>
      </c>
      <c r="CAD535" s="330" t="s">
        <v>609</v>
      </c>
      <c r="CAE535" s="428">
        <f>CAE534+1</f>
        <v>2</v>
      </c>
      <c r="CAF535" s="330" t="s">
        <v>609</v>
      </c>
      <c r="CAG535" s="428">
        <f>CAG534+1</f>
        <v>2</v>
      </c>
      <c r="CAH535" s="330" t="s">
        <v>609</v>
      </c>
      <c r="CAI535" s="428">
        <f>CAI534+1</f>
        <v>2</v>
      </c>
      <c r="CAJ535" s="330" t="s">
        <v>609</v>
      </c>
      <c r="CAK535" s="428">
        <f>CAK534+1</f>
        <v>2</v>
      </c>
      <c r="CAL535" s="330" t="s">
        <v>609</v>
      </c>
      <c r="CAM535" s="428">
        <f>CAM534+1</f>
        <v>2</v>
      </c>
      <c r="CAN535" s="330" t="s">
        <v>609</v>
      </c>
      <c r="CAO535" s="428">
        <f>CAO534+1</f>
        <v>2</v>
      </c>
      <c r="CAP535" s="330" t="s">
        <v>609</v>
      </c>
      <c r="CAQ535" s="428">
        <f>CAQ534+1</f>
        <v>2</v>
      </c>
      <c r="CAR535" s="330" t="s">
        <v>609</v>
      </c>
      <c r="CAS535" s="428">
        <f>CAS534+1</f>
        <v>2</v>
      </c>
      <c r="CAT535" s="330" t="s">
        <v>609</v>
      </c>
      <c r="CAU535" s="428">
        <f>CAU534+1</f>
        <v>2</v>
      </c>
      <c r="CAV535" s="330" t="s">
        <v>609</v>
      </c>
      <c r="CAW535" s="428">
        <f>CAW534+1</f>
        <v>2</v>
      </c>
      <c r="CAX535" s="330" t="s">
        <v>609</v>
      </c>
      <c r="CAY535" s="428">
        <f>CAY534+1</f>
        <v>2</v>
      </c>
      <c r="CAZ535" s="330" t="s">
        <v>609</v>
      </c>
      <c r="CBA535" s="428">
        <f>CBA534+1</f>
        <v>2</v>
      </c>
      <c r="CBB535" s="330" t="s">
        <v>609</v>
      </c>
      <c r="CBC535" s="428">
        <f>CBC534+1</f>
        <v>2</v>
      </c>
      <c r="CBD535" s="330" t="s">
        <v>609</v>
      </c>
      <c r="CBE535" s="428">
        <f>CBE534+1</f>
        <v>2</v>
      </c>
      <c r="CBF535" s="330" t="s">
        <v>609</v>
      </c>
      <c r="CBG535" s="428">
        <f>CBG534+1</f>
        <v>2</v>
      </c>
      <c r="CBH535" s="330" t="s">
        <v>609</v>
      </c>
      <c r="CBI535" s="428">
        <f>CBI534+1</f>
        <v>2</v>
      </c>
      <c r="CBJ535" s="330" t="s">
        <v>609</v>
      </c>
      <c r="CBK535" s="428">
        <f>CBK534+1</f>
        <v>2</v>
      </c>
      <c r="CBL535" s="330" t="s">
        <v>609</v>
      </c>
      <c r="CBM535" s="428">
        <f>CBM534+1</f>
        <v>2</v>
      </c>
      <c r="CBN535" s="330" t="s">
        <v>609</v>
      </c>
      <c r="CBO535" s="428">
        <f>CBO534+1</f>
        <v>2</v>
      </c>
      <c r="CBP535" s="330" t="s">
        <v>609</v>
      </c>
      <c r="CBQ535" s="428">
        <f>CBQ534+1</f>
        <v>2</v>
      </c>
      <c r="CBR535" s="330" t="s">
        <v>609</v>
      </c>
      <c r="CBS535" s="428">
        <f>CBS534+1</f>
        <v>2</v>
      </c>
      <c r="CBT535" s="330" t="s">
        <v>609</v>
      </c>
      <c r="CBU535" s="428">
        <f>CBU534+1</f>
        <v>2</v>
      </c>
      <c r="CBV535" s="330" t="s">
        <v>609</v>
      </c>
      <c r="CBW535" s="428">
        <f>CBW534+1</f>
        <v>2</v>
      </c>
      <c r="CBX535" s="330" t="s">
        <v>609</v>
      </c>
      <c r="CBY535" s="428">
        <f>CBY534+1</f>
        <v>2</v>
      </c>
      <c r="CBZ535" s="330" t="s">
        <v>609</v>
      </c>
      <c r="CCA535" s="428">
        <f>CCA534+1</f>
        <v>2</v>
      </c>
      <c r="CCB535" s="330" t="s">
        <v>609</v>
      </c>
      <c r="CCC535" s="428">
        <f>CCC534+1</f>
        <v>2</v>
      </c>
      <c r="CCD535" s="330" t="s">
        <v>609</v>
      </c>
      <c r="CCE535" s="428">
        <f>CCE534+1</f>
        <v>2</v>
      </c>
      <c r="CCF535" s="330" t="s">
        <v>609</v>
      </c>
      <c r="CCG535" s="428">
        <f>CCG534+1</f>
        <v>2</v>
      </c>
      <c r="CCH535" s="330" t="s">
        <v>609</v>
      </c>
      <c r="CCI535" s="428">
        <f>CCI534+1</f>
        <v>2</v>
      </c>
      <c r="CCJ535" s="330" t="s">
        <v>609</v>
      </c>
      <c r="CCK535" s="428">
        <f>CCK534+1</f>
        <v>2</v>
      </c>
      <c r="CCL535" s="330" t="s">
        <v>609</v>
      </c>
      <c r="CCM535" s="428">
        <f>CCM534+1</f>
        <v>2</v>
      </c>
      <c r="CCN535" s="330" t="s">
        <v>609</v>
      </c>
      <c r="CCO535" s="428">
        <f>CCO534+1</f>
        <v>2</v>
      </c>
      <c r="CCP535" s="330" t="s">
        <v>609</v>
      </c>
      <c r="CCQ535" s="428">
        <f>CCQ534+1</f>
        <v>2</v>
      </c>
      <c r="CCR535" s="330" t="s">
        <v>609</v>
      </c>
      <c r="CCS535" s="428">
        <f>CCS534+1</f>
        <v>2</v>
      </c>
      <c r="CCT535" s="330" t="s">
        <v>609</v>
      </c>
      <c r="CCU535" s="428">
        <f>CCU534+1</f>
        <v>2</v>
      </c>
      <c r="CCV535" s="330" t="s">
        <v>609</v>
      </c>
      <c r="CCW535" s="428">
        <f>CCW534+1</f>
        <v>2</v>
      </c>
      <c r="CCX535" s="330" t="s">
        <v>609</v>
      </c>
      <c r="CCY535" s="428">
        <f>CCY534+1</f>
        <v>2</v>
      </c>
      <c r="CCZ535" s="330" t="s">
        <v>609</v>
      </c>
      <c r="CDA535" s="428">
        <f>CDA534+1</f>
        <v>2</v>
      </c>
      <c r="CDB535" s="330" t="s">
        <v>609</v>
      </c>
      <c r="CDC535" s="428">
        <f>CDC534+1</f>
        <v>2</v>
      </c>
      <c r="CDD535" s="330" t="s">
        <v>609</v>
      </c>
      <c r="CDE535" s="428">
        <f>CDE534+1</f>
        <v>2</v>
      </c>
      <c r="CDF535" s="330" t="s">
        <v>609</v>
      </c>
      <c r="CDG535" s="428">
        <f>CDG534+1</f>
        <v>2</v>
      </c>
      <c r="CDH535" s="330" t="s">
        <v>609</v>
      </c>
      <c r="CDI535" s="428">
        <f>CDI534+1</f>
        <v>2</v>
      </c>
      <c r="CDJ535" s="330" t="s">
        <v>609</v>
      </c>
      <c r="CDK535" s="428">
        <f>CDK534+1</f>
        <v>2</v>
      </c>
      <c r="CDL535" s="330" t="s">
        <v>609</v>
      </c>
      <c r="CDM535" s="428">
        <f>CDM534+1</f>
        <v>2</v>
      </c>
      <c r="CDN535" s="330" t="s">
        <v>609</v>
      </c>
      <c r="CDO535" s="428">
        <f>CDO534+1</f>
        <v>2</v>
      </c>
      <c r="CDP535" s="330" t="s">
        <v>609</v>
      </c>
      <c r="CDQ535" s="428">
        <f>CDQ534+1</f>
        <v>2</v>
      </c>
      <c r="CDR535" s="330" t="s">
        <v>609</v>
      </c>
      <c r="CDS535" s="428">
        <f>CDS534+1</f>
        <v>2</v>
      </c>
      <c r="CDT535" s="330" t="s">
        <v>609</v>
      </c>
      <c r="CDU535" s="428">
        <f>CDU534+1</f>
        <v>2</v>
      </c>
      <c r="CDV535" s="330" t="s">
        <v>609</v>
      </c>
      <c r="CDW535" s="428">
        <f>CDW534+1</f>
        <v>2</v>
      </c>
      <c r="CDX535" s="330" t="s">
        <v>609</v>
      </c>
      <c r="CDY535" s="428">
        <f>CDY534+1</f>
        <v>2</v>
      </c>
      <c r="CDZ535" s="330" t="s">
        <v>609</v>
      </c>
      <c r="CEA535" s="428">
        <f>CEA534+1</f>
        <v>2</v>
      </c>
      <c r="CEB535" s="330" t="s">
        <v>609</v>
      </c>
      <c r="CEC535" s="428">
        <f>CEC534+1</f>
        <v>2</v>
      </c>
      <c r="CED535" s="330" t="s">
        <v>609</v>
      </c>
      <c r="CEE535" s="428">
        <f>CEE534+1</f>
        <v>2</v>
      </c>
      <c r="CEF535" s="330" t="s">
        <v>609</v>
      </c>
      <c r="CEG535" s="428">
        <f>CEG534+1</f>
        <v>2</v>
      </c>
      <c r="CEH535" s="330" t="s">
        <v>609</v>
      </c>
      <c r="CEI535" s="428">
        <f>CEI534+1</f>
        <v>2</v>
      </c>
      <c r="CEJ535" s="330" t="s">
        <v>609</v>
      </c>
      <c r="CEK535" s="428">
        <f>CEK534+1</f>
        <v>2</v>
      </c>
      <c r="CEL535" s="330" t="s">
        <v>609</v>
      </c>
      <c r="CEM535" s="428">
        <f>CEM534+1</f>
        <v>2</v>
      </c>
      <c r="CEN535" s="330" t="s">
        <v>609</v>
      </c>
      <c r="CEO535" s="428">
        <f>CEO534+1</f>
        <v>2</v>
      </c>
      <c r="CEP535" s="330" t="s">
        <v>609</v>
      </c>
      <c r="CEQ535" s="428">
        <f>CEQ534+1</f>
        <v>2</v>
      </c>
      <c r="CER535" s="330" t="s">
        <v>609</v>
      </c>
      <c r="CES535" s="428">
        <f>CES534+1</f>
        <v>2</v>
      </c>
      <c r="CET535" s="330" t="s">
        <v>609</v>
      </c>
      <c r="CEU535" s="428">
        <f>CEU534+1</f>
        <v>2</v>
      </c>
      <c r="CEV535" s="330" t="s">
        <v>609</v>
      </c>
      <c r="CEW535" s="428">
        <f>CEW534+1</f>
        <v>2</v>
      </c>
      <c r="CEX535" s="330" t="s">
        <v>609</v>
      </c>
      <c r="CEY535" s="428">
        <f>CEY534+1</f>
        <v>2</v>
      </c>
      <c r="CEZ535" s="330" t="s">
        <v>609</v>
      </c>
      <c r="CFA535" s="428">
        <f>CFA534+1</f>
        <v>2</v>
      </c>
      <c r="CFB535" s="330" t="s">
        <v>609</v>
      </c>
      <c r="CFC535" s="428">
        <f>CFC534+1</f>
        <v>2</v>
      </c>
      <c r="CFD535" s="330" t="s">
        <v>609</v>
      </c>
      <c r="CFE535" s="428">
        <f>CFE534+1</f>
        <v>2</v>
      </c>
      <c r="CFF535" s="330" t="s">
        <v>609</v>
      </c>
      <c r="CFG535" s="428">
        <f>CFG534+1</f>
        <v>2</v>
      </c>
      <c r="CFH535" s="330" t="s">
        <v>609</v>
      </c>
      <c r="CFI535" s="428">
        <f>CFI534+1</f>
        <v>2</v>
      </c>
      <c r="CFJ535" s="330" t="s">
        <v>609</v>
      </c>
      <c r="CFK535" s="428">
        <f>CFK534+1</f>
        <v>2</v>
      </c>
      <c r="CFL535" s="330" t="s">
        <v>609</v>
      </c>
      <c r="CFM535" s="428">
        <f>CFM534+1</f>
        <v>2</v>
      </c>
      <c r="CFN535" s="330" t="s">
        <v>609</v>
      </c>
      <c r="CFO535" s="428">
        <f>CFO534+1</f>
        <v>2</v>
      </c>
      <c r="CFP535" s="330" t="s">
        <v>609</v>
      </c>
      <c r="CFQ535" s="428">
        <f>CFQ534+1</f>
        <v>2</v>
      </c>
      <c r="CFR535" s="330" t="s">
        <v>609</v>
      </c>
      <c r="CFS535" s="428">
        <f>CFS534+1</f>
        <v>2</v>
      </c>
      <c r="CFT535" s="330" t="s">
        <v>609</v>
      </c>
      <c r="CFU535" s="428">
        <f>CFU534+1</f>
        <v>2</v>
      </c>
      <c r="CFV535" s="330" t="s">
        <v>609</v>
      </c>
      <c r="CFW535" s="428">
        <f>CFW534+1</f>
        <v>2</v>
      </c>
      <c r="CFX535" s="330" t="s">
        <v>609</v>
      </c>
      <c r="CFY535" s="428">
        <f>CFY534+1</f>
        <v>2</v>
      </c>
      <c r="CFZ535" s="330" t="s">
        <v>609</v>
      </c>
      <c r="CGA535" s="428">
        <f>CGA534+1</f>
        <v>2</v>
      </c>
      <c r="CGB535" s="330" t="s">
        <v>609</v>
      </c>
      <c r="CGC535" s="428">
        <f>CGC534+1</f>
        <v>2</v>
      </c>
      <c r="CGD535" s="330" t="s">
        <v>609</v>
      </c>
      <c r="CGE535" s="428">
        <f>CGE534+1</f>
        <v>2</v>
      </c>
      <c r="CGF535" s="330" t="s">
        <v>609</v>
      </c>
      <c r="CGG535" s="428">
        <f>CGG534+1</f>
        <v>2</v>
      </c>
      <c r="CGH535" s="330" t="s">
        <v>609</v>
      </c>
      <c r="CGI535" s="428">
        <f>CGI534+1</f>
        <v>2</v>
      </c>
      <c r="CGJ535" s="330" t="s">
        <v>609</v>
      </c>
      <c r="CGK535" s="428">
        <f>CGK534+1</f>
        <v>2</v>
      </c>
      <c r="CGL535" s="330" t="s">
        <v>609</v>
      </c>
      <c r="CGM535" s="428">
        <f>CGM534+1</f>
        <v>2</v>
      </c>
      <c r="CGN535" s="330" t="s">
        <v>609</v>
      </c>
      <c r="CGO535" s="428">
        <f>CGO534+1</f>
        <v>2</v>
      </c>
      <c r="CGP535" s="330" t="s">
        <v>609</v>
      </c>
      <c r="CGQ535" s="428">
        <f>CGQ534+1</f>
        <v>2</v>
      </c>
      <c r="CGR535" s="330" t="s">
        <v>609</v>
      </c>
      <c r="CGS535" s="428">
        <f>CGS534+1</f>
        <v>2</v>
      </c>
      <c r="CGT535" s="330" t="s">
        <v>609</v>
      </c>
      <c r="CGU535" s="428">
        <f>CGU534+1</f>
        <v>2</v>
      </c>
      <c r="CGV535" s="330" t="s">
        <v>609</v>
      </c>
      <c r="CGW535" s="428">
        <f>CGW534+1</f>
        <v>2</v>
      </c>
      <c r="CGX535" s="330" t="s">
        <v>609</v>
      </c>
      <c r="CGY535" s="428">
        <f>CGY534+1</f>
        <v>2</v>
      </c>
      <c r="CGZ535" s="330" t="s">
        <v>609</v>
      </c>
      <c r="CHA535" s="428">
        <f>CHA534+1</f>
        <v>2</v>
      </c>
      <c r="CHB535" s="330" t="s">
        <v>609</v>
      </c>
      <c r="CHC535" s="428">
        <f>CHC534+1</f>
        <v>2</v>
      </c>
      <c r="CHD535" s="330" t="s">
        <v>609</v>
      </c>
      <c r="CHE535" s="428">
        <f>CHE534+1</f>
        <v>2</v>
      </c>
      <c r="CHF535" s="330" t="s">
        <v>609</v>
      </c>
      <c r="CHG535" s="428">
        <f>CHG534+1</f>
        <v>2</v>
      </c>
      <c r="CHH535" s="330" t="s">
        <v>609</v>
      </c>
      <c r="CHI535" s="428">
        <f>CHI534+1</f>
        <v>2</v>
      </c>
      <c r="CHJ535" s="330" t="s">
        <v>609</v>
      </c>
      <c r="CHK535" s="428">
        <f>CHK534+1</f>
        <v>2</v>
      </c>
      <c r="CHL535" s="330" t="s">
        <v>609</v>
      </c>
      <c r="CHM535" s="428">
        <f>CHM534+1</f>
        <v>2</v>
      </c>
      <c r="CHN535" s="330" t="s">
        <v>609</v>
      </c>
      <c r="CHO535" s="428">
        <f>CHO534+1</f>
        <v>2</v>
      </c>
      <c r="CHP535" s="330" t="s">
        <v>609</v>
      </c>
      <c r="CHQ535" s="428">
        <f>CHQ534+1</f>
        <v>2</v>
      </c>
      <c r="CHR535" s="330" t="s">
        <v>609</v>
      </c>
      <c r="CHS535" s="428">
        <f>CHS534+1</f>
        <v>2</v>
      </c>
      <c r="CHT535" s="330" t="s">
        <v>609</v>
      </c>
      <c r="CHU535" s="428">
        <f>CHU534+1</f>
        <v>2</v>
      </c>
      <c r="CHV535" s="330" t="s">
        <v>609</v>
      </c>
      <c r="CHW535" s="428">
        <f>CHW534+1</f>
        <v>2</v>
      </c>
      <c r="CHX535" s="330" t="s">
        <v>609</v>
      </c>
      <c r="CHY535" s="428">
        <f>CHY534+1</f>
        <v>2</v>
      </c>
      <c r="CHZ535" s="330" t="s">
        <v>609</v>
      </c>
      <c r="CIA535" s="428">
        <f>CIA534+1</f>
        <v>2</v>
      </c>
      <c r="CIB535" s="330" t="s">
        <v>609</v>
      </c>
      <c r="CIC535" s="428">
        <f>CIC534+1</f>
        <v>2</v>
      </c>
      <c r="CID535" s="330" t="s">
        <v>609</v>
      </c>
      <c r="CIE535" s="428">
        <f>CIE534+1</f>
        <v>2</v>
      </c>
      <c r="CIF535" s="330" t="s">
        <v>609</v>
      </c>
      <c r="CIG535" s="428">
        <f>CIG534+1</f>
        <v>2</v>
      </c>
      <c r="CIH535" s="330" t="s">
        <v>609</v>
      </c>
      <c r="CII535" s="428">
        <f>CII534+1</f>
        <v>2</v>
      </c>
      <c r="CIJ535" s="330" t="s">
        <v>609</v>
      </c>
      <c r="CIK535" s="428">
        <f>CIK534+1</f>
        <v>2</v>
      </c>
      <c r="CIL535" s="330" t="s">
        <v>609</v>
      </c>
      <c r="CIM535" s="428">
        <f>CIM534+1</f>
        <v>2</v>
      </c>
      <c r="CIN535" s="330" t="s">
        <v>609</v>
      </c>
      <c r="CIO535" s="428">
        <f>CIO534+1</f>
        <v>2</v>
      </c>
      <c r="CIP535" s="330" t="s">
        <v>609</v>
      </c>
      <c r="CIQ535" s="428">
        <f>CIQ534+1</f>
        <v>2</v>
      </c>
      <c r="CIR535" s="330" t="s">
        <v>609</v>
      </c>
      <c r="CIS535" s="428">
        <f>CIS534+1</f>
        <v>2</v>
      </c>
      <c r="CIT535" s="330" t="s">
        <v>609</v>
      </c>
      <c r="CIU535" s="428">
        <f>CIU534+1</f>
        <v>2</v>
      </c>
      <c r="CIV535" s="330" t="s">
        <v>609</v>
      </c>
      <c r="CIW535" s="428">
        <f>CIW534+1</f>
        <v>2</v>
      </c>
      <c r="CIX535" s="330" t="s">
        <v>609</v>
      </c>
      <c r="CIY535" s="428">
        <f>CIY534+1</f>
        <v>2</v>
      </c>
      <c r="CIZ535" s="330" t="s">
        <v>609</v>
      </c>
      <c r="CJA535" s="428">
        <f>CJA534+1</f>
        <v>2</v>
      </c>
      <c r="CJB535" s="330" t="s">
        <v>609</v>
      </c>
      <c r="CJC535" s="428">
        <f>CJC534+1</f>
        <v>2</v>
      </c>
      <c r="CJD535" s="330" t="s">
        <v>609</v>
      </c>
      <c r="CJE535" s="428">
        <f>CJE534+1</f>
        <v>2</v>
      </c>
      <c r="CJF535" s="330" t="s">
        <v>609</v>
      </c>
      <c r="CJG535" s="428">
        <f>CJG534+1</f>
        <v>2</v>
      </c>
      <c r="CJH535" s="330" t="s">
        <v>609</v>
      </c>
      <c r="CJI535" s="428">
        <f>CJI534+1</f>
        <v>2</v>
      </c>
      <c r="CJJ535" s="330" t="s">
        <v>609</v>
      </c>
      <c r="CJK535" s="428">
        <f>CJK534+1</f>
        <v>2</v>
      </c>
      <c r="CJL535" s="330" t="s">
        <v>609</v>
      </c>
      <c r="CJM535" s="428">
        <f>CJM534+1</f>
        <v>2</v>
      </c>
      <c r="CJN535" s="330" t="s">
        <v>609</v>
      </c>
      <c r="CJO535" s="428">
        <f>CJO534+1</f>
        <v>2</v>
      </c>
      <c r="CJP535" s="330" t="s">
        <v>609</v>
      </c>
      <c r="CJQ535" s="428">
        <f>CJQ534+1</f>
        <v>2</v>
      </c>
      <c r="CJR535" s="330" t="s">
        <v>609</v>
      </c>
      <c r="CJS535" s="428">
        <f>CJS534+1</f>
        <v>2</v>
      </c>
      <c r="CJT535" s="330" t="s">
        <v>609</v>
      </c>
      <c r="CJU535" s="428">
        <f>CJU534+1</f>
        <v>2</v>
      </c>
      <c r="CJV535" s="330" t="s">
        <v>609</v>
      </c>
      <c r="CJW535" s="428">
        <f>CJW534+1</f>
        <v>2</v>
      </c>
      <c r="CJX535" s="330" t="s">
        <v>609</v>
      </c>
      <c r="CJY535" s="428">
        <f>CJY534+1</f>
        <v>2</v>
      </c>
      <c r="CJZ535" s="330" t="s">
        <v>609</v>
      </c>
      <c r="CKA535" s="428">
        <f>CKA534+1</f>
        <v>2</v>
      </c>
      <c r="CKB535" s="330" t="s">
        <v>609</v>
      </c>
      <c r="CKC535" s="428">
        <f>CKC534+1</f>
        <v>2</v>
      </c>
      <c r="CKD535" s="330" t="s">
        <v>609</v>
      </c>
      <c r="CKE535" s="428">
        <f>CKE534+1</f>
        <v>2</v>
      </c>
      <c r="CKF535" s="330" t="s">
        <v>609</v>
      </c>
      <c r="CKG535" s="428">
        <f>CKG534+1</f>
        <v>2</v>
      </c>
      <c r="CKH535" s="330" t="s">
        <v>609</v>
      </c>
      <c r="CKI535" s="428">
        <f>CKI534+1</f>
        <v>2</v>
      </c>
      <c r="CKJ535" s="330" t="s">
        <v>609</v>
      </c>
      <c r="CKK535" s="428">
        <f>CKK534+1</f>
        <v>2</v>
      </c>
      <c r="CKL535" s="330" t="s">
        <v>609</v>
      </c>
      <c r="CKM535" s="428">
        <f>CKM534+1</f>
        <v>2</v>
      </c>
      <c r="CKN535" s="330" t="s">
        <v>609</v>
      </c>
      <c r="CKO535" s="428">
        <f>CKO534+1</f>
        <v>2</v>
      </c>
      <c r="CKP535" s="330" t="s">
        <v>609</v>
      </c>
      <c r="CKQ535" s="428">
        <f>CKQ534+1</f>
        <v>2</v>
      </c>
      <c r="CKR535" s="330" t="s">
        <v>609</v>
      </c>
      <c r="CKS535" s="428">
        <f>CKS534+1</f>
        <v>2</v>
      </c>
      <c r="CKT535" s="330" t="s">
        <v>609</v>
      </c>
      <c r="CKU535" s="428">
        <f>CKU534+1</f>
        <v>2</v>
      </c>
      <c r="CKV535" s="330" t="s">
        <v>609</v>
      </c>
      <c r="CKW535" s="428">
        <f>CKW534+1</f>
        <v>2</v>
      </c>
      <c r="CKX535" s="330" t="s">
        <v>609</v>
      </c>
      <c r="CKY535" s="428">
        <f>CKY534+1</f>
        <v>2</v>
      </c>
      <c r="CKZ535" s="330" t="s">
        <v>609</v>
      </c>
      <c r="CLA535" s="428">
        <f>CLA534+1</f>
        <v>2</v>
      </c>
      <c r="CLB535" s="330" t="s">
        <v>609</v>
      </c>
      <c r="CLC535" s="428">
        <f>CLC534+1</f>
        <v>2</v>
      </c>
      <c r="CLD535" s="330" t="s">
        <v>609</v>
      </c>
      <c r="CLE535" s="428">
        <f>CLE534+1</f>
        <v>2</v>
      </c>
      <c r="CLF535" s="330" t="s">
        <v>609</v>
      </c>
      <c r="CLG535" s="428">
        <f>CLG534+1</f>
        <v>2</v>
      </c>
      <c r="CLH535" s="330" t="s">
        <v>609</v>
      </c>
      <c r="CLI535" s="428">
        <f>CLI534+1</f>
        <v>2</v>
      </c>
      <c r="CLJ535" s="330" t="s">
        <v>609</v>
      </c>
      <c r="CLK535" s="428">
        <f>CLK534+1</f>
        <v>2</v>
      </c>
      <c r="CLL535" s="330" t="s">
        <v>609</v>
      </c>
      <c r="CLM535" s="428">
        <f>CLM534+1</f>
        <v>2</v>
      </c>
      <c r="CLN535" s="330" t="s">
        <v>609</v>
      </c>
      <c r="CLO535" s="428">
        <f>CLO534+1</f>
        <v>2</v>
      </c>
      <c r="CLP535" s="330" t="s">
        <v>609</v>
      </c>
      <c r="CLQ535" s="428">
        <f>CLQ534+1</f>
        <v>2</v>
      </c>
      <c r="CLR535" s="330" t="s">
        <v>609</v>
      </c>
      <c r="CLS535" s="428">
        <f>CLS534+1</f>
        <v>2</v>
      </c>
      <c r="CLT535" s="330" t="s">
        <v>609</v>
      </c>
      <c r="CLU535" s="428">
        <f>CLU534+1</f>
        <v>2</v>
      </c>
      <c r="CLV535" s="330" t="s">
        <v>609</v>
      </c>
      <c r="CLW535" s="428">
        <f>CLW534+1</f>
        <v>2</v>
      </c>
      <c r="CLX535" s="330" t="s">
        <v>609</v>
      </c>
      <c r="CLY535" s="428">
        <f>CLY534+1</f>
        <v>2</v>
      </c>
      <c r="CLZ535" s="330" t="s">
        <v>609</v>
      </c>
      <c r="CMA535" s="428">
        <f>CMA534+1</f>
        <v>2</v>
      </c>
      <c r="CMB535" s="330" t="s">
        <v>609</v>
      </c>
      <c r="CMC535" s="428">
        <f>CMC534+1</f>
        <v>2</v>
      </c>
      <c r="CMD535" s="330" t="s">
        <v>609</v>
      </c>
      <c r="CME535" s="428">
        <f>CME534+1</f>
        <v>2</v>
      </c>
      <c r="CMF535" s="330" t="s">
        <v>609</v>
      </c>
      <c r="CMG535" s="428">
        <f>CMG534+1</f>
        <v>2</v>
      </c>
      <c r="CMH535" s="330" t="s">
        <v>609</v>
      </c>
      <c r="CMI535" s="428">
        <f>CMI534+1</f>
        <v>2</v>
      </c>
      <c r="CMJ535" s="330" t="s">
        <v>609</v>
      </c>
      <c r="CMK535" s="428">
        <f>CMK534+1</f>
        <v>2</v>
      </c>
      <c r="CML535" s="330" t="s">
        <v>609</v>
      </c>
      <c r="CMM535" s="428">
        <f>CMM534+1</f>
        <v>2</v>
      </c>
      <c r="CMN535" s="330" t="s">
        <v>609</v>
      </c>
      <c r="CMO535" s="428">
        <f>CMO534+1</f>
        <v>2</v>
      </c>
      <c r="CMP535" s="330" t="s">
        <v>609</v>
      </c>
      <c r="CMQ535" s="428">
        <f>CMQ534+1</f>
        <v>2</v>
      </c>
      <c r="CMR535" s="330" t="s">
        <v>609</v>
      </c>
      <c r="CMS535" s="428">
        <f>CMS534+1</f>
        <v>2</v>
      </c>
      <c r="CMT535" s="330" t="s">
        <v>609</v>
      </c>
      <c r="CMU535" s="428">
        <f>CMU534+1</f>
        <v>2</v>
      </c>
      <c r="CMV535" s="330" t="s">
        <v>609</v>
      </c>
      <c r="CMW535" s="428">
        <f>CMW534+1</f>
        <v>2</v>
      </c>
      <c r="CMX535" s="330" t="s">
        <v>609</v>
      </c>
      <c r="CMY535" s="428">
        <f>CMY534+1</f>
        <v>2</v>
      </c>
      <c r="CMZ535" s="330" t="s">
        <v>609</v>
      </c>
      <c r="CNA535" s="428">
        <f>CNA534+1</f>
        <v>2</v>
      </c>
      <c r="CNB535" s="330" t="s">
        <v>609</v>
      </c>
      <c r="CNC535" s="428">
        <f>CNC534+1</f>
        <v>2</v>
      </c>
      <c r="CND535" s="330" t="s">
        <v>609</v>
      </c>
      <c r="CNE535" s="428">
        <f>CNE534+1</f>
        <v>2</v>
      </c>
      <c r="CNF535" s="330" t="s">
        <v>609</v>
      </c>
      <c r="CNG535" s="428">
        <f>CNG534+1</f>
        <v>2</v>
      </c>
      <c r="CNH535" s="330" t="s">
        <v>609</v>
      </c>
      <c r="CNI535" s="428">
        <f>CNI534+1</f>
        <v>2</v>
      </c>
      <c r="CNJ535" s="330" t="s">
        <v>609</v>
      </c>
      <c r="CNK535" s="428">
        <f>CNK534+1</f>
        <v>2</v>
      </c>
      <c r="CNL535" s="330" t="s">
        <v>609</v>
      </c>
      <c r="CNM535" s="428">
        <f>CNM534+1</f>
        <v>2</v>
      </c>
      <c r="CNN535" s="330" t="s">
        <v>609</v>
      </c>
      <c r="CNO535" s="428">
        <f>CNO534+1</f>
        <v>2</v>
      </c>
      <c r="CNP535" s="330" t="s">
        <v>609</v>
      </c>
      <c r="CNQ535" s="428">
        <f>CNQ534+1</f>
        <v>2</v>
      </c>
      <c r="CNR535" s="330" t="s">
        <v>609</v>
      </c>
      <c r="CNS535" s="428">
        <f>CNS534+1</f>
        <v>2</v>
      </c>
      <c r="CNT535" s="330" t="s">
        <v>609</v>
      </c>
      <c r="CNU535" s="428">
        <f>CNU534+1</f>
        <v>2</v>
      </c>
      <c r="CNV535" s="330" t="s">
        <v>609</v>
      </c>
      <c r="CNW535" s="428">
        <f>CNW534+1</f>
        <v>2</v>
      </c>
      <c r="CNX535" s="330" t="s">
        <v>609</v>
      </c>
      <c r="CNY535" s="428">
        <f>CNY534+1</f>
        <v>2</v>
      </c>
      <c r="CNZ535" s="330" t="s">
        <v>609</v>
      </c>
      <c r="COA535" s="428">
        <f>COA534+1</f>
        <v>2</v>
      </c>
      <c r="COB535" s="330" t="s">
        <v>609</v>
      </c>
      <c r="COC535" s="428">
        <f>COC534+1</f>
        <v>2</v>
      </c>
      <c r="COD535" s="330" t="s">
        <v>609</v>
      </c>
      <c r="COE535" s="428">
        <f>COE534+1</f>
        <v>2</v>
      </c>
      <c r="COF535" s="330" t="s">
        <v>609</v>
      </c>
      <c r="COG535" s="428">
        <f>COG534+1</f>
        <v>2</v>
      </c>
      <c r="COH535" s="330" t="s">
        <v>609</v>
      </c>
      <c r="COI535" s="428">
        <f>COI534+1</f>
        <v>2</v>
      </c>
      <c r="COJ535" s="330" t="s">
        <v>609</v>
      </c>
      <c r="COK535" s="428">
        <f>COK534+1</f>
        <v>2</v>
      </c>
      <c r="COL535" s="330" t="s">
        <v>609</v>
      </c>
      <c r="COM535" s="428">
        <f>COM534+1</f>
        <v>2</v>
      </c>
      <c r="CON535" s="330" t="s">
        <v>609</v>
      </c>
      <c r="COO535" s="428">
        <f>COO534+1</f>
        <v>2</v>
      </c>
      <c r="COP535" s="330" t="s">
        <v>609</v>
      </c>
      <c r="COQ535" s="428">
        <f>COQ534+1</f>
        <v>2</v>
      </c>
      <c r="COR535" s="330" t="s">
        <v>609</v>
      </c>
      <c r="COS535" s="428">
        <f>COS534+1</f>
        <v>2</v>
      </c>
      <c r="COT535" s="330" t="s">
        <v>609</v>
      </c>
      <c r="COU535" s="428">
        <f>COU534+1</f>
        <v>2</v>
      </c>
      <c r="COV535" s="330" t="s">
        <v>609</v>
      </c>
      <c r="COW535" s="428">
        <f>COW534+1</f>
        <v>2</v>
      </c>
      <c r="COX535" s="330" t="s">
        <v>609</v>
      </c>
      <c r="COY535" s="428">
        <f>COY534+1</f>
        <v>2</v>
      </c>
      <c r="COZ535" s="330" t="s">
        <v>609</v>
      </c>
      <c r="CPA535" s="428">
        <f>CPA534+1</f>
        <v>2</v>
      </c>
      <c r="CPB535" s="330" t="s">
        <v>609</v>
      </c>
      <c r="CPC535" s="428">
        <f>CPC534+1</f>
        <v>2</v>
      </c>
      <c r="CPD535" s="330" t="s">
        <v>609</v>
      </c>
      <c r="CPE535" s="428">
        <f>CPE534+1</f>
        <v>2</v>
      </c>
      <c r="CPF535" s="330" t="s">
        <v>609</v>
      </c>
      <c r="CPG535" s="428">
        <f>CPG534+1</f>
        <v>2</v>
      </c>
      <c r="CPH535" s="330" t="s">
        <v>609</v>
      </c>
      <c r="CPI535" s="428">
        <f>CPI534+1</f>
        <v>2</v>
      </c>
      <c r="CPJ535" s="330" t="s">
        <v>609</v>
      </c>
      <c r="CPK535" s="428">
        <f>CPK534+1</f>
        <v>2</v>
      </c>
      <c r="CPL535" s="330" t="s">
        <v>609</v>
      </c>
      <c r="CPM535" s="428">
        <f>CPM534+1</f>
        <v>2</v>
      </c>
      <c r="CPN535" s="330" t="s">
        <v>609</v>
      </c>
      <c r="CPO535" s="428">
        <f>CPO534+1</f>
        <v>2</v>
      </c>
      <c r="CPP535" s="330" t="s">
        <v>609</v>
      </c>
      <c r="CPQ535" s="428">
        <f>CPQ534+1</f>
        <v>2</v>
      </c>
      <c r="CPR535" s="330" t="s">
        <v>609</v>
      </c>
      <c r="CPS535" s="428">
        <f>CPS534+1</f>
        <v>2</v>
      </c>
      <c r="CPT535" s="330" t="s">
        <v>609</v>
      </c>
      <c r="CPU535" s="428">
        <f>CPU534+1</f>
        <v>2</v>
      </c>
      <c r="CPV535" s="330" t="s">
        <v>609</v>
      </c>
      <c r="CPW535" s="428">
        <f>CPW534+1</f>
        <v>2</v>
      </c>
      <c r="CPX535" s="330" t="s">
        <v>609</v>
      </c>
      <c r="CPY535" s="428">
        <f>CPY534+1</f>
        <v>2</v>
      </c>
      <c r="CPZ535" s="330" t="s">
        <v>609</v>
      </c>
      <c r="CQA535" s="428">
        <f>CQA534+1</f>
        <v>2</v>
      </c>
      <c r="CQB535" s="330" t="s">
        <v>609</v>
      </c>
      <c r="CQC535" s="428">
        <f>CQC534+1</f>
        <v>2</v>
      </c>
      <c r="CQD535" s="330" t="s">
        <v>609</v>
      </c>
      <c r="CQE535" s="428">
        <f>CQE534+1</f>
        <v>2</v>
      </c>
      <c r="CQF535" s="330" t="s">
        <v>609</v>
      </c>
      <c r="CQG535" s="428">
        <f>CQG534+1</f>
        <v>2</v>
      </c>
      <c r="CQH535" s="330" t="s">
        <v>609</v>
      </c>
      <c r="CQI535" s="428">
        <f>CQI534+1</f>
        <v>2</v>
      </c>
      <c r="CQJ535" s="330" t="s">
        <v>609</v>
      </c>
      <c r="CQK535" s="428">
        <f>CQK534+1</f>
        <v>2</v>
      </c>
      <c r="CQL535" s="330" t="s">
        <v>609</v>
      </c>
      <c r="CQM535" s="428">
        <f>CQM534+1</f>
        <v>2</v>
      </c>
      <c r="CQN535" s="330" t="s">
        <v>609</v>
      </c>
      <c r="CQO535" s="428">
        <f>CQO534+1</f>
        <v>2</v>
      </c>
      <c r="CQP535" s="330" t="s">
        <v>609</v>
      </c>
      <c r="CQQ535" s="428">
        <f>CQQ534+1</f>
        <v>2</v>
      </c>
      <c r="CQR535" s="330" t="s">
        <v>609</v>
      </c>
      <c r="CQS535" s="428">
        <f>CQS534+1</f>
        <v>2</v>
      </c>
      <c r="CQT535" s="330" t="s">
        <v>609</v>
      </c>
      <c r="CQU535" s="428">
        <f>CQU534+1</f>
        <v>2</v>
      </c>
      <c r="CQV535" s="330" t="s">
        <v>609</v>
      </c>
      <c r="CQW535" s="428">
        <f>CQW534+1</f>
        <v>2</v>
      </c>
      <c r="CQX535" s="330" t="s">
        <v>609</v>
      </c>
      <c r="CQY535" s="428">
        <f>CQY534+1</f>
        <v>2</v>
      </c>
      <c r="CQZ535" s="330" t="s">
        <v>609</v>
      </c>
      <c r="CRA535" s="428">
        <f>CRA534+1</f>
        <v>2</v>
      </c>
      <c r="CRB535" s="330" t="s">
        <v>609</v>
      </c>
      <c r="CRC535" s="428">
        <f>CRC534+1</f>
        <v>2</v>
      </c>
      <c r="CRD535" s="330" t="s">
        <v>609</v>
      </c>
      <c r="CRE535" s="428">
        <f>CRE534+1</f>
        <v>2</v>
      </c>
      <c r="CRF535" s="330" t="s">
        <v>609</v>
      </c>
      <c r="CRG535" s="428">
        <f>CRG534+1</f>
        <v>2</v>
      </c>
      <c r="CRH535" s="330" t="s">
        <v>609</v>
      </c>
      <c r="CRI535" s="428">
        <f>CRI534+1</f>
        <v>2</v>
      </c>
      <c r="CRJ535" s="330" t="s">
        <v>609</v>
      </c>
      <c r="CRK535" s="428">
        <f>CRK534+1</f>
        <v>2</v>
      </c>
      <c r="CRL535" s="330" t="s">
        <v>609</v>
      </c>
      <c r="CRM535" s="428">
        <f>CRM534+1</f>
        <v>2</v>
      </c>
      <c r="CRN535" s="330" t="s">
        <v>609</v>
      </c>
      <c r="CRO535" s="428">
        <f>CRO534+1</f>
        <v>2</v>
      </c>
      <c r="CRP535" s="330" t="s">
        <v>609</v>
      </c>
      <c r="CRQ535" s="428">
        <f>CRQ534+1</f>
        <v>2</v>
      </c>
      <c r="CRR535" s="330" t="s">
        <v>609</v>
      </c>
      <c r="CRS535" s="428">
        <f>CRS534+1</f>
        <v>2</v>
      </c>
      <c r="CRT535" s="330" t="s">
        <v>609</v>
      </c>
      <c r="CRU535" s="428">
        <f>CRU534+1</f>
        <v>2</v>
      </c>
      <c r="CRV535" s="330" t="s">
        <v>609</v>
      </c>
      <c r="CRW535" s="428">
        <f>CRW534+1</f>
        <v>2</v>
      </c>
      <c r="CRX535" s="330" t="s">
        <v>609</v>
      </c>
      <c r="CRY535" s="428">
        <f>CRY534+1</f>
        <v>2</v>
      </c>
      <c r="CRZ535" s="330" t="s">
        <v>609</v>
      </c>
      <c r="CSA535" s="428">
        <f>CSA534+1</f>
        <v>2</v>
      </c>
      <c r="CSB535" s="330" t="s">
        <v>609</v>
      </c>
      <c r="CSC535" s="428">
        <f>CSC534+1</f>
        <v>2</v>
      </c>
      <c r="CSD535" s="330" t="s">
        <v>609</v>
      </c>
      <c r="CSE535" s="428">
        <f>CSE534+1</f>
        <v>2</v>
      </c>
      <c r="CSF535" s="330" t="s">
        <v>609</v>
      </c>
      <c r="CSG535" s="428">
        <f>CSG534+1</f>
        <v>2</v>
      </c>
      <c r="CSH535" s="330" t="s">
        <v>609</v>
      </c>
      <c r="CSI535" s="428">
        <f>CSI534+1</f>
        <v>2</v>
      </c>
      <c r="CSJ535" s="330" t="s">
        <v>609</v>
      </c>
      <c r="CSK535" s="428">
        <f>CSK534+1</f>
        <v>2</v>
      </c>
      <c r="CSL535" s="330" t="s">
        <v>609</v>
      </c>
      <c r="CSM535" s="428">
        <f>CSM534+1</f>
        <v>2</v>
      </c>
      <c r="CSN535" s="330" t="s">
        <v>609</v>
      </c>
      <c r="CSO535" s="428">
        <f>CSO534+1</f>
        <v>2</v>
      </c>
      <c r="CSP535" s="330" t="s">
        <v>609</v>
      </c>
      <c r="CSQ535" s="428">
        <f>CSQ534+1</f>
        <v>2</v>
      </c>
      <c r="CSR535" s="330" t="s">
        <v>609</v>
      </c>
      <c r="CSS535" s="428">
        <f>CSS534+1</f>
        <v>2</v>
      </c>
      <c r="CST535" s="330" t="s">
        <v>609</v>
      </c>
      <c r="CSU535" s="428">
        <f>CSU534+1</f>
        <v>2</v>
      </c>
      <c r="CSV535" s="330" t="s">
        <v>609</v>
      </c>
      <c r="CSW535" s="428">
        <f>CSW534+1</f>
        <v>2</v>
      </c>
      <c r="CSX535" s="330" t="s">
        <v>609</v>
      </c>
      <c r="CSY535" s="428">
        <f>CSY534+1</f>
        <v>2</v>
      </c>
      <c r="CSZ535" s="330" t="s">
        <v>609</v>
      </c>
      <c r="CTA535" s="428">
        <f>CTA534+1</f>
        <v>2</v>
      </c>
      <c r="CTB535" s="330" t="s">
        <v>609</v>
      </c>
      <c r="CTC535" s="428">
        <f>CTC534+1</f>
        <v>2</v>
      </c>
      <c r="CTD535" s="330" t="s">
        <v>609</v>
      </c>
      <c r="CTE535" s="428">
        <f>CTE534+1</f>
        <v>2</v>
      </c>
      <c r="CTF535" s="330" t="s">
        <v>609</v>
      </c>
      <c r="CTG535" s="428">
        <f>CTG534+1</f>
        <v>2</v>
      </c>
      <c r="CTH535" s="330" t="s">
        <v>609</v>
      </c>
      <c r="CTI535" s="428">
        <f>CTI534+1</f>
        <v>2</v>
      </c>
      <c r="CTJ535" s="330" t="s">
        <v>609</v>
      </c>
      <c r="CTK535" s="428">
        <f>CTK534+1</f>
        <v>2</v>
      </c>
      <c r="CTL535" s="330" t="s">
        <v>609</v>
      </c>
      <c r="CTM535" s="428">
        <f>CTM534+1</f>
        <v>2</v>
      </c>
      <c r="CTN535" s="330" t="s">
        <v>609</v>
      </c>
      <c r="CTO535" s="428">
        <f>CTO534+1</f>
        <v>2</v>
      </c>
      <c r="CTP535" s="330" t="s">
        <v>609</v>
      </c>
      <c r="CTQ535" s="428">
        <f>CTQ534+1</f>
        <v>2</v>
      </c>
      <c r="CTR535" s="330" t="s">
        <v>609</v>
      </c>
      <c r="CTS535" s="428">
        <f>CTS534+1</f>
        <v>2</v>
      </c>
      <c r="CTT535" s="330" t="s">
        <v>609</v>
      </c>
      <c r="CTU535" s="428">
        <f>CTU534+1</f>
        <v>2</v>
      </c>
      <c r="CTV535" s="330" t="s">
        <v>609</v>
      </c>
      <c r="CTW535" s="428">
        <f>CTW534+1</f>
        <v>2</v>
      </c>
      <c r="CTX535" s="330" t="s">
        <v>609</v>
      </c>
      <c r="CTY535" s="428">
        <f>CTY534+1</f>
        <v>2</v>
      </c>
      <c r="CTZ535" s="330" t="s">
        <v>609</v>
      </c>
      <c r="CUA535" s="428">
        <f>CUA534+1</f>
        <v>2</v>
      </c>
      <c r="CUB535" s="330" t="s">
        <v>609</v>
      </c>
      <c r="CUC535" s="428">
        <f>CUC534+1</f>
        <v>2</v>
      </c>
      <c r="CUD535" s="330" t="s">
        <v>609</v>
      </c>
      <c r="CUE535" s="428">
        <f>CUE534+1</f>
        <v>2</v>
      </c>
      <c r="CUF535" s="330" t="s">
        <v>609</v>
      </c>
      <c r="CUG535" s="428">
        <f>CUG534+1</f>
        <v>2</v>
      </c>
      <c r="CUH535" s="330" t="s">
        <v>609</v>
      </c>
      <c r="CUI535" s="428">
        <f>CUI534+1</f>
        <v>2</v>
      </c>
      <c r="CUJ535" s="330" t="s">
        <v>609</v>
      </c>
      <c r="CUK535" s="428">
        <f>CUK534+1</f>
        <v>2</v>
      </c>
      <c r="CUL535" s="330" t="s">
        <v>609</v>
      </c>
      <c r="CUM535" s="428">
        <f>CUM534+1</f>
        <v>2</v>
      </c>
      <c r="CUN535" s="330" t="s">
        <v>609</v>
      </c>
      <c r="CUO535" s="428">
        <f>CUO534+1</f>
        <v>2</v>
      </c>
      <c r="CUP535" s="330" t="s">
        <v>609</v>
      </c>
      <c r="CUQ535" s="428">
        <f>CUQ534+1</f>
        <v>2</v>
      </c>
      <c r="CUR535" s="330" t="s">
        <v>609</v>
      </c>
      <c r="CUS535" s="428">
        <f>CUS534+1</f>
        <v>2</v>
      </c>
      <c r="CUT535" s="330" t="s">
        <v>609</v>
      </c>
      <c r="CUU535" s="428">
        <f>CUU534+1</f>
        <v>2</v>
      </c>
      <c r="CUV535" s="330" t="s">
        <v>609</v>
      </c>
      <c r="CUW535" s="428">
        <f>CUW534+1</f>
        <v>2</v>
      </c>
      <c r="CUX535" s="330" t="s">
        <v>609</v>
      </c>
      <c r="CUY535" s="428">
        <f>CUY534+1</f>
        <v>2</v>
      </c>
      <c r="CUZ535" s="330" t="s">
        <v>609</v>
      </c>
      <c r="CVA535" s="428">
        <f>CVA534+1</f>
        <v>2</v>
      </c>
      <c r="CVB535" s="330" t="s">
        <v>609</v>
      </c>
      <c r="CVC535" s="428">
        <f>CVC534+1</f>
        <v>2</v>
      </c>
      <c r="CVD535" s="330" t="s">
        <v>609</v>
      </c>
      <c r="CVE535" s="428">
        <f>CVE534+1</f>
        <v>2</v>
      </c>
      <c r="CVF535" s="330" t="s">
        <v>609</v>
      </c>
      <c r="CVG535" s="428">
        <f>CVG534+1</f>
        <v>2</v>
      </c>
      <c r="CVH535" s="330" t="s">
        <v>609</v>
      </c>
      <c r="CVI535" s="428">
        <f>CVI534+1</f>
        <v>2</v>
      </c>
      <c r="CVJ535" s="330" t="s">
        <v>609</v>
      </c>
      <c r="CVK535" s="428">
        <f>CVK534+1</f>
        <v>2</v>
      </c>
      <c r="CVL535" s="330" t="s">
        <v>609</v>
      </c>
      <c r="CVM535" s="428">
        <f>CVM534+1</f>
        <v>2</v>
      </c>
      <c r="CVN535" s="330" t="s">
        <v>609</v>
      </c>
      <c r="CVO535" s="428">
        <f>CVO534+1</f>
        <v>2</v>
      </c>
      <c r="CVP535" s="330" t="s">
        <v>609</v>
      </c>
      <c r="CVQ535" s="428">
        <f>CVQ534+1</f>
        <v>2</v>
      </c>
      <c r="CVR535" s="330" t="s">
        <v>609</v>
      </c>
      <c r="CVS535" s="428">
        <f>CVS534+1</f>
        <v>2</v>
      </c>
      <c r="CVT535" s="330" t="s">
        <v>609</v>
      </c>
      <c r="CVU535" s="428">
        <f>CVU534+1</f>
        <v>2</v>
      </c>
      <c r="CVV535" s="330" t="s">
        <v>609</v>
      </c>
      <c r="CVW535" s="428">
        <f>CVW534+1</f>
        <v>2</v>
      </c>
      <c r="CVX535" s="330" t="s">
        <v>609</v>
      </c>
      <c r="CVY535" s="428">
        <f>CVY534+1</f>
        <v>2</v>
      </c>
      <c r="CVZ535" s="330" t="s">
        <v>609</v>
      </c>
      <c r="CWA535" s="428">
        <f>CWA534+1</f>
        <v>2</v>
      </c>
      <c r="CWB535" s="330" t="s">
        <v>609</v>
      </c>
      <c r="CWC535" s="428">
        <f>CWC534+1</f>
        <v>2</v>
      </c>
      <c r="CWD535" s="330" t="s">
        <v>609</v>
      </c>
      <c r="CWE535" s="428">
        <f>CWE534+1</f>
        <v>2</v>
      </c>
      <c r="CWF535" s="330" t="s">
        <v>609</v>
      </c>
      <c r="CWG535" s="428">
        <f>CWG534+1</f>
        <v>2</v>
      </c>
      <c r="CWH535" s="330" t="s">
        <v>609</v>
      </c>
      <c r="CWI535" s="428">
        <f>CWI534+1</f>
        <v>2</v>
      </c>
      <c r="CWJ535" s="330" t="s">
        <v>609</v>
      </c>
      <c r="CWK535" s="428">
        <f>CWK534+1</f>
        <v>2</v>
      </c>
      <c r="CWL535" s="330" t="s">
        <v>609</v>
      </c>
      <c r="CWM535" s="428">
        <f>CWM534+1</f>
        <v>2</v>
      </c>
      <c r="CWN535" s="330" t="s">
        <v>609</v>
      </c>
      <c r="CWO535" s="428">
        <f>CWO534+1</f>
        <v>2</v>
      </c>
      <c r="CWP535" s="330" t="s">
        <v>609</v>
      </c>
      <c r="CWQ535" s="428">
        <f>CWQ534+1</f>
        <v>2</v>
      </c>
      <c r="CWR535" s="330" t="s">
        <v>609</v>
      </c>
      <c r="CWS535" s="428">
        <f>CWS534+1</f>
        <v>2</v>
      </c>
      <c r="CWT535" s="330" t="s">
        <v>609</v>
      </c>
      <c r="CWU535" s="428">
        <f>CWU534+1</f>
        <v>2</v>
      </c>
      <c r="CWV535" s="330" t="s">
        <v>609</v>
      </c>
      <c r="CWW535" s="428">
        <f>CWW534+1</f>
        <v>2</v>
      </c>
      <c r="CWX535" s="330" t="s">
        <v>609</v>
      </c>
      <c r="CWY535" s="428">
        <f>CWY534+1</f>
        <v>2</v>
      </c>
      <c r="CWZ535" s="330" t="s">
        <v>609</v>
      </c>
      <c r="CXA535" s="428">
        <f>CXA534+1</f>
        <v>2</v>
      </c>
      <c r="CXB535" s="330" t="s">
        <v>609</v>
      </c>
      <c r="CXC535" s="428">
        <f>CXC534+1</f>
        <v>2</v>
      </c>
      <c r="CXD535" s="330" t="s">
        <v>609</v>
      </c>
      <c r="CXE535" s="428">
        <f>CXE534+1</f>
        <v>2</v>
      </c>
      <c r="CXF535" s="330" t="s">
        <v>609</v>
      </c>
      <c r="CXG535" s="428">
        <f>CXG534+1</f>
        <v>2</v>
      </c>
      <c r="CXH535" s="330" t="s">
        <v>609</v>
      </c>
      <c r="CXI535" s="428">
        <f>CXI534+1</f>
        <v>2</v>
      </c>
      <c r="CXJ535" s="330" t="s">
        <v>609</v>
      </c>
      <c r="CXK535" s="428">
        <f>CXK534+1</f>
        <v>2</v>
      </c>
      <c r="CXL535" s="330" t="s">
        <v>609</v>
      </c>
      <c r="CXM535" s="428">
        <f>CXM534+1</f>
        <v>2</v>
      </c>
      <c r="CXN535" s="330" t="s">
        <v>609</v>
      </c>
      <c r="CXO535" s="428">
        <f>CXO534+1</f>
        <v>2</v>
      </c>
      <c r="CXP535" s="330" t="s">
        <v>609</v>
      </c>
      <c r="CXQ535" s="428">
        <f>CXQ534+1</f>
        <v>2</v>
      </c>
      <c r="CXR535" s="330" t="s">
        <v>609</v>
      </c>
      <c r="CXS535" s="428">
        <f>CXS534+1</f>
        <v>2</v>
      </c>
      <c r="CXT535" s="330" t="s">
        <v>609</v>
      </c>
      <c r="CXU535" s="428">
        <f>CXU534+1</f>
        <v>2</v>
      </c>
      <c r="CXV535" s="330" t="s">
        <v>609</v>
      </c>
      <c r="CXW535" s="428">
        <f>CXW534+1</f>
        <v>2</v>
      </c>
      <c r="CXX535" s="330" t="s">
        <v>609</v>
      </c>
      <c r="CXY535" s="428">
        <f>CXY534+1</f>
        <v>2</v>
      </c>
      <c r="CXZ535" s="330" t="s">
        <v>609</v>
      </c>
      <c r="CYA535" s="428">
        <f>CYA534+1</f>
        <v>2</v>
      </c>
      <c r="CYB535" s="330" t="s">
        <v>609</v>
      </c>
      <c r="CYC535" s="428">
        <f>CYC534+1</f>
        <v>2</v>
      </c>
      <c r="CYD535" s="330" t="s">
        <v>609</v>
      </c>
      <c r="CYE535" s="428">
        <f>CYE534+1</f>
        <v>2</v>
      </c>
      <c r="CYF535" s="330" t="s">
        <v>609</v>
      </c>
      <c r="CYG535" s="428">
        <f>CYG534+1</f>
        <v>2</v>
      </c>
      <c r="CYH535" s="330" t="s">
        <v>609</v>
      </c>
      <c r="CYI535" s="428">
        <f>CYI534+1</f>
        <v>2</v>
      </c>
      <c r="CYJ535" s="330" t="s">
        <v>609</v>
      </c>
      <c r="CYK535" s="428">
        <f>CYK534+1</f>
        <v>2</v>
      </c>
      <c r="CYL535" s="330" t="s">
        <v>609</v>
      </c>
      <c r="CYM535" s="428">
        <f>CYM534+1</f>
        <v>2</v>
      </c>
      <c r="CYN535" s="330" t="s">
        <v>609</v>
      </c>
      <c r="CYO535" s="428">
        <f>CYO534+1</f>
        <v>2</v>
      </c>
      <c r="CYP535" s="330" t="s">
        <v>609</v>
      </c>
      <c r="CYQ535" s="428">
        <f>CYQ534+1</f>
        <v>2</v>
      </c>
      <c r="CYR535" s="330" t="s">
        <v>609</v>
      </c>
      <c r="CYS535" s="428">
        <f>CYS534+1</f>
        <v>2</v>
      </c>
      <c r="CYT535" s="330" t="s">
        <v>609</v>
      </c>
      <c r="CYU535" s="428">
        <f>CYU534+1</f>
        <v>2</v>
      </c>
      <c r="CYV535" s="330" t="s">
        <v>609</v>
      </c>
      <c r="CYW535" s="428">
        <f>CYW534+1</f>
        <v>2</v>
      </c>
      <c r="CYX535" s="330" t="s">
        <v>609</v>
      </c>
      <c r="CYY535" s="428">
        <f>CYY534+1</f>
        <v>2</v>
      </c>
      <c r="CYZ535" s="330" t="s">
        <v>609</v>
      </c>
      <c r="CZA535" s="428">
        <f>CZA534+1</f>
        <v>2</v>
      </c>
      <c r="CZB535" s="330" t="s">
        <v>609</v>
      </c>
      <c r="CZC535" s="428">
        <f>CZC534+1</f>
        <v>2</v>
      </c>
      <c r="CZD535" s="330" t="s">
        <v>609</v>
      </c>
      <c r="CZE535" s="428">
        <f>CZE534+1</f>
        <v>2</v>
      </c>
      <c r="CZF535" s="330" t="s">
        <v>609</v>
      </c>
      <c r="CZG535" s="428">
        <f>CZG534+1</f>
        <v>2</v>
      </c>
      <c r="CZH535" s="330" t="s">
        <v>609</v>
      </c>
      <c r="CZI535" s="428">
        <f>CZI534+1</f>
        <v>2</v>
      </c>
      <c r="CZJ535" s="330" t="s">
        <v>609</v>
      </c>
      <c r="CZK535" s="428">
        <f>CZK534+1</f>
        <v>2</v>
      </c>
      <c r="CZL535" s="330" t="s">
        <v>609</v>
      </c>
      <c r="CZM535" s="428">
        <f>CZM534+1</f>
        <v>2</v>
      </c>
      <c r="CZN535" s="330" t="s">
        <v>609</v>
      </c>
      <c r="CZO535" s="428">
        <f>CZO534+1</f>
        <v>2</v>
      </c>
      <c r="CZP535" s="330" t="s">
        <v>609</v>
      </c>
      <c r="CZQ535" s="428">
        <f>CZQ534+1</f>
        <v>2</v>
      </c>
      <c r="CZR535" s="330" t="s">
        <v>609</v>
      </c>
      <c r="CZS535" s="428">
        <f>CZS534+1</f>
        <v>2</v>
      </c>
      <c r="CZT535" s="330" t="s">
        <v>609</v>
      </c>
      <c r="CZU535" s="428">
        <f>CZU534+1</f>
        <v>2</v>
      </c>
      <c r="CZV535" s="330" t="s">
        <v>609</v>
      </c>
      <c r="CZW535" s="428">
        <f>CZW534+1</f>
        <v>2</v>
      </c>
      <c r="CZX535" s="330" t="s">
        <v>609</v>
      </c>
      <c r="CZY535" s="428">
        <f>CZY534+1</f>
        <v>2</v>
      </c>
      <c r="CZZ535" s="330" t="s">
        <v>609</v>
      </c>
      <c r="DAA535" s="428">
        <f>DAA534+1</f>
        <v>2</v>
      </c>
      <c r="DAB535" s="330" t="s">
        <v>609</v>
      </c>
      <c r="DAC535" s="428">
        <f>DAC534+1</f>
        <v>2</v>
      </c>
      <c r="DAD535" s="330" t="s">
        <v>609</v>
      </c>
      <c r="DAE535" s="428">
        <f>DAE534+1</f>
        <v>2</v>
      </c>
      <c r="DAF535" s="330" t="s">
        <v>609</v>
      </c>
      <c r="DAG535" s="428">
        <f>DAG534+1</f>
        <v>2</v>
      </c>
      <c r="DAH535" s="330" t="s">
        <v>609</v>
      </c>
      <c r="DAI535" s="428">
        <f>DAI534+1</f>
        <v>2</v>
      </c>
      <c r="DAJ535" s="330" t="s">
        <v>609</v>
      </c>
      <c r="DAK535" s="428">
        <f>DAK534+1</f>
        <v>2</v>
      </c>
      <c r="DAL535" s="330" t="s">
        <v>609</v>
      </c>
      <c r="DAM535" s="428">
        <f>DAM534+1</f>
        <v>2</v>
      </c>
      <c r="DAN535" s="330" t="s">
        <v>609</v>
      </c>
      <c r="DAO535" s="428">
        <f>DAO534+1</f>
        <v>2</v>
      </c>
      <c r="DAP535" s="330" t="s">
        <v>609</v>
      </c>
      <c r="DAQ535" s="428">
        <f>DAQ534+1</f>
        <v>2</v>
      </c>
      <c r="DAR535" s="330" t="s">
        <v>609</v>
      </c>
      <c r="DAS535" s="428">
        <f>DAS534+1</f>
        <v>2</v>
      </c>
      <c r="DAT535" s="330" t="s">
        <v>609</v>
      </c>
      <c r="DAU535" s="428">
        <f>DAU534+1</f>
        <v>2</v>
      </c>
      <c r="DAV535" s="330" t="s">
        <v>609</v>
      </c>
      <c r="DAW535" s="428">
        <f>DAW534+1</f>
        <v>2</v>
      </c>
      <c r="DAX535" s="330" t="s">
        <v>609</v>
      </c>
      <c r="DAY535" s="428">
        <f>DAY534+1</f>
        <v>2</v>
      </c>
      <c r="DAZ535" s="330" t="s">
        <v>609</v>
      </c>
      <c r="DBA535" s="428">
        <f>DBA534+1</f>
        <v>2</v>
      </c>
      <c r="DBB535" s="330" t="s">
        <v>609</v>
      </c>
      <c r="DBC535" s="428">
        <f>DBC534+1</f>
        <v>2</v>
      </c>
      <c r="DBD535" s="330" t="s">
        <v>609</v>
      </c>
      <c r="DBE535" s="428">
        <f>DBE534+1</f>
        <v>2</v>
      </c>
      <c r="DBF535" s="330" t="s">
        <v>609</v>
      </c>
      <c r="DBG535" s="428">
        <f>DBG534+1</f>
        <v>2</v>
      </c>
      <c r="DBH535" s="330" t="s">
        <v>609</v>
      </c>
      <c r="DBI535" s="428">
        <f>DBI534+1</f>
        <v>2</v>
      </c>
      <c r="DBJ535" s="330" t="s">
        <v>609</v>
      </c>
      <c r="DBK535" s="428">
        <f>DBK534+1</f>
        <v>2</v>
      </c>
      <c r="DBL535" s="330" t="s">
        <v>609</v>
      </c>
      <c r="DBM535" s="428">
        <f>DBM534+1</f>
        <v>2</v>
      </c>
      <c r="DBN535" s="330" t="s">
        <v>609</v>
      </c>
      <c r="DBO535" s="428">
        <f>DBO534+1</f>
        <v>2</v>
      </c>
      <c r="DBP535" s="330" t="s">
        <v>609</v>
      </c>
      <c r="DBQ535" s="428">
        <f>DBQ534+1</f>
        <v>2</v>
      </c>
      <c r="DBR535" s="330" t="s">
        <v>609</v>
      </c>
      <c r="DBS535" s="428">
        <f>DBS534+1</f>
        <v>2</v>
      </c>
      <c r="DBT535" s="330" t="s">
        <v>609</v>
      </c>
      <c r="DBU535" s="428">
        <f>DBU534+1</f>
        <v>2</v>
      </c>
      <c r="DBV535" s="330" t="s">
        <v>609</v>
      </c>
      <c r="DBW535" s="428">
        <f>DBW534+1</f>
        <v>2</v>
      </c>
      <c r="DBX535" s="330" t="s">
        <v>609</v>
      </c>
      <c r="DBY535" s="428">
        <f>DBY534+1</f>
        <v>2</v>
      </c>
      <c r="DBZ535" s="330" t="s">
        <v>609</v>
      </c>
      <c r="DCA535" s="428">
        <f>DCA534+1</f>
        <v>2</v>
      </c>
      <c r="DCB535" s="330" t="s">
        <v>609</v>
      </c>
      <c r="DCC535" s="428">
        <f>DCC534+1</f>
        <v>2</v>
      </c>
      <c r="DCD535" s="330" t="s">
        <v>609</v>
      </c>
      <c r="DCE535" s="428">
        <f>DCE534+1</f>
        <v>2</v>
      </c>
      <c r="DCF535" s="330" t="s">
        <v>609</v>
      </c>
      <c r="DCG535" s="428">
        <f>DCG534+1</f>
        <v>2</v>
      </c>
      <c r="DCH535" s="330" t="s">
        <v>609</v>
      </c>
      <c r="DCI535" s="428">
        <f>DCI534+1</f>
        <v>2</v>
      </c>
      <c r="DCJ535" s="330" t="s">
        <v>609</v>
      </c>
      <c r="DCK535" s="428">
        <f>DCK534+1</f>
        <v>2</v>
      </c>
      <c r="DCL535" s="330" t="s">
        <v>609</v>
      </c>
      <c r="DCM535" s="428">
        <f>DCM534+1</f>
        <v>2</v>
      </c>
      <c r="DCN535" s="330" t="s">
        <v>609</v>
      </c>
      <c r="DCO535" s="428">
        <f>DCO534+1</f>
        <v>2</v>
      </c>
      <c r="DCP535" s="330" t="s">
        <v>609</v>
      </c>
      <c r="DCQ535" s="428">
        <f>DCQ534+1</f>
        <v>2</v>
      </c>
      <c r="DCR535" s="330" t="s">
        <v>609</v>
      </c>
      <c r="DCS535" s="428">
        <f>DCS534+1</f>
        <v>2</v>
      </c>
      <c r="DCT535" s="330" t="s">
        <v>609</v>
      </c>
      <c r="DCU535" s="428">
        <f>DCU534+1</f>
        <v>2</v>
      </c>
      <c r="DCV535" s="330" t="s">
        <v>609</v>
      </c>
      <c r="DCW535" s="428">
        <f>DCW534+1</f>
        <v>2</v>
      </c>
      <c r="DCX535" s="330" t="s">
        <v>609</v>
      </c>
      <c r="DCY535" s="428">
        <f>DCY534+1</f>
        <v>2</v>
      </c>
      <c r="DCZ535" s="330" t="s">
        <v>609</v>
      </c>
      <c r="DDA535" s="428">
        <f>DDA534+1</f>
        <v>2</v>
      </c>
      <c r="DDB535" s="330" t="s">
        <v>609</v>
      </c>
      <c r="DDC535" s="428">
        <f>DDC534+1</f>
        <v>2</v>
      </c>
      <c r="DDD535" s="330" t="s">
        <v>609</v>
      </c>
      <c r="DDE535" s="428">
        <f>DDE534+1</f>
        <v>2</v>
      </c>
      <c r="DDF535" s="330" t="s">
        <v>609</v>
      </c>
      <c r="DDG535" s="428">
        <f>DDG534+1</f>
        <v>2</v>
      </c>
      <c r="DDH535" s="330" t="s">
        <v>609</v>
      </c>
      <c r="DDI535" s="428">
        <f>DDI534+1</f>
        <v>2</v>
      </c>
      <c r="DDJ535" s="330" t="s">
        <v>609</v>
      </c>
      <c r="DDK535" s="428">
        <f>DDK534+1</f>
        <v>2</v>
      </c>
      <c r="DDL535" s="330" t="s">
        <v>609</v>
      </c>
      <c r="DDM535" s="428">
        <f>DDM534+1</f>
        <v>2</v>
      </c>
      <c r="DDN535" s="330" t="s">
        <v>609</v>
      </c>
      <c r="DDO535" s="428">
        <f>DDO534+1</f>
        <v>2</v>
      </c>
      <c r="DDP535" s="330" t="s">
        <v>609</v>
      </c>
      <c r="DDQ535" s="428">
        <f>DDQ534+1</f>
        <v>2</v>
      </c>
      <c r="DDR535" s="330" t="s">
        <v>609</v>
      </c>
      <c r="DDS535" s="428">
        <f>DDS534+1</f>
        <v>2</v>
      </c>
      <c r="DDT535" s="330" t="s">
        <v>609</v>
      </c>
      <c r="DDU535" s="428">
        <f>DDU534+1</f>
        <v>2</v>
      </c>
      <c r="DDV535" s="330" t="s">
        <v>609</v>
      </c>
      <c r="DDW535" s="428">
        <f>DDW534+1</f>
        <v>2</v>
      </c>
      <c r="DDX535" s="330" t="s">
        <v>609</v>
      </c>
      <c r="DDY535" s="428">
        <f>DDY534+1</f>
        <v>2</v>
      </c>
      <c r="DDZ535" s="330" t="s">
        <v>609</v>
      </c>
      <c r="DEA535" s="428">
        <f>DEA534+1</f>
        <v>2</v>
      </c>
      <c r="DEB535" s="330" t="s">
        <v>609</v>
      </c>
      <c r="DEC535" s="428">
        <f>DEC534+1</f>
        <v>2</v>
      </c>
      <c r="DED535" s="330" t="s">
        <v>609</v>
      </c>
      <c r="DEE535" s="428">
        <f>DEE534+1</f>
        <v>2</v>
      </c>
      <c r="DEF535" s="330" t="s">
        <v>609</v>
      </c>
      <c r="DEG535" s="428">
        <f>DEG534+1</f>
        <v>2</v>
      </c>
      <c r="DEH535" s="330" t="s">
        <v>609</v>
      </c>
      <c r="DEI535" s="428">
        <f>DEI534+1</f>
        <v>2</v>
      </c>
      <c r="DEJ535" s="330" t="s">
        <v>609</v>
      </c>
      <c r="DEK535" s="428">
        <f>DEK534+1</f>
        <v>2</v>
      </c>
      <c r="DEL535" s="330" t="s">
        <v>609</v>
      </c>
      <c r="DEM535" s="428">
        <f>DEM534+1</f>
        <v>2</v>
      </c>
      <c r="DEN535" s="330" t="s">
        <v>609</v>
      </c>
      <c r="DEO535" s="428">
        <f>DEO534+1</f>
        <v>2</v>
      </c>
      <c r="DEP535" s="330" t="s">
        <v>609</v>
      </c>
      <c r="DEQ535" s="428">
        <f>DEQ534+1</f>
        <v>2</v>
      </c>
      <c r="DER535" s="330" t="s">
        <v>609</v>
      </c>
      <c r="DES535" s="428">
        <f>DES534+1</f>
        <v>2</v>
      </c>
      <c r="DET535" s="330" t="s">
        <v>609</v>
      </c>
      <c r="DEU535" s="428">
        <f>DEU534+1</f>
        <v>2</v>
      </c>
      <c r="DEV535" s="330" t="s">
        <v>609</v>
      </c>
      <c r="DEW535" s="428">
        <f>DEW534+1</f>
        <v>2</v>
      </c>
      <c r="DEX535" s="330" t="s">
        <v>609</v>
      </c>
      <c r="DEY535" s="428">
        <f>DEY534+1</f>
        <v>2</v>
      </c>
      <c r="DEZ535" s="330" t="s">
        <v>609</v>
      </c>
      <c r="DFA535" s="428">
        <f>DFA534+1</f>
        <v>2</v>
      </c>
      <c r="DFB535" s="330" t="s">
        <v>609</v>
      </c>
      <c r="DFC535" s="428">
        <f>DFC534+1</f>
        <v>2</v>
      </c>
      <c r="DFD535" s="330" t="s">
        <v>609</v>
      </c>
      <c r="DFE535" s="428">
        <f>DFE534+1</f>
        <v>2</v>
      </c>
      <c r="DFF535" s="330" t="s">
        <v>609</v>
      </c>
      <c r="DFG535" s="428">
        <f>DFG534+1</f>
        <v>2</v>
      </c>
      <c r="DFH535" s="330" t="s">
        <v>609</v>
      </c>
      <c r="DFI535" s="428">
        <f>DFI534+1</f>
        <v>2</v>
      </c>
      <c r="DFJ535" s="330" t="s">
        <v>609</v>
      </c>
      <c r="DFK535" s="428">
        <f>DFK534+1</f>
        <v>2</v>
      </c>
      <c r="DFL535" s="330" t="s">
        <v>609</v>
      </c>
      <c r="DFM535" s="428">
        <f>DFM534+1</f>
        <v>2</v>
      </c>
      <c r="DFN535" s="330" t="s">
        <v>609</v>
      </c>
      <c r="DFO535" s="428">
        <f>DFO534+1</f>
        <v>2</v>
      </c>
      <c r="DFP535" s="330" t="s">
        <v>609</v>
      </c>
      <c r="DFQ535" s="428">
        <f>DFQ534+1</f>
        <v>2</v>
      </c>
      <c r="DFR535" s="330" t="s">
        <v>609</v>
      </c>
      <c r="DFS535" s="428">
        <f>DFS534+1</f>
        <v>2</v>
      </c>
      <c r="DFT535" s="330" t="s">
        <v>609</v>
      </c>
      <c r="DFU535" s="428">
        <f>DFU534+1</f>
        <v>2</v>
      </c>
      <c r="DFV535" s="330" t="s">
        <v>609</v>
      </c>
      <c r="DFW535" s="428">
        <f>DFW534+1</f>
        <v>2</v>
      </c>
      <c r="DFX535" s="330" t="s">
        <v>609</v>
      </c>
      <c r="DFY535" s="428">
        <f>DFY534+1</f>
        <v>2</v>
      </c>
      <c r="DFZ535" s="330" t="s">
        <v>609</v>
      </c>
      <c r="DGA535" s="428">
        <f>DGA534+1</f>
        <v>2</v>
      </c>
      <c r="DGB535" s="330" t="s">
        <v>609</v>
      </c>
      <c r="DGC535" s="428">
        <f>DGC534+1</f>
        <v>2</v>
      </c>
      <c r="DGD535" s="330" t="s">
        <v>609</v>
      </c>
      <c r="DGE535" s="428">
        <f>DGE534+1</f>
        <v>2</v>
      </c>
      <c r="DGF535" s="330" t="s">
        <v>609</v>
      </c>
      <c r="DGG535" s="428">
        <f>DGG534+1</f>
        <v>2</v>
      </c>
      <c r="DGH535" s="330" t="s">
        <v>609</v>
      </c>
      <c r="DGI535" s="428">
        <f>DGI534+1</f>
        <v>2</v>
      </c>
      <c r="DGJ535" s="330" t="s">
        <v>609</v>
      </c>
      <c r="DGK535" s="428">
        <f>DGK534+1</f>
        <v>2</v>
      </c>
      <c r="DGL535" s="330" t="s">
        <v>609</v>
      </c>
      <c r="DGM535" s="428">
        <f>DGM534+1</f>
        <v>2</v>
      </c>
      <c r="DGN535" s="330" t="s">
        <v>609</v>
      </c>
      <c r="DGO535" s="428">
        <f>DGO534+1</f>
        <v>2</v>
      </c>
      <c r="DGP535" s="330" t="s">
        <v>609</v>
      </c>
      <c r="DGQ535" s="428">
        <f>DGQ534+1</f>
        <v>2</v>
      </c>
      <c r="DGR535" s="330" t="s">
        <v>609</v>
      </c>
      <c r="DGS535" s="428">
        <f>DGS534+1</f>
        <v>2</v>
      </c>
      <c r="DGT535" s="330" t="s">
        <v>609</v>
      </c>
      <c r="DGU535" s="428">
        <f>DGU534+1</f>
        <v>2</v>
      </c>
      <c r="DGV535" s="330" t="s">
        <v>609</v>
      </c>
      <c r="DGW535" s="428">
        <f>DGW534+1</f>
        <v>2</v>
      </c>
      <c r="DGX535" s="330" t="s">
        <v>609</v>
      </c>
      <c r="DGY535" s="428">
        <f>DGY534+1</f>
        <v>2</v>
      </c>
      <c r="DGZ535" s="330" t="s">
        <v>609</v>
      </c>
      <c r="DHA535" s="428">
        <f>DHA534+1</f>
        <v>2</v>
      </c>
      <c r="DHB535" s="330" t="s">
        <v>609</v>
      </c>
      <c r="DHC535" s="428">
        <f>DHC534+1</f>
        <v>2</v>
      </c>
      <c r="DHD535" s="330" t="s">
        <v>609</v>
      </c>
      <c r="DHE535" s="428">
        <f>DHE534+1</f>
        <v>2</v>
      </c>
      <c r="DHF535" s="330" t="s">
        <v>609</v>
      </c>
      <c r="DHG535" s="428">
        <f>DHG534+1</f>
        <v>2</v>
      </c>
      <c r="DHH535" s="330" t="s">
        <v>609</v>
      </c>
      <c r="DHI535" s="428">
        <f>DHI534+1</f>
        <v>2</v>
      </c>
      <c r="DHJ535" s="330" t="s">
        <v>609</v>
      </c>
      <c r="DHK535" s="428">
        <f>DHK534+1</f>
        <v>2</v>
      </c>
      <c r="DHL535" s="330" t="s">
        <v>609</v>
      </c>
      <c r="DHM535" s="428">
        <f>DHM534+1</f>
        <v>2</v>
      </c>
      <c r="DHN535" s="330" t="s">
        <v>609</v>
      </c>
      <c r="DHO535" s="428">
        <f>DHO534+1</f>
        <v>2</v>
      </c>
      <c r="DHP535" s="330" t="s">
        <v>609</v>
      </c>
      <c r="DHQ535" s="428">
        <f>DHQ534+1</f>
        <v>2</v>
      </c>
      <c r="DHR535" s="330" t="s">
        <v>609</v>
      </c>
      <c r="DHS535" s="428">
        <f>DHS534+1</f>
        <v>2</v>
      </c>
      <c r="DHT535" s="330" t="s">
        <v>609</v>
      </c>
      <c r="DHU535" s="428">
        <f>DHU534+1</f>
        <v>2</v>
      </c>
      <c r="DHV535" s="330" t="s">
        <v>609</v>
      </c>
      <c r="DHW535" s="428">
        <f>DHW534+1</f>
        <v>2</v>
      </c>
      <c r="DHX535" s="330" t="s">
        <v>609</v>
      </c>
      <c r="DHY535" s="428">
        <f>DHY534+1</f>
        <v>2</v>
      </c>
      <c r="DHZ535" s="330" t="s">
        <v>609</v>
      </c>
      <c r="DIA535" s="428">
        <f>DIA534+1</f>
        <v>2</v>
      </c>
      <c r="DIB535" s="330" t="s">
        <v>609</v>
      </c>
      <c r="DIC535" s="428">
        <f>DIC534+1</f>
        <v>2</v>
      </c>
      <c r="DID535" s="330" t="s">
        <v>609</v>
      </c>
      <c r="DIE535" s="428">
        <f>DIE534+1</f>
        <v>2</v>
      </c>
      <c r="DIF535" s="330" t="s">
        <v>609</v>
      </c>
      <c r="DIG535" s="428">
        <f>DIG534+1</f>
        <v>2</v>
      </c>
      <c r="DIH535" s="330" t="s">
        <v>609</v>
      </c>
      <c r="DII535" s="428">
        <f>DII534+1</f>
        <v>2</v>
      </c>
      <c r="DIJ535" s="330" t="s">
        <v>609</v>
      </c>
      <c r="DIK535" s="428">
        <f>DIK534+1</f>
        <v>2</v>
      </c>
      <c r="DIL535" s="330" t="s">
        <v>609</v>
      </c>
      <c r="DIM535" s="428">
        <f>DIM534+1</f>
        <v>2</v>
      </c>
      <c r="DIN535" s="330" t="s">
        <v>609</v>
      </c>
      <c r="DIO535" s="428">
        <f>DIO534+1</f>
        <v>2</v>
      </c>
      <c r="DIP535" s="330" t="s">
        <v>609</v>
      </c>
      <c r="DIQ535" s="428">
        <f>DIQ534+1</f>
        <v>2</v>
      </c>
      <c r="DIR535" s="330" t="s">
        <v>609</v>
      </c>
      <c r="DIS535" s="428">
        <f>DIS534+1</f>
        <v>2</v>
      </c>
      <c r="DIT535" s="330" t="s">
        <v>609</v>
      </c>
      <c r="DIU535" s="428">
        <f>DIU534+1</f>
        <v>2</v>
      </c>
      <c r="DIV535" s="330" t="s">
        <v>609</v>
      </c>
      <c r="DIW535" s="428">
        <f>DIW534+1</f>
        <v>2</v>
      </c>
      <c r="DIX535" s="330" t="s">
        <v>609</v>
      </c>
      <c r="DIY535" s="428">
        <f>DIY534+1</f>
        <v>2</v>
      </c>
      <c r="DIZ535" s="330" t="s">
        <v>609</v>
      </c>
      <c r="DJA535" s="428">
        <f>DJA534+1</f>
        <v>2</v>
      </c>
      <c r="DJB535" s="330" t="s">
        <v>609</v>
      </c>
      <c r="DJC535" s="428">
        <f>DJC534+1</f>
        <v>2</v>
      </c>
      <c r="DJD535" s="330" t="s">
        <v>609</v>
      </c>
      <c r="DJE535" s="428">
        <f>DJE534+1</f>
        <v>2</v>
      </c>
      <c r="DJF535" s="330" t="s">
        <v>609</v>
      </c>
      <c r="DJG535" s="428">
        <f>DJG534+1</f>
        <v>2</v>
      </c>
      <c r="DJH535" s="330" t="s">
        <v>609</v>
      </c>
      <c r="DJI535" s="428">
        <f>DJI534+1</f>
        <v>2</v>
      </c>
      <c r="DJJ535" s="330" t="s">
        <v>609</v>
      </c>
      <c r="DJK535" s="428">
        <f>DJK534+1</f>
        <v>2</v>
      </c>
      <c r="DJL535" s="330" t="s">
        <v>609</v>
      </c>
      <c r="DJM535" s="428">
        <f>DJM534+1</f>
        <v>2</v>
      </c>
      <c r="DJN535" s="330" t="s">
        <v>609</v>
      </c>
      <c r="DJO535" s="428">
        <f>DJO534+1</f>
        <v>2</v>
      </c>
      <c r="DJP535" s="330" t="s">
        <v>609</v>
      </c>
      <c r="DJQ535" s="428">
        <f>DJQ534+1</f>
        <v>2</v>
      </c>
      <c r="DJR535" s="330" t="s">
        <v>609</v>
      </c>
      <c r="DJS535" s="428">
        <f>DJS534+1</f>
        <v>2</v>
      </c>
      <c r="DJT535" s="330" t="s">
        <v>609</v>
      </c>
      <c r="DJU535" s="428">
        <f>DJU534+1</f>
        <v>2</v>
      </c>
      <c r="DJV535" s="330" t="s">
        <v>609</v>
      </c>
      <c r="DJW535" s="428">
        <f>DJW534+1</f>
        <v>2</v>
      </c>
      <c r="DJX535" s="330" t="s">
        <v>609</v>
      </c>
      <c r="DJY535" s="428">
        <f>DJY534+1</f>
        <v>2</v>
      </c>
      <c r="DJZ535" s="330" t="s">
        <v>609</v>
      </c>
      <c r="DKA535" s="428">
        <f>DKA534+1</f>
        <v>2</v>
      </c>
      <c r="DKB535" s="330" t="s">
        <v>609</v>
      </c>
      <c r="DKC535" s="428">
        <f>DKC534+1</f>
        <v>2</v>
      </c>
      <c r="DKD535" s="330" t="s">
        <v>609</v>
      </c>
      <c r="DKE535" s="428">
        <f>DKE534+1</f>
        <v>2</v>
      </c>
      <c r="DKF535" s="330" t="s">
        <v>609</v>
      </c>
      <c r="DKG535" s="428">
        <f>DKG534+1</f>
        <v>2</v>
      </c>
      <c r="DKH535" s="330" t="s">
        <v>609</v>
      </c>
      <c r="DKI535" s="428">
        <f>DKI534+1</f>
        <v>2</v>
      </c>
      <c r="DKJ535" s="330" t="s">
        <v>609</v>
      </c>
      <c r="DKK535" s="428">
        <f>DKK534+1</f>
        <v>2</v>
      </c>
      <c r="DKL535" s="330" t="s">
        <v>609</v>
      </c>
      <c r="DKM535" s="428">
        <f>DKM534+1</f>
        <v>2</v>
      </c>
      <c r="DKN535" s="330" t="s">
        <v>609</v>
      </c>
      <c r="DKO535" s="428">
        <f>DKO534+1</f>
        <v>2</v>
      </c>
      <c r="DKP535" s="330" t="s">
        <v>609</v>
      </c>
      <c r="DKQ535" s="428">
        <f>DKQ534+1</f>
        <v>2</v>
      </c>
      <c r="DKR535" s="330" t="s">
        <v>609</v>
      </c>
      <c r="DKS535" s="428">
        <f>DKS534+1</f>
        <v>2</v>
      </c>
      <c r="DKT535" s="330" t="s">
        <v>609</v>
      </c>
      <c r="DKU535" s="428">
        <f>DKU534+1</f>
        <v>2</v>
      </c>
      <c r="DKV535" s="330" t="s">
        <v>609</v>
      </c>
      <c r="DKW535" s="428">
        <f>DKW534+1</f>
        <v>2</v>
      </c>
      <c r="DKX535" s="330" t="s">
        <v>609</v>
      </c>
      <c r="DKY535" s="428">
        <f>DKY534+1</f>
        <v>2</v>
      </c>
      <c r="DKZ535" s="330" t="s">
        <v>609</v>
      </c>
      <c r="DLA535" s="428">
        <f>DLA534+1</f>
        <v>2</v>
      </c>
      <c r="DLB535" s="330" t="s">
        <v>609</v>
      </c>
      <c r="DLC535" s="428">
        <f>DLC534+1</f>
        <v>2</v>
      </c>
      <c r="DLD535" s="330" t="s">
        <v>609</v>
      </c>
      <c r="DLE535" s="428">
        <f>DLE534+1</f>
        <v>2</v>
      </c>
      <c r="DLF535" s="330" t="s">
        <v>609</v>
      </c>
      <c r="DLG535" s="428">
        <f>DLG534+1</f>
        <v>2</v>
      </c>
      <c r="DLH535" s="330" t="s">
        <v>609</v>
      </c>
      <c r="DLI535" s="428">
        <f>DLI534+1</f>
        <v>2</v>
      </c>
      <c r="DLJ535" s="330" t="s">
        <v>609</v>
      </c>
      <c r="DLK535" s="428">
        <f>DLK534+1</f>
        <v>2</v>
      </c>
      <c r="DLL535" s="330" t="s">
        <v>609</v>
      </c>
      <c r="DLM535" s="428">
        <f>DLM534+1</f>
        <v>2</v>
      </c>
      <c r="DLN535" s="330" t="s">
        <v>609</v>
      </c>
      <c r="DLO535" s="428">
        <f>DLO534+1</f>
        <v>2</v>
      </c>
      <c r="DLP535" s="330" t="s">
        <v>609</v>
      </c>
      <c r="DLQ535" s="428">
        <f>DLQ534+1</f>
        <v>2</v>
      </c>
      <c r="DLR535" s="330" t="s">
        <v>609</v>
      </c>
      <c r="DLS535" s="428">
        <f>DLS534+1</f>
        <v>2</v>
      </c>
      <c r="DLT535" s="330" t="s">
        <v>609</v>
      </c>
      <c r="DLU535" s="428">
        <f>DLU534+1</f>
        <v>2</v>
      </c>
      <c r="DLV535" s="330" t="s">
        <v>609</v>
      </c>
      <c r="DLW535" s="428">
        <f>DLW534+1</f>
        <v>2</v>
      </c>
      <c r="DLX535" s="330" t="s">
        <v>609</v>
      </c>
      <c r="DLY535" s="428">
        <f>DLY534+1</f>
        <v>2</v>
      </c>
      <c r="DLZ535" s="330" t="s">
        <v>609</v>
      </c>
      <c r="DMA535" s="428">
        <f>DMA534+1</f>
        <v>2</v>
      </c>
      <c r="DMB535" s="330" t="s">
        <v>609</v>
      </c>
      <c r="DMC535" s="428">
        <f>DMC534+1</f>
        <v>2</v>
      </c>
      <c r="DMD535" s="330" t="s">
        <v>609</v>
      </c>
      <c r="DME535" s="428">
        <f>DME534+1</f>
        <v>2</v>
      </c>
      <c r="DMF535" s="330" t="s">
        <v>609</v>
      </c>
      <c r="DMG535" s="428">
        <f>DMG534+1</f>
        <v>2</v>
      </c>
      <c r="DMH535" s="330" t="s">
        <v>609</v>
      </c>
      <c r="DMI535" s="428">
        <f>DMI534+1</f>
        <v>2</v>
      </c>
      <c r="DMJ535" s="330" t="s">
        <v>609</v>
      </c>
      <c r="DMK535" s="428">
        <f>DMK534+1</f>
        <v>2</v>
      </c>
      <c r="DML535" s="330" t="s">
        <v>609</v>
      </c>
      <c r="DMM535" s="428">
        <f>DMM534+1</f>
        <v>2</v>
      </c>
      <c r="DMN535" s="330" t="s">
        <v>609</v>
      </c>
      <c r="DMO535" s="428">
        <f>DMO534+1</f>
        <v>2</v>
      </c>
      <c r="DMP535" s="330" t="s">
        <v>609</v>
      </c>
      <c r="DMQ535" s="428">
        <f>DMQ534+1</f>
        <v>2</v>
      </c>
      <c r="DMR535" s="330" t="s">
        <v>609</v>
      </c>
      <c r="DMS535" s="428">
        <f>DMS534+1</f>
        <v>2</v>
      </c>
      <c r="DMT535" s="330" t="s">
        <v>609</v>
      </c>
      <c r="DMU535" s="428">
        <f>DMU534+1</f>
        <v>2</v>
      </c>
      <c r="DMV535" s="330" t="s">
        <v>609</v>
      </c>
      <c r="DMW535" s="428">
        <f>DMW534+1</f>
        <v>2</v>
      </c>
      <c r="DMX535" s="330" t="s">
        <v>609</v>
      </c>
      <c r="DMY535" s="428">
        <f>DMY534+1</f>
        <v>2</v>
      </c>
      <c r="DMZ535" s="330" t="s">
        <v>609</v>
      </c>
      <c r="DNA535" s="428">
        <f>DNA534+1</f>
        <v>2</v>
      </c>
      <c r="DNB535" s="330" t="s">
        <v>609</v>
      </c>
      <c r="DNC535" s="428">
        <f>DNC534+1</f>
        <v>2</v>
      </c>
      <c r="DND535" s="330" t="s">
        <v>609</v>
      </c>
      <c r="DNE535" s="428">
        <f>DNE534+1</f>
        <v>2</v>
      </c>
      <c r="DNF535" s="330" t="s">
        <v>609</v>
      </c>
      <c r="DNG535" s="428">
        <f>DNG534+1</f>
        <v>2</v>
      </c>
      <c r="DNH535" s="330" t="s">
        <v>609</v>
      </c>
      <c r="DNI535" s="428">
        <f>DNI534+1</f>
        <v>2</v>
      </c>
      <c r="DNJ535" s="330" t="s">
        <v>609</v>
      </c>
      <c r="DNK535" s="428">
        <f>DNK534+1</f>
        <v>2</v>
      </c>
      <c r="DNL535" s="330" t="s">
        <v>609</v>
      </c>
      <c r="DNM535" s="428">
        <f>DNM534+1</f>
        <v>2</v>
      </c>
      <c r="DNN535" s="330" t="s">
        <v>609</v>
      </c>
      <c r="DNO535" s="428">
        <f>DNO534+1</f>
        <v>2</v>
      </c>
      <c r="DNP535" s="330" t="s">
        <v>609</v>
      </c>
      <c r="DNQ535" s="428">
        <f>DNQ534+1</f>
        <v>2</v>
      </c>
      <c r="DNR535" s="330" t="s">
        <v>609</v>
      </c>
      <c r="DNS535" s="428">
        <f>DNS534+1</f>
        <v>2</v>
      </c>
      <c r="DNT535" s="330" t="s">
        <v>609</v>
      </c>
      <c r="DNU535" s="428">
        <f>DNU534+1</f>
        <v>2</v>
      </c>
      <c r="DNV535" s="330" t="s">
        <v>609</v>
      </c>
      <c r="DNW535" s="428">
        <f>DNW534+1</f>
        <v>2</v>
      </c>
      <c r="DNX535" s="330" t="s">
        <v>609</v>
      </c>
      <c r="DNY535" s="428">
        <f>DNY534+1</f>
        <v>2</v>
      </c>
      <c r="DNZ535" s="330" t="s">
        <v>609</v>
      </c>
      <c r="DOA535" s="428">
        <f>DOA534+1</f>
        <v>2</v>
      </c>
      <c r="DOB535" s="330" t="s">
        <v>609</v>
      </c>
      <c r="DOC535" s="428">
        <f>DOC534+1</f>
        <v>2</v>
      </c>
      <c r="DOD535" s="330" t="s">
        <v>609</v>
      </c>
      <c r="DOE535" s="428">
        <f>DOE534+1</f>
        <v>2</v>
      </c>
      <c r="DOF535" s="330" t="s">
        <v>609</v>
      </c>
      <c r="DOG535" s="428">
        <f>DOG534+1</f>
        <v>2</v>
      </c>
      <c r="DOH535" s="330" t="s">
        <v>609</v>
      </c>
      <c r="DOI535" s="428">
        <f>DOI534+1</f>
        <v>2</v>
      </c>
      <c r="DOJ535" s="330" t="s">
        <v>609</v>
      </c>
      <c r="DOK535" s="428">
        <f>DOK534+1</f>
        <v>2</v>
      </c>
      <c r="DOL535" s="330" t="s">
        <v>609</v>
      </c>
      <c r="DOM535" s="428">
        <f>DOM534+1</f>
        <v>2</v>
      </c>
      <c r="DON535" s="330" t="s">
        <v>609</v>
      </c>
      <c r="DOO535" s="428">
        <f>DOO534+1</f>
        <v>2</v>
      </c>
      <c r="DOP535" s="330" t="s">
        <v>609</v>
      </c>
      <c r="DOQ535" s="428">
        <f>DOQ534+1</f>
        <v>2</v>
      </c>
      <c r="DOR535" s="330" t="s">
        <v>609</v>
      </c>
      <c r="DOS535" s="428">
        <f>DOS534+1</f>
        <v>2</v>
      </c>
      <c r="DOT535" s="330" t="s">
        <v>609</v>
      </c>
      <c r="DOU535" s="428">
        <f>DOU534+1</f>
        <v>2</v>
      </c>
      <c r="DOV535" s="330" t="s">
        <v>609</v>
      </c>
      <c r="DOW535" s="428">
        <f>DOW534+1</f>
        <v>2</v>
      </c>
      <c r="DOX535" s="330" t="s">
        <v>609</v>
      </c>
      <c r="DOY535" s="428">
        <f>DOY534+1</f>
        <v>2</v>
      </c>
      <c r="DOZ535" s="330" t="s">
        <v>609</v>
      </c>
      <c r="DPA535" s="428">
        <f>DPA534+1</f>
        <v>2</v>
      </c>
      <c r="DPB535" s="330" t="s">
        <v>609</v>
      </c>
      <c r="DPC535" s="428">
        <f>DPC534+1</f>
        <v>2</v>
      </c>
      <c r="DPD535" s="330" t="s">
        <v>609</v>
      </c>
      <c r="DPE535" s="428">
        <f>DPE534+1</f>
        <v>2</v>
      </c>
      <c r="DPF535" s="330" t="s">
        <v>609</v>
      </c>
      <c r="DPG535" s="428">
        <f>DPG534+1</f>
        <v>2</v>
      </c>
      <c r="DPH535" s="330" t="s">
        <v>609</v>
      </c>
      <c r="DPI535" s="428">
        <f>DPI534+1</f>
        <v>2</v>
      </c>
      <c r="DPJ535" s="330" t="s">
        <v>609</v>
      </c>
      <c r="DPK535" s="428">
        <f>DPK534+1</f>
        <v>2</v>
      </c>
      <c r="DPL535" s="330" t="s">
        <v>609</v>
      </c>
      <c r="DPM535" s="428">
        <f>DPM534+1</f>
        <v>2</v>
      </c>
      <c r="DPN535" s="330" t="s">
        <v>609</v>
      </c>
      <c r="DPO535" s="428">
        <f>DPO534+1</f>
        <v>2</v>
      </c>
      <c r="DPP535" s="330" t="s">
        <v>609</v>
      </c>
      <c r="DPQ535" s="428">
        <f>DPQ534+1</f>
        <v>2</v>
      </c>
      <c r="DPR535" s="330" t="s">
        <v>609</v>
      </c>
      <c r="DPS535" s="428">
        <f>DPS534+1</f>
        <v>2</v>
      </c>
      <c r="DPT535" s="330" t="s">
        <v>609</v>
      </c>
      <c r="DPU535" s="428">
        <f>DPU534+1</f>
        <v>2</v>
      </c>
      <c r="DPV535" s="330" t="s">
        <v>609</v>
      </c>
      <c r="DPW535" s="428">
        <f>DPW534+1</f>
        <v>2</v>
      </c>
      <c r="DPX535" s="330" t="s">
        <v>609</v>
      </c>
      <c r="DPY535" s="428">
        <f>DPY534+1</f>
        <v>2</v>
      </c>
      <c r="DPZ535" s="330" t="s">
        <v>609</v>
      </c>
      <c r="DQA535" s="428">
        <f>DQA534+1</f>
        <v>2</v>
      </c>
      <c r="DQB535" s="330" t="s">
        <v>609</v>
      </c>
      <c r="DQC535" s="428">
        <f>DQC534+1</f>
        <v>2</v>
      </c>
      <c r="DQD535" s="330" t="s">
        <v>609</v>
      </c>
      <c r="DQE535" s="428">
        <f>DQE534+1</f>
        <v>2</v>
      </c>
      <c r="DQF535" s="330" t="s">
        <v>609</v>
      </c>
      <c r="DQG535" s="428">
        <f>DQG534+1</f>
        <v>2</v>
      </c>
      <c r="DQH535" s="330" t="s">
        <v>609</v>
      </c>
      <c r="DQI535" s="428">
        <f>DQI534+1</f>
        <v>2</v>
      </c>
      <c r="DQJ535" s="330" t="s">
        <v>609</v>
      </c>
      <c r="DQK535" s="428">
        <f>DQK534+1</f>
        <v>2</v>
      </c>
      <c r="DQL535" s="330" t="s">
        <v>609</v>
      </c>
      <c r="DQM535" s="428">
        <f>DQM534+1</f>
        <v>2</v>
      </c>
      <c r="DQN535" s="330" t="s">
        <v>609</v>
      </c>
      <c r="DQO535" s="428">
        <f>DQO534+1</f>
        <v>2</v>
      </c>
      <c r="DQP535" s="330" t="s">
        <v>609</v>
      </c>
      <c r="DQQ535" s="428">
        <f>DQQ534+1</f>
        <v>2</v>
      </c>
      <c r="DQR535" s="330" t="s">
        <v>609</v>
      </c>
      <c r="DQS535" s="428">
        <f>DQS534+1</f>
        <v>2</v>
      </c>
      <c r="DQT535" s="330" t="s">
        <v>609</v>
      </c>
      <c r="DQU535" s="428">
        <f>DQU534+1</f>
        <v>2</v>
      </c>
      <c r="DQV535" s="330" t="s">
        <v>609</v>
      </c>
      <c r="DQW535" s="428">
        <f>DQW534+1</f>
        <v>2</v>
      </c>
      <c r="DQX535" s="330" t="s">
        <v>609</v>
      </c>
      <c r="DQY535" s="428">
        <f>DQY534+1</f>
        <v>2</v>
      </c>
      <c r="DQZ535" s="330" t="s">
        <v>609</v>
      </c>
      <c r="DRA535" s="428">
        <f>DRA534+1</f>
        <v>2</v>
      </c>
      <c r="DRB535" s="330" t="s">
        <v>609</v>
      </c>
      <c r="DRC535" s="428">
        <f>DRC534+1</f>
        <v>2</v>
      </c>
      <c r="DRD535" s="330" t="s">
        <v>609</v>
      </c>
      <c r="DRE535" s="428">
        <f>DRE534+1</f>
        <v>2</v>
      </c>
      <c r="DRF535" s="330" t="s">
        <v>609</v>
      </c>
      <c r="DRG535" s="428">
        <f>DRG534+1</f>
        <v>2</v>
      </c>
      <c r="DRH535" s="330" t="s">
        <v>609</v>
      </c>
      <c r="DRI535" s="428">
        <f>DRI534+1</f>
        <v>2</v>
      </c>
      <c r="DRJ535" s="330" t="s">
        <v>609</v>
      </c>
      <c r="DRK535" s="428">
        <f>DRK534+1</f>
        <v>2</v>
      </c>
      <c r="DRL535" s="330" t="s">
        <v>609</v>
      </c>
      <c r="DRM535" s="428">
        <f>DRM534+1</f>
        <v>2</v>
      </c>
      <c r="DRN535" s="330" t="s">
        <v>609</v>
      </c>
      <c r="DRO535" s="428">
        <f>DRO534+1</f>
        <v>2</v>
      </c>
      <c r="DRP535" s="330" t="s">
        <v>609</v>
      </c>
      <c r="DRQ535" s="428">
        <f>DRQ534+1</f>
        <v>2</v>
      </c>
      <c r="DRR535" s="330" t="s">
        <v>609</v>
      </c>
      <c r="DRS535" s="428">
        <f>DRS534+1</f>
        <v>2</v>
      </c>
      <c r="DRT535" s="330" t="s">
        <v>609</v>
      </c>
      <c r="DRU535" s="428">
        <f>DRU534+1</f>
        <v>2</v>
      </c>
      <c r="DRV535" s="330" t="s">
        <v>609</v>
      </c>
      <c r="DRW535" s="428">
        <f>DRW534+1</f>
        <v>2</v>
      </c>
      <c r="DRX535" s="330" t="s">
        <v>609</v>
      </c>
      <c r="DRY535" s="428">
        <f>DRY534+1</f>
        <v>2</v>
      </c>
      <c r="DRZ535" s="330" t="s">
        <v>609</v>
      </c>
      <c r="DSA535" s="428">
        <f>DSA534+1</f>
        <v>2</v>
      </c>
      <c r="DSB535" s="330" t="s">
        <v>609</v>
      </c>
      <c r="DSC535" s="428">
        <f>DSC534+1</f>
        <v>2</v>
      </c>
      <c r="DSD535" s="330" t="s">
        <v>609</v>
      </c>
      <c r="DSE535" s="428">
        <f>DSE534+1</f>
        <v>2</v>
      </c>
      <c r="DSF535" s="330" t="s">
        <v>609</v>
      </c>
      <c r="DSG535" s="428">
        <f>DSG534+1</f>
        <v>2</v>
      </c>
      <c r="DSH535" s="330" t="s">
        <v>609</v>
      </c>
      <c r="DSI535" s="428">
        <f>DSI534+1</f>
        <v>2</v>
      </c>
      <c r="DSJ535" s="330" t="s">
        <v>609</v>
      </c>
      <c r="DSK535" s="428">
        <f>DSK534+1</f>
        <v>2</v>
      </c>
      <c r="DSL535" s="330" t="s">
        <v>609</v>
      </c>
      <c r="DSM535" s="428">
        <f>DSM534+1</f>
        <v>2</v>
      </c>
      <c r="DSN535" s="330" t="s">
        <v>609</v>
      </c>
      <c r="DSO535" s="428">
        <f>DSO534+1</f>
        <v>2</v>
      </c>
      <c r="DSP535" s="330" t="s">
        <v>609</v>
      </c>
      <c r="DSQ535" s="428">
        <f>DSQ534+1</f>
        <v>2</v>
      </c>
      <c r="DSR535" s="330" t="s">
        <v>609</v>
      </c>
      <c r="DSS535" s="428">
        <f>DSS534+1</f>
        <v>2</v>
      </c>
      <c r="DST535" s="330" t="s">
        <v>609</v>
      </c>
      <c r="DSU535" s="428">
        <f>DSU534+1</f>
        <v>2</v>
      </c>
      <c r="DSV535" s="330" t="s">
        <v>609</v>
      </c>
      <c r="DSW535" s="428">
        <f>DSW534+1</f>
        <v>2</v>
      </c>
      <c r="DSX535" s="330" t="s">
        <v>609</v>
      </c>
      <c r="DSY535" s="428">
        <f>DSY534+1</f>
        <v>2</v>
      </c>
      <c r="DSZ535" s="330" t="s">
        <v>609</v>
      </c>
      <c r="DTA535" s="428">
        <f>DTA534+1</f>
        <v>2</v>
      </c>
      <c r="DTB535" s="330" t="s">
        <v>609</v>
      </c>
      <c r="DTC535" s="428">
        <f>DTC534+1</f>
        <v>2</v>
      </c>
      <c r="DTD535" s="330" t="s">
        <v>609</v>
      </c>
      <c r="DTE535" s="428">
        <f>DTE534+1</f>
        <v>2</v>
      </c>
      <c r="DTF535" s="330" t="s">
        <v>609</v>
      </c>
      <c r="DTG535" s="428">
        <f>DTG534+1</f>
        <v>2</v>
      </c>
      <c r="DTH535" s="330" t="s">
        <v>609</v>
      </c>
      <c r="DTI535" s="428">
        <f>DTI534+1</f>
        <v>2</v>
      </c>
      <c r="DTJ535" s="330" t="s">
        <v>609</v>
      </c>
      <c r="DTK535" s="428">
        <f>DTK534+1</f>
        <v>2</v>
      </c>
      <c r="DTL535" s="330" t="s">
        <v>609</v>
      </c>
      <c r="DTM535" s="428">
        <f>DTM534+1</f>
        <v>2</v>
      </c>
      <c r="DTN535" s="330" t="s">
        <v>609</v>
      </c>
      <c r="DTO535" s="428">
        <f>DTO534+1</f>
        <v>2</v>
      </c>
      <c r="DTP535" s="330" t="s">
        <v>609</v>
      </c>
      <c r="DTQ535" s="428">
        <f>DTQ534+1</f>
        <v>2</v>
      </c>
      <c r="DTR535" s="330" t="s">
        <v>609</v>
      </c>
      <c r="DTS535" s="428">
        <f>DTS534+1</f>
        <v>2</v>
      </c>
      <c r="DTT535" s="330" t="s">
        <v>609</v>
      </c>
      <c r="DTU535" s="428">
        <f>DTU534+1</f>
        <v>2</v>
      </c>
      <c r="DTV535" s="330" t="s">
        <v>609</v>
      </c>
      <c r="DTW535" s="428">
        <f>DTW534+1</f>
        <v>2</v>
      </c>
      <c r="DTX535" s="330" t="s">
        <v>609</v>
      </c>
      <c r="DTY535" s="428">
        <f>DTY534+1</f>
        <v>2</v>
      </c>
      <c r="DTZ535" s="330" t="s">
        <v>609</v>
      </c>
      <c r="DUA535" s="428">
        <f>DUA534+1</f>
        <v>2</v>
      </c>
      <c r="DUB535" s="330" t="s">
        <v>609</v>
      </c>
      <c r="DUC535" s="428">
        <f>DUC534+1</f>
        <v>2</v>
      </c>
      <c r="DUD535" s="330" t="s">
        <v>609</v>
      </c>
      <c r="DUE535" s="428">
        <f>DUE534+1</f>
        <v>2</v>
      </c>
      <c r="DUF535" s="330" t="s">
        <v>609</v>
      </c>
      <c r="DUG535" s="428">
        <f>DUG534+1</f>
        <v>2</v>
      </c>
      <c r="DUH535" s="330" t="s">
        <v>609</v>
      </c>
      <c r="DUI535" s="428">
        <f>DUI534+1</f>
        <v>2</v>
      </c>
      <c r="DUJ535" s="330" t="s">
        <v>609</v>
      </c>
      <c r="DUK535" s="428">
        <f>DUK534+1</f>
        <v>2</v>
      </c>
      <c r="DUL535" s="330" t="s">
        <v>609</v>
      </c>
      <c r="DUM535" s="428">
        <f>DUM534+1</f>
        <v>2</v>
      </c>
      <c r="DUN535" s="330" t="s">
        <v>609</v>
      </c>
      <c r="DUO535" s="428">
        <f>DUO534+1</f>
        <v>2</v>
      </c>
      <c r="DUP535" s="330" t="s">
        <v>609</v>
      </c>
      <c r="DUQ535" s="428">
        <f>DUQ534+1</f>
        <v>2</v>
      </c>
      <c r="DUR535" s="330" t="s">
        <v>609</v>
      </c>
      <c r="DUS535" s="428">
        <f>DUS534+1</f>
        <v>2</v>
      </c>
      <c r="DUT535" s="330" t="s">
        <v>609</v>
      </c>
      <c r="DUU535" s="428">
        <f>DUU534+1</f>
        <v>2</v>
      </c>
      <c r="DUV535" s="330" t="s">
        <v>609</v>
      </c>
      <c r="DUW535" s="428">
        <f>DUW534+1</f>
        <v>2</v>
      </c>
      <c r="DUX535" s="330" t="s">
        <v>609</v>
      </c>
      <c r="DUY535" s="428">
        <f>DUY534+1</f>
        <v>2</v>
      </c>
      <c r="DUZ535" s="330" t="s">
        <v>609</v>
      </c>
      <c r="DVA535" s="428">
        <f>DVA534+1</f>
        <v>2</v>
      </c>
      <c r="DVB535" s="330" t="s">
        <v>609</v>
      </c>
      <c r="DVC535" s="428">
        <f>DVC534+1</f>
        <v>2</v>
      </c>
      <c r="DVD535" s="330" t="s">
        <v>609</v>
      </c>
      <c r="DVE535" s="428">
        <f>DVE534+1</f>
        <v>2</v>
      </c>
      <c r="DVF535" s="330" t="s">
        <v>609</v>
      </c>
      <c r="DVG535" s="428">
        <f>DVG534+1</f>
        <v>2</v>
      </c>
      <c r="DVH535" s="330" t="s">
        <v>609</v>
      </c>
      <c r="DVI535" s="428">
        <f>DVI534+1</f>
        <v>2</v>
      </c>
      <c r="DVJ535" s="330" t="s">
        <v>609</v>
      </c>
      <c r="DVK535" s="428">
        <f>DVK534+1</f>
        <v>2</v>
      </c>
      <c r="DVL535" s="330" t="s">
        <v>609</v>
      </c>
      <c r="DVM535" s="428">
        <f>DVM534+1</f>
        <v>2</v>
      </c>
      <c r="DVN535" s="330" t="s">
        <v>609</v>
      </c>
      <c r="DVO535" s="428">
        <f>DVO534+1</f>
        <v>2</v>
      </c>
      <c r="DVP535" s="330" t="s">
        <v>609</v>
      </c>
      <c r="DVQ535" s="428">
        <f>DVQ534+1</f>
        <v>2</v>
      </c>
      <c r="DVR535" s="330" t="s">
        <v>609</v>
      </c>
      <c r="DVS535" s="428">
        <f>DVS534+1</f>
        <v>2</v>
      </c>
      <c r="DVT535" s="330" t="s">
        <v>609</v>
      </c>
      <c r="DVU535" s="428">
        <f>DVU534+1</f>
        <v>2</v>
      </c>
      <c r="DVV535" s="330" t="s">
        <v>609</v>
      </c>
      <c r="DVW535" s="428">
        <f>DVW534+1</f>
        <v>2</v>
      </c>
      <c r="DVX535" s="330" t="s">
        <v>609</v>
      </c>
      <c r="DVY535" s="428">
        <f>DVY534+1</f>
        <v>2</v>
      </c>
      <c r="DVZ535" s="330" t="s">
        <v>609</v>
      </c>
      <c r="DWA535" s="428">
        <f>DWA534+1</f>
        <v>2</v>
      </c>
      <c r="DWB535" s="330" t="s">
        <v>609</v>
      </c>
      <c r="DWC535" s="428">
        <f>DWC534+1</f>
        <v>2</v>
      </c>
      <c r="DWD535" s="330" t="s">
        <v>609</v>
      </c>
      <c r="DWE535" s="428">
        <f>DWE534+1</f>
        <v>2</v>
      </c>
      <c r="DWF535" s="330" t="s">
        <v>609</v>
      </c>
      <c r="DWG535" s="428">
        <f>DWG534+1</f>
        <v>2</v>
      </c>
      <c r="DWH535" s="330" t="s">
        <v>609</v>
      </c>
      <c r="DWI535" s="428">
        <f>DWI534+1</f>
        <v>2</v>
      </c>
      <c r="DWJ535" s="330" t="s">
        <v>609</v>
      </c>
      <c r="DWK535" s="428">
        <f>DWK534+1</f>
        <v>2</v>
      </c>
      <c r="DWL535" s="330" t="s">
        <v>609</v>
      </c>
      <c r="DWM535" s="428">
        <f>DWM534+1</f>
        <v>2</v>
      </c>
      <c r="DWN535" s="330" t="s">
        <v>609</v>
      </c>
      <c r="DWO535" s="428">
        <f>DWO534+1</f>
        <v>2</v>
      </c>
      <c r="DWP535" s="330" t="s">
        <v>609</v>
      </c>
      <c r="DWQ535" s="428">
        <f>DWQ534+1</f>
        <v>2</v>
      </c>
      <c r="DWR535" s="330" t="s">
        <v>609</v>
      </c>
      <c r="DWS535" s="428">
        <f>DWS534+1</f>
        <v>2</v>
      </c>
      <c r="DWT535" s="330" t="s">
        <v>609</v>
      </c>
      <c r="DWU535" s="428">
        <f>DWU534+1</f>
        <v>2</v>
      </c>
      <c r="DWV535" s="330" t="s">
        <v>609</v>
      </c>
      <c r="DWW535" s="428">
        <f>DWW534+1</f>
        <v>2</v>
      </c>
      <c r="DWX535" s="330" t="s">
        <v>609</v>
      </c>
      <c r="DWY535" s="428">
        <f>DWY534+1</f>
        <v>2</v>
      </c>
      <c r="DWZ535" s="330" t="s">
        <v>609</v>
      </c>
      <c r="DXA535" s="428">
        <f>DXA534+1</f>
        <v>2</v>
      </c>
      <c r="DXB535" s="330" t="s">
        <v>609</v>
      </c>
      <c r="DXC535" s="428">
        <f>DXC534+1</f>
        <v>2</v>
      </c>
      <c r="DXD535" s="330" t="s">
        <v>609</v>
      </c>
      <c r="DXE535" s="428">
        <f>DXE534+1</f>
        <v>2</v>
      </c>
      <c r="DXF535" s="330" t="s">
        <v>609</v>
      </c>
      <c r="DXG535" s="428">
        <f>DXG534+1</f>
        <v>2</v>
      </c>
      <c r="DXH535" s="330" t="s">
        <v>609</v>
      </c>
      <c r="DXI535" s="428">
        <f>DXI534+1</f>
        <v>2</v>
      </c>
      <c r="DXJ535" s="330" t="s">
        <v>609</v>
      </c>
      <c r="DXK535" s="428">
        <f>DXK534+1</f>
        <v>2</v>
      </c>
      <c r="DXL535" s="330" t="s">
        <v>609</v>
      </c>
      <c r="DXM535" s="428">
        <f>DXM534+1</f>
        <v>2</v>
      </c>
      <c r="DXN535" s="330" t="s">
        <v>609</v>
      </c>
      <c r="DXO535" s="428">
        <f>DXO534+1</f>
        <v>2</v>
      </c>
      <c r="DXP535" s="330" t="s">
        <v>609</v>
      </c>
      <c r="DXQ535" s="428">
        <f>DXQ534+1</f>
        <v>2</v>
      </c>
      <c r="DXR535" s="330" t="s">
        <v>609</v>
      </c>
      <c r="DXS535" s="428">
        <f>DXS534+1</f>
        <v>2</v>
      </c>
      <c r="DXT535" s="330" t="s">
        <v>609</v>
      </c>
      <c r="DXU535" s="428">
        <f>DXU534+1</f>
        <v>2</v>
      </c>
      <c r="DXV535" s="330" t="s">
        <v>609</v>
      </c>
      <c r="DXW535" s="428">
        <f>DXW534+1</f>
        <v>2</v>
      </c>
      <c r="DXX535" s="330" t="s">
        <v>609</v>
      </c>
      <c r="DXY535" s="428">
        <f>DXY534+1</f>
        <v>2</v>
      </c>
      <c r="DXZ535" s="330" t="s">
        <v>609</v>
      </c>
      <c r="DYA535" s="428">
        <f>DYA534+1</f>
        <v>2</v>
      </c>
      <c r="DYB535" s="330" t="s">
        <v>609</v>
      </c>
      <c r="DYC535" s="428">
        <f>DYC534+1</f>
        <v>2</v>
      </c>
      <c r="DYD535" s="330" t="s">
        <v>609</v>
      </c>
      <c r="DYE535" s="428">
        <f>DYE534+1</f>
        <v>2</v>
      </c>
      <c r="DYF535" s="330" t="s">
        <v>609</v>
      </c>
      <c r="DYG535" s="428">
        <f>DYG534+1</f>
        <v>2</v>
      </c>
      <c r="DYH535" s="330" t="s">
        <v>609</v>
      </c>
      <c r="DYI535" s="428">
        <f>DYI534+1</f>
        <v>2</v>
      </c>
      <c r="DYJ535" s="330" t="s">
        <v>609</v>
      </c>
      <c r="DYK535" s="428">
        <f>DYK534+1</f>
        <v>2</v>
      </c>
      <c r="DYL535" s="330" t="s">
        <v>609</v>
      </c>
      <c r="DYM535" s="428">
        <f>DYM534+1</f>
        <v>2</v>
      </c>
      <c r="DYN535" s="330" t="s">
        <v>609</v>
      </c>
      <c r="DYO535" s="428">
        <f>DYO534+1</f>
        <v>2</v>
      </c>
      <c r="DYP535" s="330" t="s">
        <v>609</v>
      </c>
      <c r="DYQ535" s="428">
        <f>DYQ534+1</f>
        <v>2</v>
      </c>
      <c r="DYR535" s="330" t="s">
        <v>609</v>
      </c>
      <c r="DYS535" s="428">
        <f>DYS534+1</f>
        <v>2</v>
      </c>
      <c r="DYT535" s="330" t="s">
        <v>609</v>
      </c>
      <c r="DYU535" s="428">
        <f>DYU534+1</f>
        <v>2</v>
      </c>
      <c r="DYV535" s="330" t="s">
        <v>609</v>
      </c>
      <c r="DYW535" s="428">
        <f>DYW534+1</f>
        <v>2</v>
      </c>
      <c r="DYX535" s="330" t="s">
        <v>609</v>
      </c>
      <c r="DYY535" s="428">
        <f>DYY534+1</f>
        <v>2</v>
      </c>
      <c r="DYZ535" s="330" t="s">
        <v>609</v>
      </c>
      <c r="DZA535" s="428">
        <f>DZA534+1</f>
        <v>2</v>
      </c>
      <c r="DZB535" s="330" t="s">
        <v>609</v>
      </c>
      <c r="DZC535" s="428">
        <f>DZC534+1</f>
        <v>2</v>
      </c>
      <c r="DZD535" s="330" t="s">
        <v>609</v>
      </c>
      <c r="DZE535" s="428">
        <f>DZE534+1</f>
        <v>2</v>
      </c>
      <c r="DZF535" s="330" t="s">
        <v>609</v>
      </c>
      <c r="DZG535" s="428">
        <f>DZG534+1</f>
        <v>2</v>
      </c>
      <c r="DZH535" s="330" t="s">
        <v>609</v>
      </c>
      <c r="DZI535" s="428">
        <f>DZI534+1</f>
        <v>2</v>
      </c>
      <c r="DZJ535" s="330" t="s">
        <v>609</v>
      </c>
      <c r="DZK535" s="428">
        <f>DZK534+1</f>
        <v>2</v>
      </c>
      <c r="DZL535" s="330" t="s">
        <v>609</v>
      </c>
      <c r="DZM535" s="428">
        <f>DZM534+1</f>
        <v>2</v>
      </c>
      <c r="DZN535" s="330" t="s">
        <v>609</v>
      </c>
      <c r="DZO535" s="428">
        <f>DZO534+1</f>
        <v>2</v>
      </c>
      <c r="DZP535" s="330" t="s">
        <v>609</v>
      </c>
      <c r="DZQ535" s="428">
        <f>DZQ534+1</f>
        <v>2</v>
      </c>
      <c r="DZR535" s="330" t="s">
        <v>609</v>
      </c>
      <c r="DZS535" s="428">
        <f>DZS534+1</f>
        <v>2</v>
      </c>
      <c r="DZT535" s="330" t="s">
        <v>609</v>
      </c>
      <c r="DZU535" s="428">
        <f>DZU534+1</f>
        <v>2</v>
      </c>
      <c r="DZV535" s="330" t="s">
        <v>609</v>
      </c>
      <c r="DZW535" s="428">
        <f>DZW534+1</f>
        <v>2</v>
      </c>
      <c r="DZX535" s="330" t="s">
        <v>609</v>
      </c>
      <c r="DZY535" s="428">
        <f>DZY534+1</f>
        <v>2</v>
      </c>
      <c r="DZZ535" s="330" t="s">
        <v>609</v>
      </c>
      <c r="EAA535" s="428">
        <f>EAA534+1</f>
        <v>2</v>
      </c>
      <c r="EAB535" s="330" t="s">
        <v>609</v>
      </c>
      <c r="EAC535" s="428">
        <f>EAC534+1</f>
        <v>2</v>
      </c>
      <c r="EAD535" s="330" t="s">
        <v>609</v>
      </c>
      <c r="EAE535" s="428">
        <f>EAE534+1</f>
        <v>2</v>
      </c>
      <c r="EAF535" s="330" t="s">
        <v>609</v>
      </c>
      <c r="EAG535" s="428">
        <f>EAG534+1</f>
        <v>2</v>
      </c>
      <c r="EAH535" s="330" t="s">
        <v>609</v>
      </c>
      <c r="EAI535" s="428">
        <f>EAI534+1</f>
        <v>2</v>
      </c>
      <c r="EAJ535" s="330" t="s">
        <v>609</v>
      </c>
      <c r="EAK535" s="428">
        <f>EAK534+1</f>
        <v>2</v>
      </c>
      <c r="EAL535" s="330" t="s">
        <v>609</v>
      </c>
      <c r="EAM535" s="428">
        <f>EAM534+1</f>
        <v>2</v>
      </c>
      <c r="EAN535" s="330" t="s">
        <v>609</v>
      </c>
      <c r="EAO535" s="428">
        <f>EAO534+1</f>
        <v>2</v>
      </c>
      <c r="EAP535" s="330" t="s">
        <v>609</v>
      </c>
      <c r="EAQ535" s="428">
        <f>EAQ534+1</f>
        <v>2</v>
      </c>
      <c r="EAR535" s="330" t="s">
        <v>609</v>
      </c>
      <c r="EAS535" s="428">
        <f>EAS534+1</f>
        <v>2</v>
      </c>
      <c r="EAT535" s="330" t="s">
        <v>609</v>
      </c>
      <c r="EAU535" s="428">
        <f>EAU534+1</f>
        <v>2</v>
      </c>
      <c r="EAV535" s="330" t="s">
        <v>609</v>
      </c>
      <c r="EAW535" s="428">
        <f>EAW534+1</f>
        <v>2</v>
      </c>
      <c r="EAX535" s="330" t="s">
        <v>609</v>
      </c>
      <c r="EAY535" s="428">
        <f>EAY534+1</f>
        <v>2</v>
      </c>
      <c r="EAZ535" s="330" t="s">
        <v>609</v>
      </c>
      <c r="EBA535" s="428">
        <f>EBA534+1</f>
        <v>2</v>
      </c>
      <c r="EBB535" s="330" t="s">
        <v>609</v>
      </c>
      <c r="EBC535" s="428">
        <f>EBC534+1</f>
        <v>2</v>
      </c>
      <c r="EBD535" s="330" t="s">
        <v>609</v>
      </c>
      <c r="EBE535" s="428">
        <f>EBE534+1</f>
        <v>2</v>
      </c>
      <c r="EBF535" s="330" t="s">
        <v>609</v>
      </c>
      <c r="EBG535" s="428">
        <f>EBG534+1</f>
        <v>2</v>
      </c>
      <c r="EBH535" s="330" t="s">
        <v>609</v>
      </c>
      <c r="EBI535" s="428">
        <f>EBI534+1</f>
        <v>2</v>
      </c>
      <c r="EBJ535" s="330" t="s">
        <v>609</v>
      </c>
      <c r="EBK535" s="428">
        <f>EBK534+1</f>
        <v>2</v>
      </c>
      <c r="EBL535" s="330" t="s">
        <v>609</v>
      </c>
      <c r="EBM535" s="428">
        <f>EBM534+1</f>
        <v>2</v>
      </c>
      <c r="EBN535" s="330" t="s">
        <v>609</v>
      </c>
      <c r="EBO535" s="428">
        <f>EBO534+1</f>
        <v>2</v>
      </c>
      <c r="EBP535" s="330" t="s">
        <v>609</v>
      </c>
      <c r="EBQ535" s="428">
        <f>EBQ534+1</f>
        <v>2</v>
      </c>
      <c r="EBR535" s="330" t="s">
        <v>609</v>
      </c>
      <c r="EBS535" s="428">
        <f>EBS534+1</f>
        <v>2</v>
      </c>
      <c r="EBT535" s="330" t="s">
        <v>609</v>
      </c>
      <c r="EBU535" s="428">
        <f>EBU534+1</f>
        <v>2</v>
      </c>
      <c r="EBV535" s="330" t="s">
        <v>609</v>
      </c>
      <c r="EBW535" s="428">
        <f>EBW534+1</f>
        <v>2</v>
      </c>
      <c r="EBX535" s="330" t="s">
        <v>609</v>
      </c>
      <c r="EBY535" s="428">
        <f>EBY534+1</f>
        <v>2</v>
      </c>
      <c r="EBZ535" s="330" t="s">
        <v>609</v>
      </c>
      <c r="ECA535" s="428">
        <f>ECA534+1</f>
        <v>2</v>
      </c>
      <c r="ECB535" s="330" t="s">
        <v>609</v>
      </c>
      <c r="ECC535" s="428">
        <f>ECC534+1</f>
        <v>2</v>
      </c>
      <c r="ECD535" s="330" t="s">
        <v>609</v>
      </c>
      <c r="ECE535" s="428">
        <f>ECE534+1</f>
        <v>2</v>
      </c>
      <c r="ECF535" s="330" t="s">
        <v>609</v>
      </c>
      <c r="ECG535" s="428">
        <f>ECG534+1</f>
        <v>2</v>
      </c>
      <c r="ECH535" s="330" t="s">
        <v>609</v>
      </c>
      <c r="ECI535" s="428">
        <f>ECI534+1</f>
        <v>2</v>
      </c>
      <c r="ECJ535" s="330" t="s">
        <v>609</v>
      </c>
      <c r="ECK535" s="428">
        <f>ECK534+1</f>
        <v>2</v>
      </c>
      <c r="ECL535" s="330" t="s">
        <v>609</v>
      </c>
      <c r="ECM535" s="428">
        <f>ECM534+1</f>
        <v>2</v>
      </c>
      <c r="ECN535" s="330" t="s">
        <v>609</v>
      </c>
      <c r="ECO535" s="428">
        <f>ECO534+1</f>
        <v>2</v>
      </c>
      <c r="ECP535" s="330" t="s">
        <v>609</v>
      </c>
      <c r="ECQ535" s="428">
        <f>ECQ534+1</f>
        <v>2</v>
      </c>
      <c r="ECR535" s="330" t="s">
        <v>609</v>
      </c>
      <c r="ECS535" s="428">
        <f>ECS534+1</f>
        <v>2</v>
      </c>
      <c r="ECT535" s="330" t="s">
        <v>609</v>
      </c>
      <c r="ECU535" s="428">
        <f>ECU534+1</f>
        <v>2</v>
      </c>
      <c r="ECV535" s="330" t="s">
        <v>609</v>
      </c>
      <c r="ECW535" s="428">
        <f>ECW534+1</f>
        <v>2</v>
      </c>
      <c r="ECX535" s="330" t="s">
        <v>609</v>
      </c>
      <c r="ECY535" s="428">
        <f>ECY534+1</f>
        <v>2</v>
      </c>
      <c r="ECZ535" s="330" t="s">
        <v>609</v>
      </c>
      <c r="EDA535" s="428">
        <f>EDA534+1</f>
        <v>2</v>
      </c>
      <c r="EDB535" s="330" t="s">
        <v>609</v>
      </c>
      <c r="EDC535" s="428">
        <f>EDC534+1</f>
        <v>2</v>
      </c>
      <c r="EDD535" s="330" t="s">
        <v>609</v>
      </c>
      <c r="EDE535" s="428">
        <f>EDE534+1</f>
        <v>2</v>
      </c>
      <c r="EDF535" s="330" t="s">
        <v>609</v>
      </c>
      <c r="EDG535" s="428">
        <f>EDG534+1</f>
        <v>2</v>
      </c>
      <c r="EDH535" s="330" t="s">
        <v>609</v>
      </c>
      <c r="EDI535" s="428">
        <f>EDI534+1</f>
        <v>2</v>
      </c>
      <c r="EDJ535" s="330" t="s">
        <v>609</v>
      </c>
      <c r="EDK535" s="428">
        <f>EDK534+1</f>
        <v>2</v>
      </c>
      <c r="EDL535" s="330" t="s">
        <v>609</v>
      </c>
      <c r="EDM535" s="428">
        <f>EDM534+1</f>
        <v>2</v>
      </c>
      <c r="EDN535" s="330" t="s">
        <v>609</v>
      </c>
      <c r="EDO535" s="428">
        <f>EDO534+1</f>
        <v>2</v>
      </c>
      <c r="EDP535" s="330" t="s">
        <v>609</v>
      </c>
      <c r="EDQ535" s="428">
        <f>EDQ534+1</f>
        <v>2</v>
      </c>
      <c r="EDR535" s="330" t="s">
        <v>609</v>
      </c>
      <c r="EDS535" s="428">
        <f>EDS534+1</f>
        <v>2</v>
      </c>
      <c r="EDT535" s="330" t="s">
        <v>609</v>
      </c>
      <c r="EDU535" s="428">
        <f>EDU534+1</f>
        <v>2</v>
      </c>
      <c r="EDV535" s="330" t="s">
        <v>609</v>
      </c>
      <c r="EDW535" s="428">
        <f>EDW534+1</f>
        <v>2</v>
      </c>
      <c r="EDX535" s="330" t="s">
        <v>609</v>
      </c>
      <c r="EDY535" s="428">
        <f>EDY534+1</f>
        <v>2</v>
      </c>
      <c r="EDZ535" s="330" t="s">
        <v>609</v>
      </c>
      <c r="EEA535" s="428">
        <f>EEA534+1</f>
        <v>2</v>
      </c>
      <c r="EEB535" s="330" t="s">
        <v>609</v>
      </c>
      <c r="EEC535" s="428">
        <f>EEC534+1</f>
        <v>2</v>
      </c>
      <c r="EED535" s="330" t="s">
        <v>609</v>
      </c>
      <c r="EEE535" s="428">
        <f>EEE534+1</f>
        <v>2</v>
      </c>
      <c r="EEF535" s="330" t="s">
        <v>609</v>
      </c>
      <c r="EEG535" s="428">
        <f>EEG534+1</f>
        <v>2</v>
      </c>
      <c r="EEH535" s="330" t="s">
        <v>609</v>
      </c>
      <c r="EEI535" s="428">
        <f>EEI534+1</f>
        <v>2</v>
      </c>
      <c r="EEJ535" s="330" t="s">
        <v>609</v>
      </c>
      <c r="EEK535" s="428">
        <f>EEK534+1</f>
        <v>2</v>
      </c>
      <c r="EEL535" s="330" t="s">
        <v>609</v>
      </c>
      <c r="EEM535" s="428">
        <f>EEM534+1</f>
        <v>2</v>
      </c>
      <c r="EEN535" s="330" t="s">
        <v>609</v>
      </c>
      <c r="EEO535" s="428">
        <f>EEO534+1</f>
        <v>2</v>
      </c>
      <c r="EEP535" s="330" t="s">
        <v>609</v>
      </c>
      <c r="EEQ535" s="428">
        <f>EEQ534+1</f>
        <v>2</v>
      </c>
      <c r="EER535" s="330" t="s">
        <v>609</v>
      </c>
      <c r="EES535" s="428">
        <f>EES534+1</f>
        <v>2</v>
      </c>
      <c r="EET535" s="330" t="s">
        <v>609</v>
      </c>
      <c r="EEU535" s="428">
        <f>EEU534+1</f>
        <v>2</v>
      </c>
      <c r="EEV535" s="330" t="s">
        <v>609</v>
      </c>
      <c r="EEW535" s="428">
        <f>EEW534+1</f>
        <v>2</v>
      </c>
      <c r="EEX535" s="330" t="s">
        <v>609</v>
      </c>
      <c r="EEY535" s="428">
        <f>EEY534+1</f>
        <v>2</v>
      </c>
      <c r="EEZ535" s="330" t="s">
        <v>609</v>
      </c>
      <c r="EFA535" s="428">
        <f>EFA534+1</f>
        <v>2</v>
      </c>
      <c r="EFB535" s="330" t="s">
        <v>609</v>
      </c>
      <c r="EFC535" s="428">
        <f>EFC534+1</f>
        <v>2</v>
      </c>
      <c r="EFD535" s="330" t="s">
        <v>609</v>
      </c>
      <c r="EFE535" s="428">
        <f>EFE534+1</f>
        <v>2</v>
      </c>
      <c r="EFF535" s="330" t="s">
        <v>609</v>
      </c>
      <c r="EFG535" s="428">
        <f>EFG534+1</f>
        <v>2</v>
      </c>
      <c r="EFH535" s="330" t="s">
        <v>609</v>
      </c>
      <c r="EFI535" s="428">
        <f>EFI534+1</f>
        <v>2</v>
      </c>
      <c r="EFJ535" s="330" t="s">
        <v>609</v>
      </c>
      <c r="EFK535" s="428">
        <f>EFK534+1</f>
        <v>2</v>
      </c>
      <c r="EFL535" s="330" t="s">
        <v>609</v>
      </c>
      <c r="EFM535" s="428">
        <f>EFM534+1</f>
        <v>2</v>
      </c>
      <c r="EFN535" s="330" t="s">
        <v>609</v>
      </c>
      <c r="EFO535" s="428">
        <f>EFO534+1</f>
        <v>2</v>
      </c>
      <c r="EFP535" s="330" t="s">
        <v>609</v>
      </c>
      <c r="EFQ535" s="428">
        <f>EFQ534+1</f>
        <v>2</v>
      </c>
      <c r="EFR535" s="330" t="s">
        <v>609</v>
      </c>
      <c r="EFS535" s="428">
        <f>EFS534+1</f>
        <v>2</v>
      </c>
      <c r="EFT535" s="330" t="s">
        <v>609</v>
      </c>
      <c r="EFU535" s="428">
        <f>EFU534+1</f>
        <v>2</v>
      </c>
      <c r="EFV535" s="330" t="s">
        <v>609</v>
      </c>
      <c r="EFW535" s="428">
        <f>EFW534+1</f>
        <v>2</v>
      </c>
      <c r="EFX535" s="330" t="s">
        <v>609</v>
      </c>
      <c r="EFY535" s="428">
        <f>EFY534+1</f>
        <v>2</v>
      </c>
      <c r="EFZ535" s="330" t="s">
        <v>609</v>
      </c>
      <c r="EGA535" s="428">
        <f>EGA534+1</f>
        <v>2</v>
      </c>
      <c r="EGB535" s="330" t="s">
        <v>609</v>
      </c>
      <c r="EGC535" s="428">
        <f>EGC534+1</f>
        <v>2</v>
      </c>
      <c r="EGD535" s="330" t="s">
        <v>609</v>
      </c>
      <c r="EGE535" s="428">
        <f>EGE534+1</f>
        <v>2</v>
      </c>
      <c r="EGF535" s="330" t="s">
        <v>609</v>
      </c>
      <c r="EGG535" s="428">
        <f>EGG534+1</f>
        <v>2</v>
      </c>
      <c r="EGH535" s="330" t="s">
        <v>609</v>
      </c>
      <c r="EGI535" s="428">
        <f>EGI534+1</f>
        <v>2</v>
      </c>
      <c r="EGJ535" s="330" t="s">
        <v>609</v>
      </c>
      <c r="EGK535" s="428">
        <f>EGK534+1</f>
        <v>2</v>
      </c>
      <c r="EGL535" s="330" t="s">
        <v>609</v>
      </c>
      <c r="EGM535" s="428">
        <f>EGM534+1</f>
        <v>2</v>
      </c>
      <c r="EGN535" s="330" t="s">
        <v>609</v>
      </c>
      <c r="EGO535" s="428">
        <f>EGO534+1</f>
        <v>2</v>
      </c>
      <c r="EGP535" s="330" t="s">
        <v>609</v>
      </c>
      <c r="EGQ535" s="428">
        <f>EGQ534+1</f>
        <v>2</v>
      </c>
      <c r="EGR535" s="330" t="s">
        <v>609</v>
      </c>
      <c r="EGS535" s="428">
        <f>EGS534+1</f>
        <v>2</v>
      </c>
      <c r="EGT535" s="330" t="s">
        <v>609</v>
      </c>
      <c r="EGU535" s="428">
        <f>EGU534+1</f>
        <v>2</v>
      </c>
      <c r="EGV535" s="330" t="s">
        <v>609</v>
      </c>
      <c r="EGW535" s="428">
        <f>EGW534+1</f>
        <v>2</v>
      </c>
      <c r="EGX535" s="330" t="s">
        <v>609</v>
      </c>
      <c r="EGY535" s="428">
        <f>EGY534+1</f>
        <v>2</v>
      </c>
      <c r="EGZ535" s="330" t="s">
        <v>609</v>
      </c>
      <c r="EHA535" s="428">
        <f>EHA534+1</f>
        <v>2</v>
      </c>
      <c r="EHB535" s="330" t="s">
        <v>609</v>
      </c>
      <c r="EHC535" s="428">
        <f>EHC534+1</f>
        <v>2</v>
      </c>
      <c r="EHD535" s="330" t="s">
        <v>609</v>
      </c>
      <c r="EHE535" s="428">
        <f>EHE534+1</f>
        <v>2</v>
      </c>
      <c r="EHF535" s="330" t="s">
        <v>609</v>
      </c>
      <c r="EHG535" s="428">
        <f>EHG534+1</f>
        <v>2</v>
      </c>
      <c r="EHH535" s="330" t="s">
        <v>609</v>
      </c>
      <c r="EHI535" s="428">
        <f>EHI534+1</f>
        <v>2</v>
      </c>
      <c r="EHJ535" s="330" t="s">
        <v>609</v>
      </c>
      <c r="EHK535" s="428">
        <f>EHK534+1</f>
        <v>2</v>
      </c>
      <c r="EHL535" s="330" t="s">
        <v>609</v>
      </c>
      <c r="EHM535" s="428">
        <f>EHM534+1</f>
        <v>2</v>
      </c>
      <c r="EHN535" s="330" t="s">
        <v>609</v>
      </c>
      <c r="EHO535" s="428">
        <f>EHO534+1</f>
        <v>2</v>
      </c>
      <c r="EHP535" s="330" t="s">
        <v>609</v>
      </c>
      <c r="EHQ535" s="428">
        <f>EHQ534+1</f>
        <v>2</v>
      </c>
      <c r="EHR535" s="330" t="s">
        <v>609</v>
      </c>
      <c r="EHS535" s="428">
        <f>EHS534+1</f>
        <v>2</v>
      </c>
      <c r="EHT535" s="330" t="s">
        <v>609</v>
      </c>
      <c r="EHU535" s="428">
        <f>EHU534+1</f>
        <v>2</v>
      </c>
      <c r="EHV535" s="330" t="s">
        <v>609</v>
      </c>
      <c r="EHW535" s="428">
        <f>EHW534+1</f>
        <v>2</v>
      </c>
      <c r="EHX535" s="330" t="s">
        <v>609</v>
      </c>
      <c r="EHY535" s="428">
        <f>EHY534+1</f>
        <v>2</v>
      </c>
      <c r="EHZ535" s="330" t="s">
        <v>609</v>
      </c>
      <c r="EIA535" s="428">
        <f>EIA534+1</f>
        <v>2</v>
      </c>
      <c r="EIB535" s="330" t="s">
        <v>609</v>
      </c>
      <c r="EIC535" s="428">
        <f>EIC534+1</f>
        <v>2</v>
      </c>
      <c r="EID535" s="330" t="s">
        <v>609</v>
      </c>
      <c r="EIE535" s="428">
        <f>EIE534+1</f>
        <v>2</v>
      </c>
      <c r="EIF535" s="330" t="s">
        <v>609</v>
      </c>
      <c r="EIG535" s="428">
        <f>EIG534+1</f>
        <v>2</v>
      </c>
      <c r="EIH535" s="330" t="s">
        <v>609</v>
      </c>
      <c r="EII535" s="428">
        <f>EII534+1</f>
        <v>2</v>
      </c>
      <c r="EIJ535" s="330" t="s">
        <v>609</v>
      </c>
      <c r="EIK535" s="428">
        <f>EIK534+1</f>
        <v>2</v>
      </c>
      <c r="EIL535" s="330" t="s">
        <v>609</v>
      </c>
      <c r="EIM535" s="428">
        <f>EIM534+1</f>
        <v>2</v>
      </c>
      <c r="EIN535" s="330" t="s">
        <v>609</v>
      </c>
      <c r="EIO535" s="428">
        <f>EIO534+1</f>
        <v>2</v>
      </c>
      <c r="EIP535" s="330" t="s">
        <v>609</v>
      </c>
      <c r="EIQ535" s="428">
        <f>EIQ534+1</f>
        <v>2</v>
      </c>
      <c r="EIR535" s="330" t="s">
        <v>609</v>
      </c>
      <c r="EIS535" s="428">
        <f>EIS534+1</f>
        <v>2</v>
      </c>
      <c r="EIT535" s="330" t="s">
        <v>609</v>
      </c>
      <c r="EIU535" s="428">
        <f>EIU534+1</f>
        <v>2</v>
      </c>
      <c r="EIV535" s="330" t="s">
        <v>609</v>
      </c>
      <c r="EIW535" s="428">
        <f>EIW534+1</f>
        <v>2</v>
      </c>
      <c r="EIX535" s="330" t="s">
        <v>609</v>
      </c>
      <c r="EIY535" s="428">
        <f>EIY534+1</f>
        <v>2</v>
      </c>
      <c r="EIZ535" s="330" t="s">
        <v>609</v>
      </c>
      <c r="EJA535" s="428">
        <f>EJA534+1</f>
        <v>2</v>
      </c>
      <c r="EJB535" s="330" t="s">
        <v>609</v>
      </c>
      <c r="EJC535" s="428">
        <f>EJC534+1</f>
        <v>2</v>
      </c>
      <c r="EJD535" s="330" t="s">
        <v>609</v>
      </c>
      <c r="EJE535" s="428">
        <f>EJE534+1</f>
        <v>2</v>
      </c>
      <c r="EJF535" s="330" t="s">
        <v>609</v>
      </c>
      <c r="EJG535" s="428">
        <f>EJG534+1</f>
        <v>2</v>
      </c>
      <c r="EJH535" s="330" t="s">
        <v>609</v>
      </c>
      <c r="EJI535" s="428">
        <f>EJI534+1</f>
        <v>2</v>
      </c>
      <c r="EJJ535" s="330" t="s">
        <v>609</v>
      </c>
      <c r="EJK535" s="428">
        <f>EJK534+1</f>
        <v>2</v>
      </c>
      <c r="EJL535" s="330" t="s">
        <v>609</v>
      </c>
      <c r="EJM535" s="428">
        <f>EJM534+1</f>
        <v>2</v>
      </c>
      <c r="EJN535" s="330" t="s">
        <v>609</v>
      </c>
      <c r="EJO535" s="428">
        <f>EJO534+1</f>
        <v>2</v>
      </c>
      <c r="EJP535" s="330" t="s">
        <v>609</v>
      </c>
      <c r="EJQ535" s="428">
        <f>EJQ534+1</f>
        <v>2</v>
      </c>
      <c r="EJR535" s="330" t="s">
        <v>609</v>
      </c>
      <c r="EJS535" s="428">
        <f>EJS534+1</f>
        <v>2</v>
      </c>
      <c r="EJT535" s="330" t="s">
        <v>609</v>
      </c>
      <c r="EJU535" s="428">
        <f>EJU534+1</f>
        <v>2</v>
      </c>
      <c r="EJV535" s="330" t="s">
        <v>609</v>
      </c>
      <c r="EJW535" s="428">
        <f>EJW534+1</f>
        <v>2</v>
      </c>
      <c r="EJX535" s="330" t="s">
        <v>609</v>
      </c>
      <c r="EJY535" s="428">
        <f>EJY534+1</f>
        <v>2</v>
      </c>
      <c r="EJZ535" s="330" t="s">
        <v>609</v>
      </c>
      <c r="EKA535" s="428">
        <f>EKA534+1</f>
        <v>2</v>
      </c>
      <c r="EKB535" s="330" t="s">
        <v>609</v>
      </c>
      <c r="EKC535" s="428">
        <f>EKC534+1</f>
        <v>2</v>
      </c>
      <c r="EKD535" s="330" t="s">
        <v>609</v>
      </c>
      <c r="EKE535" s="428">
        <f>EKE534+1</f>
        <v>2</v>
      </c>
      <c r="EKF535" s="330" t="s">
        <v>609</v>
      </c>
      <c r="EKG535" s="428">
        <f>EKG534+1</f>
        <v>2</v>
      </c>
      <c r="EKH535" s="330" t="s">
        <v>609</v>
      </c>
      <c r="EKI535" s="428">
        <f>EKI534+1</f>
        <v>2</v>
      </c>
      <c r="EKJ535" s="330" t="s">
        <v>609</v>
      </c>
      <c r="EKK535" s="428">
        <f>EKK534+1</f>
        <v>2</v>
      </c>
      <c r="EKL535" s="330" t="s">
        <v>609</v>
      </c>
      <c r="EKM535" s="428">
        <f>EKM534+1</f>
        <v>2</v>
      </c>
      <c r="EKN535" s="330" t="s">
        <v>609</v>
      </c>
      <c r="EKO535" s="428">
        <f>EKO534+1</f>
        <v>2</v>
      </c>
      <c r="EKP535" s="330" t="s">
        <v>609</v>
      </c>
      <c r="EKQ535" s="428">
        <f>EKQ534+1</f>
        <v>2</v>
      </c>
      <c r="EKR535" s="330" t="s">
        <v>609</v>
      </c>
      <c r="EKS535" s="428">
        <f>EKS534+1</f>
        <v>2</v>
      </c>
      <c r="EKT535" s="330" t="s">
        <v>609</v>
      </c>
      <c r="EKU535" s="428">
        <f>EKU534+1</f>
        <v>2</v>
      </c>
      <c r="EKV535" s="330" t="s">
        <v>609</v>
      </c>
      <c r="EKW535" s="428">
        <f>EKW534+1</f>
        <v>2</v>
      </c>
      <c r="EKX535" s="330" t="s">
        <v>609</v>
      </c>
      <c r="EKY535" s="428">
        <f>EKY534+1</f>
        <v>2</v>
      </c>
      <c r="EKZ535" s="330" t="s">
        <v>609</v>
      </c>
      <c r="ELA535" s="428">
        <f>ELA534+1</f>
        <v>2</v>
      </c>
      <c r="ELB535" s="330" t="s">
        <v>609</v>
      </c>
      <c r="ELC535" s="428">
        <f>ELC534+1</f>
        <v>2</v>
      </c>
      <c r="ELD535" s="330" t="s">
        <v>609</v>
      </c>
      <c r="ELE535" s="428">
        <f>ELE534+1</f>
        <v>2</v>
      </c>
      <c r="ELF535" s="330" t="s">
        <v>609</v>
      </c>
      <c r="ELG535" s="428">
        <f>ELG534+1</f>
        <v>2</v>
      </c>
      <c r="ELH535" s="330" t="s">
        <v>609</v>
      </c>
      <c r="ELI535" s="428">
        <f>ELI534+1</f>
        <v>2</v>
      </c>
      <c r="ELJ535" s="330" t="s">
        <v>609</v>
      </c>
      <c r="ELK535" s="428">
        <f>ELK534+1</f>
        <v>2</v>
      </c>
      <c r="ELL535" s="330" t="s">
        <v>609</v>
      </c>
      <c r="ELM535" s="428">
        <f>ELM534+1</f>
        <v>2</v>
      </c>
      <c r="ELN535" s="330" t="s">
        <v>609</v>
      </c>
      <c r="ELO535" s="428">
        <f>ELO534+1</f>
        <v>2</v>
      </c>
      <c r="ELP535" s="330" t="s">
        <v>609</v>
      </c>
      <c r="ELQ535" s="428">
        <f>ELQ534+1</f>
        <v>2</v>
      </c>
      <c r="ELR535" s="330" t="s">
        <v>609</v>
      </c>
      <c r="ELS535" s="428">
        <f>ELS534+1</f>
        <v>2</v>
      </c>
      <c r="ELT535" s="330" t="s">
        <v>609</v>
      </c>
      <c r="ELU535" s="428">
        <f>ELU534+1</f>
        <v>2</v>
      </c>
      <c r="ELV535" s="330" t="s">
        <v>609</v>
      </c>
      <c r="ELW535" s="428">
        <f>ELW534+1</f>
        <v>2</v>
      </c>
      <c r="ELX535" s="330" t="s">
        <v>609</v>
      </c>
      <c r="ELY535" s="428">
        <f>ELY534+1</f>
        <v>2</v>
      </c>
      <c r="ELZ535" s="330" t="s">
        <v>609</v>
      </c>
      <c r="EMA535" s="428">
        <f>EMA534+1</f>
        <v>2</v>
      </c>
      <c r="EMB535" s="330" t="s">
        <v>609</v>
      </c>
      <c r="EMC535" s="428">
        <f>EMC534+1</f>
        <v>2</v>
      </c>
      <c r="EMD535" s="330" t="s">
        <v>609</v>
      </c>
      <c r="EME535" s="428">
        <f>EME534+1</f>
        <v>2</v>
      </c>
      <c r="EMF535" s="330" t="s">
        <v>609</v>
      </c>
      <c r="EMG535" s="428">
        <f>EMG534+1</f>
        <v>2</v>
      </c>
      <c r="EMH535" s="330" t="s">
        <v>609</v>
      </c>
      <c r="EMI535" s="428">
        <f>EMI534+1</f>
        <v>2</v>
      </c>
      <c r="EMJ535" s="330" t="s">
        <v>609</v>
      </c>
      <c r="EMK535" s="428">
        <f>EMK534+1</f>
        <v>2</v>
      </c>
      <c r="EML535" s="330" t="s">
        <v>609</v>
      </c>
      <c r="EMM535" s="428">
        <f>EMM534+1</f>
        <v>2</v>
      </c>
      <c r="EMN535" s="330" t="s">
        <v>609</v>
      </c>
      <c r="EMO535" s="428">
        <f>EMO534+1</f>
        <v>2</v>
      </c>
      <c r="EMP535" s="330" t="s">
        <v>609</v>
      </c>
      <c r="EMQ535" s="428">
        <f>EMQ534+1</f>
        <v>2</v>
      </c>
      <c r="EMR535" s="330" t="s">
        <v>609</v>
      </c>
      <c r="EMS535" s="428">
        <f>EMS534+1</f>
        <v>2</v>
      </c>
      <c r="EMT535" s="330" t="s">
        <v>609</v>
      </c>
      <c r="EMU535" s="428">
        <f>EMU534+1</f>
        <v>2</v>
      </c>
      <c r="EMV535" s="330" t="s">
        <v>609</v>
      </c>
      <c r="EMW535" s="428">
        <f>EMW534+1</f>
        <v>2</v>
      </c>
      <c r="EMX535" s="330" t="s">
        <v>609</v>
      </c>
      <c r="EMY535" s="428">
        <f>EMY534+1</f>
        <v>2</v>
      </c>
      <c r="EMZ535" s="330" t="s">
        <v>609</v>
      </c>
      <c r="ENA535" s="428">
        <f>ENA534+1</f>
        <v>2</v>
      </c>
      <c r="ENB535" s="330" t="s">
        <v>609</v>
      </c>
      <c r="ENC535" s="428">
        <f>ENC534+1</f>
        <v>2</v>
      </c>
      <c r="END535" s="330" t="s">
        <v>609</v>
      </c>
      <c r="ENE535" s="428">
        <f>ENE534+1</f>
        <v>2</v>
      </c>
      <c r="ENF535" s="330" t="s">
        <v>609</v>
      </c>
      <c r="ENG535" s="428">
        <f>ENG534+1</f>
        <v>2</v>
      </c>
      <c r="ENH535" s="330" t="s">
        <v>609</v>
      </c>
      <c r="ENI535" s="428">
        <f>ENI534+1</f>
        <v>2</v>
      </c>
      <c r="ENJ535" s="330" t="s">
        <v>609</v>
      </c>
      <c r="ENK535" s="428">
        <f>ENK534+1</f>
        <v>2</v>
      </c>
      <c r="ENL535" s="330" t="s">
        <v>609</v>
      </c>
      <c r="ENM535" s="428">
        <f>ENM534+1</f>
        <v>2</v>
      </c>
      <c r="ENN535" s="330" t="s">
        <v>609</v>
      </c>
      <c r="ENO535" s="428">
        <f>ENO534+1</f>
        <v>2</v>
      </c>
      <c r="ENP535" s="330" t="s">
        <v>609</v>
      </c>
      <c r="ENQ535" s="428">
        <f>ENQ534+1</f>
        <v>2</v>
      </c>
      <c r="ENR535" s="330" t="s">
        <v>609</v>
      </c>
      <c r="ENS535" s="428">
        <f>ENS534+1</f>
        <v>2</v>
      </c>
      <c r="ENT535" s="330" t="s">
        <v>609</v>
      </c>
      <c r="ENU535" s="428">
        <f>ENU534+1</f>
        <v>2</v>
      </c>
      <c r="ENV535" s="330" t="s">
        <v>609</v>
      </c>
      <c r="ENW535" s="428">
        <f>ENW534+1</f>
        <v>2</v>
      </c>
      <c r="ENX535" s="330" t="s">
        <v>609</v>
      </c>
      <c r="ENY535" s="428">
        <f>ENY534+1</f>
        <v>2</v>
      </c>
      <c r="ENZ535" s="330" t="s">
        <v>609</v>
      </c>
      <c r="EOA535" s="428">
        <f>EOA534+1</f>
        <v>2</v>
      </c>
      <c r="EOB535" s="330" t="s">
        <v>609</v>
      </c>
      <c r="EOC535" s="428">
        <f>EOC534+1</f>
        <v>2</v>
      </c>
      <c r="EOD535" s="330" t="s">
        <v>609</v>
      </c>
      <c r="EOE535" s="428">
        <f>EOE534+1</f>
        <v>2</v>
      </c>
      <c r="EOF535" s="330" t="s">
        <v>609</v>
      </c>
      <c r="EOG535" s="428">
        <f>EOG534+1</f>
        <v>2</v>
      </c>
      <c r="EOH535" s="330" t="s">
        <v>609</v>
      </c>
      <c r="EOI535" s="428">
        <f>EOI534+1</f>
        <v>2</v>
      </c>
      <c r="EOJ535" s="330" t="s">
        <v>609</v>
      </c>
      <c r="EOK535" s="428">
        <f>EOK534+1</f>
        <v>2</v>
      </c>
      <c r="EOL535" s="330" t="s">
        <v>609</v>
      </c>
      <c r="EOM535" s="428">
        <f>EOM534+1</f>
        <v>2</v>
      </c>
      <c r="EON535" s="330" t="s">
        <v>609</v>
      </c>
      <c r="EOO535" s="428">
        <f>EOO534+1</f>
        <v>2</v>
      </c>
      <c r="EOP535" s="330" t="s">
        <v>609</v>
      </c>
      <c r="EOQ535" s="428">
        <f>EOQ534+1</f>
        <v>2</v>
      </c>
      <c r="EOR535" s="330" t="s">
        <v>609</v>
      </c>
      <c r="EOS535" s="428">
        <f>EOS534+1</f>
        <v>2</v>
      </c>
      <c r="EOT535" s="330" t="s">
        <v>609</v>
      </c>
      <c r="EOU535" s="428">
        <f>EOU534+1</f>
        <v>2</v>
      </c>
      <c r="EOV535" s="330" t="s">
        <v>609</v>
      </c>
      <c r="EOW535" s="428">
        <f>EOW534+1</f>
        <v>2</v>
      </c>
      <c r="EOX535" s="330" t="s">
        <v>609</v>
      </c>
      <c r="EOY535" s="428">
        <f>EOY534+1</f>
        <v>2</v>
      </c>
      <c r="EOZ535" s="330" t="s">
        <v>609</v>
      </c>
      <c r="EPA535" s="428">
        <f>EPA534+1</f>
        <v>2</v>
      </c>
      <c r="EPB535" s="330" t="s">
        <v>609</v>
      </c>
      <c r="EPC535" s="428">
        <f>EPC534+1</f>
        <v>2</v>
      </c>
      <c r="EPD535" s="330" t="s">
        <v>609</v>
      </c>
      <c r="EPE535" s="428">
        <f>EPE534+1</f>
        <v>2</v>
      </c>
      <c r="EPF535" s="330" t="s">
        <v>609</v>
      </c>
      <c r="EPG535" s="428">
        <f>EPG534+1</f>
        <v>2</v>
      </c>
      <c r="EPH535" s="330" t="s">
        <v>609</v>
      </c>
      <c r="EPI535" s="428">
        <f>EPI534+1</f>
        <v>2</v>
      </c>
      <c r="EPJ535" s="330" t="s">
        <v>609</v>
      </c>
      <c r="EPK535" s="428">
        <f>EPK534+1</f>
        <v>2</v>
      </c>
      <c r="EPL535" s="330" t="s">
        <v>609</v>
      </c>
      <c r="EPM535" s="428">
        <f>EPM534+1</f>
        <v>2</v>
      </c>
      <c r="EPN535" s="330" t="s">
        <v>609</v>
      </c>
      <c r="EPO535" s="428">
        <f>EPO534+1</f>
        <v>2</v>
      </c>
      <c r="EPP535" s="330" t="s">
        <v>609</v>
      </c>
      <c r="EPQ535" s="428">
        <f>EPQ534+1</f>
        <v>2</v>
      </c>
      <c r="EPR535" s="330" t="s">
        <v>609</v>
      </c>
      <c r="EPS535" s="428">
        <f>EPS534+1</f>
        <v>2</v>
      </c>
      <c r="EPT535" s="330" t="s">
        <v>609</v>
      </c>
      <c r="EPU535" s="428">
        <f>EPU534+1</f>
        <v>2</v>
      </c>
      <c r="EPV535" s="330" t="s">
        <v>609</v>
      </c>
      <c r="EPW535" s="428">
        <f>EPW534+1</f>
        <v>2</v>
      </c>
      <c r="EPX535" s="330" t="s">
        <v>609</v>
      </c>
      <c r="EPY535" s="428">
        <f>EPY534+1</f>
        <v>2</v>
      </c>
      <c r="EPZ535" s="330" t="s">
        <v>609</v>
      </c>
      <c r="EQA535" s="428">
        <f>EQA534+1</f>
        <v>2</v>
      </c>
      <c r="EQB535" s="330" t="s">
        <v>609</v>
      </c>
      <c r="EQC535" s="428">
        <f>EQC534+1</f>
        <v>2</v>
      </c>
      <c r="EQD535" s="330" t="s">
        <v>609</v>
      </c>
      <c r="EQE535" s="428">
        <f>EQE534+1</f>
        <v>2</v>
      </c>
      <c r="EQF535" s="330" t="s">
        <v>609</v>
      </c>
      <c r="EQG535" s="428">
        <f>EQG534+1</f>
        <v>2</v>
      </c>
      <c r="EQH535" s="330" t="s">
        <v>609</v>
      </c>
      <c r="EQI535" s="428">
        <f>EQI534+1</f>
        <v>2</v>
      </c>
      <c r="EQJ535" s="330" t="s">
        <v>609</v>
      </c>
      <c r="EQK535" s="428">
        <f>EQK534+1</f>
        <v>2</v>
      </c>
      <c r="EQL535" s="330" t="s">
        <v>609</v>
      </c>
      <c r="EQM535" s="428">
        <f>EQM534+1</f>
        <v>2</v>
      </c>
      <c r="EQN535" s="330" t="s">
        <v>609</v>
      </c>
      <c r="EQO535" s="428">
        <f>EQO534+1</f>
        <v>2</v>
      </c>
      <c r="EQP535" s="330" t="s">
        <v>609</v>
      </c>
      <c r="EQQ535" s="428">
        <f>EQQ534+1</f>
        <v>2</v>
      </c>
      <c r="EQR535" s="330" t="s">
        <v>609</v>
      </c>
      <c r="EQS535" s="428">
        <f>EQS534+1</f>
        <v>2</v>
      </c>
      <c r="EQT535" s="330" t="s">
        <v>609</v>
      </c>
      <c r="EQU535" s="428">
        <f>EQU534+1</f>
        <v>2</v>
      </c>
      <c r="EQV535" s="330" t="s">
        <v>609</v>
      </c>
      <c r="EQW535" s="428">
        <f>EQW534+1</f>
        <v>2</v>
      </c>
      <c r="EQX535" s="330" t="s">
        <v>609</v>
      </c>
      <c r="EQY535" s="428">
        <f>EQY534+1</f>
        <v>2</v>
      </c>
      <c r="EQZ535" s="330" t="s">
        <v>609</v>
      </c>
      <c r="ERA535" s="428">
        <f>ERA534+1</f>
        <v>2</v>
      </c>
      <c r="ERB535" s="330" t="s">
        <v>609</v>
      </c>
      <c r="ERC535" s="428">
        <f>ERC534+1</f>
        <v>2</v>
      </c>
      <c r="ERD535" s="330" t="s">
        <v>609</v>
      </c>
      <c r="ERE535" s="428">
        <f>ERE534+1</f>
        <v>2</v>
      </c>
      <c r="ERF535" s="330" t="s">
        <v>609</v>
      </c>
      <c r="ERG535" s="428">
        <f>ERG534+1</f>
        <v>2</v>
      </c>
      <c r="ERH535" s="330" t="s">
        <v>609</v>
      </c>
      <c r="ERI535" s="428">
        <f>ERI534+1</f>
        <v>2</v>
      </c>
      <c r="ERJ535" s="330" t="s">
        <v>609</v>
      </c>
      <c r="ERK535" s="428">
        <f>ERK534+1</f>
        <v>2</v>
      </c>
      <c r="ERL535" s="330" t="s">
        <v>609</v>
      </c>
      <c r="ERM535" s="428">
        <f>ERM534+1</f>
        <v>2</v>
      </c>
      <c r="ERN535" s="330" t="s">
        <v>609</v>
      </c>
      <c r="ERO535" s="428">
        <f>ERO534+1</f>
        <v>2</v>
      </c>
      <c r="ERP535" s="330" t="s">
        <v>609</v>
      </c>
      <c r="ERQ535" s="428">
        <f>ERQ534+1</f>
        <v>2</v>
      </c>
      <c r="ERR535" s="330" t="s">
        <v>609</v>
      </c>
      <c r="ERS535" s="428">
        <f>ERS534+1</f>
        <v>2</v>
      </c>
      <c r="ERT535" s="330" t="s">
        <v>609</v>
      </c>
      <c r="ERU535" s="428">
        <f>ERU534+1</f>
        <v>2</v>
      </c>
      <c r="ERV535" s="330" t="s">
        <v>609</v>
      </c>
      <c r="ERW535" s="428">
        <f>ERW534+1</f>
        <v>2</v>
      </c>
      <c r="ERX535" s="330" t="s">
        <v>609</v>
      </c>
      <c r="ERY535" s="428">
        <f>ERY534+1</f>
        <v>2</v>
      </c>
      <c r="ERZ535" s="330" t="s">
        <v>609</v>
      </c>
      <c r="ESA535" s="428">
        <f>ESA534+1</f>
        <v>2</v>
      </c>
      <c r="ESB535" s="330" t="s">
        <v>609</v>
      </c>
      <c r="ESC535" s="428">
        <f>ESC534+1</f>
        <v>2</v>
      </c>
      <c r="ESD535" s="330" t="s">
        <v>609</v>
      </c>
      <c r="ESE535" s="428">
        <f>ESE534+1</f>
        <v>2</v>
      </c>
      <c r="ESF535" s="330" t="s">
        <v>609</v>
      </c>
      <c r="ESG535" s="428">
        <f>ESG534+1</f>
        <v>2</v>
      </c>
      <c r="ESH535" s="330" t="s">
        <v>609</v>
      </c>
      <c r="ESI535" s="428">
        <f>ESI534+1</f>
        <v>2</v>
      </c>
      <c r="ESJ535" s="330" t="s">
        <v>609</v>
      </c>
      <c r="ESK535" s="428">
        <f>ESK534+1</f>
        <v>2</v>
      </c>
      <c r="ESL535" s="330" t="s">
        <v>609</v>
      </c>
      <c r="ESM535" s="428">
        <f>ESM534+1</f>
        <v>2</v>
      </c>
      <c r="ESN535" s="330" t="s">
        <v>609</v>
      </c>
      <c r="ESO535" s="428">
        <f>ESO534+1</f>
        <v>2</v>
      </c>
      <c r="ESP535" s="330" t="s">
        <v>609</v>
      </c>
      <c r="ESQ535" s="428">
        <f>ESQ534+1</f>
        <v>2</v>
      </c>
      <c r="ESR535" s="330" t="s">
        <v>609</v>
      </c>
      <c r="ESS535" s="428">
        <f>ESS534+1</f>
        <v>2</v>
      </c>
      <c r="EST535" s="330" t="s">
        <v>609</v>
      </c>
      <c r="ESU535" s="428">
        <f>ESU534+1</f>
        <v>2</v>
      </c>
      <c r="ESV535" s="330" t="s">
        <v>609</v>
      </c>
      <c r="ESW535" s="428">
        <f>ESW534+1</f>
        <v>2</v>
      </c>
      <c r="ESX535" s="330" t="s">
        <v>609</v>
      </c>
      <c r="ESY535" s="428">
        <f>ESY534+1</f>
        <v>2</v>
      </c>
      <c r="ESZ535" s="330" t="s">
        <v>609</v>
      </c>
      <c r="ETA535" s="428">
        <f>ETA534+1</f>
        <v>2</v>
      </c>
      <c r="ETB535" s="330" t="s">
        <v>609</v>
      </c>
      <c r="ETC535" s="428">
        <f>ETC534+1</f>
        <v>2</v>
      </c>
      <c r="ETD535" s="330" t="s">
        <v>609</v>
      </c>
      <c r="ETE535" s="428">
        <f>ETE534+1</f>
        <v>2</v>
      </c>
      <c r="ETF535" s="330" t="s">
        <v>609</v>
      </c>
      <c r="ETG535" s="428">
        <f>ETG534+1</f>
        <v>2</v>
      </c>
      <c r="ETH535" s="330" t="s">
        <v>609</v>
      </c>
      <c r="ETI535" s="428">
        <f>ETI534+1</f>
        <v>2</v>
      </c>
      <c r="ETJ535" s="330" t="s">
        <v>609</v>
      </c>
      <c r="ETK535" s="428">
        <f>ETK534+1</f>
        <v>2</v>
      </c>
      <c r="ETL535" s="330" t="s">
        <v>609</v>
      </c>
      <c r="ETM535" s="428">
        <f>ETM534+1</f>
        <v>2</v>
      </c>
      <c r="ETN535" s="330" t="s">
        <v>609</v>
      </c>
      <c r="ETO535" s="428">
        <f>ETO534+1</f>
        <v>2</v>
      </c>
      <c r="ETP535" s="330" t="s">
        <v>609</v>
      </c>
      <c r="ETQ535" s="428">
        <f>ETQ534+1</f>
        <v>2</v>
      </c>
      <c r="ETR535" s="330" t="s">
        <v>609</v>
      </c>
      <c r="ETS535" s="428">
        <f>ETS534+1</f>
        <v>2</v>
      </c>
      <c r="ETT535" s="330" t="s">
        <v>609</v>
      </c>
      <c r="ETU535" s="428">
        <f>ETU534+1</f>
        <v>2</v>
      </c>
      <c r="ETV535" s="330" t="s">
        <v>609</v>
      </c>
      <c r="ETW535" s="428">
        <f>ETW534+1</f>
        <v>2</v>
      </c>
      <c r="ETX535" s="330" t="s">
        <v>609</v>
      </c>
      <c r="ETY535" s="428">
        <f>ETY534+1</f>
        <v>2</v>
      </c>
      <c r="ETZ535" s="330" t="s">
        <v>609</v>
      </c>
      <c r="EUA535" s="428">
        <f>EUA534+1</f>
        <v>2</v>
      </c>
      <c r="EUB535" s="330" t="s">
        <v>609</v>
      </c>
      <c r="EUC535" s="428">
        <f>EUC534+1</f>
        <v>2</v>
      </c>
      <c r="EUD535" s="330" t="s">
        <v>609</v>
      </c>
      <c r="EUE535" s="428">
        <f>EUE534+1</f>
        <v>2</v>
      </c>
      <c r="EUF535" s="330" t="s">
        <v>609</v>
      </c>
      <c r="EUG535" s="428">
        <f>EUG534+1</f>
        <v>2</v>
      </c>
      <c r="EUH535" s="330" t="s">
        <v>609</v>
      </c>
      <c r="EUI535" s="428">
        <f>EUI534+1</f>
        <v>2</v>
      </c>
      <c r="EUJ535" s="330" t="s">
        <v>609</v>
      </c>
      <c r="EUK535" s="428">
        <f>EUK534+1</f>
        <v>2</v>
      </c>
      <c r="EUL535" s="330" t="s">
        <v>609</v>
      </c>
      <c r="EUM535" s="428">
        <f>EUM534+1</f>
        <v>2</v>
      </c>
      <c r="EUN535" s="330" t="s">
        <v>609</v>
      </c>
      <c r="EUO535" s="428">
        <f>EUO534+1</f>
        <v>2</v>
      </c>
      <c r="EUP535" s="330" t="s">
        <v>609</v>
      </c>
      <c r="EUQ535" s="428">
        <f>EUQ534+1</f>
        <v>2</v>
      </c>
      <c r="EUR535" s="330" t="s">
        <v>609</v>
      </c>
      <c r="EUS535" s="428">
        <f>EUS534+1</f>
        <v>2</v>
      </c>
      <c r="EUT535" s="330" t="s">
        <v>609</v>
      </c>
      <c r="EUU535" s="428">
        <f>EUU534+1</f>
        <v>2</v>
      </c>
      <c r="EUV535" s="330" t="s">
        <v>609</v>
      </c>
      <c r="EUW535" s="428">
        <f>EUW534+1</f>
        <v>2</v>
      </c>
      <c r="EUX535" s="330" t="s">
        <v>609</v>
      </c>
      <c r="EUY535" s="428">
        <f>EUY534+1</f>
        <v>2</v>
      </c>
      <c r="EUZ535" s="330" t="s">
        <v>609</v>
      </c>
      <c r="EVA535" s="428">
        <f>EVA534+1</f>
        <v>2</v>
      </c>
      <c r="EVB535" s="330" t="s">
        <v>609</v>
      </c>
      <c r="EVC535" s="428">
        <f>EVC534+1</f>
        <v>2</v>
      </c>
      <c r="EVD535" s="330" t="s">
        <v>609</v>
      </c>
      <c r="EVE535" s="428">
        <f>EVE534+1</f>
        <v>2</v>
      </c>
      <c r="EVF535" s="330" t="s">
        <v>609</v>
      </c>
      <c r="EVG535" s="428">
        <f>EVG534+1</f>
        <v>2</v>
      </c>
      <c r="EVH535" s="330" t="s">
        <v>609</v>
      </c>
      <c r="EVI535" s="428">
        <f>EVI534+1</f>
        <v>2</v>
      </c>
      <c r="EVJ535" s="330" t="s">
        <v>609</v>
      </c>
      <c r="EVK535" s="428">
        <f>EVK534+1</f>
        <v>2</v>
      </c>
      <c r="EVL535" s="330" t="s">
        <v>609</v>
      </c>
      <c r="EVM535" s="428">
        <f>EVM534+1</f>
        <v>2</v>
      </c>
      <c r="EVN535" s="330" t="s">
        <v>609</v>
      </c>
      <c r="EVO535" s="428">
        <f>EVO534+1</f>
        <v>2</v>
      </c>
      <c r="EVP535" s="330" t="s">
        <v>609</v>
      </c>
      <c r="EVQ535" s="428">
        <f>EVQ534+1</f>
        <v>2</v>
      </c>
      <c r="EVR535" s="330" t="s">
        <v>609</v>
      </c>
      <c r="EVS535" s="428">
        <f>EVS534+1</f>
        <v>2</v>
      </c>
      <c r="EVT535" s="330" t="s">
        <v>609</v>
      </c>
      <c r="EVU535" s="428">
        <f>EVU534+1</f>
        <v>2</v>
      </c>
      <c r="EVV535" s="330" t="s">
        <v>609</v>
      </c>
      <c r="EVW535" s="428">
        <f>EVW534+1</f>
        <v>2</v>
      </c>
      <c r="EVX535" s="330" t="s">
        <v>609</v>
      </c>
      <c r="EVY535" s="428">
        <f>EVY534+1</f>
        <v>2</v>
      </c>
      <c r="EVZ535" s="330" t="s">
        <v>609</v>
      </c>
      <c r="EWA535" s="428">
        <f>EWA534+1</f>
        <v>2</v>
      </c>
      <c r="EWB535" s="330" t="s">
        <v>609</v>
      </c>
      <c r="EWC535" s="428">
        <f>EWC534+1</f>
        <v>2</v>
      </c>
      <c r="EWD535" s="330" t="s">
        <v>609</v>
      </c>
      <c r="EWE535" s="428">
        <f>EWE534+1</f>
        <v>2</v>
      </c>
      <c r="EWF535" s="330" t="s">
        <v>609</v>
      </c>
      <c r="EWG535" s="428">
        <f>EWG534+1</f>
        <v>2</v>
      </c>
      <c r="EWH535" s="330" t="s">
        <v>609</v>
      </c>
      <c r="EWI535" s="428">
        <f>EWI534+1</f>
        <v>2</v>
      </c>
      <c r="EWJ535" s="330" t="s">
        <v>609</v>
      </c>
      <c r="EWK535" s="428">
        <f>EWK534+1</f>
        <v>2</v>
      </c>
      <c r="EWL535" s="330" t="s">
        <v>609</v>
      </c>
      <c r="EWM535" s="428">
        <f>EWM534+1</f>
        <v>2</v>
      </c>
      <c r="EWN535" s="330" t="s">
        <v>609</v>
      </c>
      <c r="EWO535" s="428">
        <f>EWO534+1</f>
        <v>2</v>
      </c>
      <c r="EWP535" s="330" t="s">
        <v>609</v>
      </c>
      <c r="EWQ535" s="428">
        <f>EWQ534+1</f>
        <v>2</v>
      </c>
      <c r="EWR535" s="330" t="s">
        <v>609</v>
      </c>
      <c r="EWS535" s="428">
        <f>EWS534+1</f>
        <v>2</v>
      </c>
      <c r="EWT535" s="330" t="s">
        <v>609</v>
      </c>
      <c r="EWU535" s="428">
        <f>EWU534+1</f>
        <v>2</v>
      </c>
      <c r="EWV535" s="330" t="s">
        <v>609</v>
      </c>
      <c r="EWW535" s="428">
        <f>EWW534+1</f>
        <v>2</v>
      </c>
      <c r="EWX535" s="330" t="s">
        <v>609</v>
      </c>
      <c r="EWY535" s="428">
        <f>EWY534+1</f>
        <v>2</v>
      </c>
      <c r="EWZ535" s="330" t="s">
        <v>609</v>
      </c>
      <c r="EXA535" s="428">
        <f>EXA534+1</f>
        <v>2</v>
      </c>
      <c r="EXB535" s="330" t="s">
        <v>609</v>
      </c>
      <c r="EXC535" s="428">
        <f>EXC534+1</f>
        <v>2</v>
      </c>
      <c r="EXD535" s="330" t="s">
        <v>609</v>
      </c>
      <c r="EXE535" s="428">
        <f>EXE534+1</f>
        <v>2</v>
      </c>
      <c r="EXF535" s="330" t="s">
        <v>609</v>
      </c>
      <c r="EXG535" s="428">
        <f>EXG534+1</f>
        <v>2</v>
      </c>
      <c r="EXH535" s="330" t="s">
        <v>609</v>
      </c>
      <c r="EXI535" s="428">
        <f>EXI534+1</f>
        <v>2</v>
      </c>
      <c r="EXJ535" s="330" t="s">
        <v>609</v>
      </c>
      <c r="EXK535" s="428">
        <f>EXK534+1</f>
        <v>2</v>
      </c>
      <c r="EXL535" s="330" t="s">
        <v>609</v>
      </c>
      <c r="EXM535" s="428">
        <f>EXM534+1</f>
        <v>2</v>
      </c>
      <c r="EXN535" s="330" t="s">
        <v>609</v>
      </c>
      <c r="EXO535" s="428">
        <f>EXO534+1</f>
        <v>2</v>
      </c>
      <c r="EXP535" s="330" t="s">
        <v>609</v>
      </c>
      <c r="EXQ535" s="428">
        <f>EXQ534+1</f>
        <v>2</v>
      </c>
      <c r="EXR535" s="330" t="s">
        <v>609</v>
      </c>
      <c r="EXS535" s="428">
        <f>EXS534+1</f>
        <v>2</v>
      </c>
      <c r="EXT535" s="330" t="s">
        <v>609</v>
      </c>
      <c r="EXU535" s="428">
        <f>EXU534+1</f>
        <v>2</v>
      </c>
      <c r="EXV535" s="330" t="s">
        <v>609</v>
      </c>
      <c r="EXW535" s="428">
        <f>EXW534+1</f>
        <v>2</v>
      </c>
      <c r="EXX535" s="330" t="s">
        <v>609</v>
      </c>
      <c r="EXY535" s="428">
        <f>EXY534+1</f>
        <v>2</v>
      </c>
      <c r="EXZ535" s="330" t="s">
        <v>609</v>
      </c>
      <c r="EYA535" s="428">
        <f>EYA534+1</f>
        <v>2</v>
      </c>
      <c r="EYB535" s="330" t="s">
        <v>609</v>
      </c>
      <c r="EYC535" s="428">
        <f>EYC534+1</f>
        <v>2</v>
      </c>
      <c r="EYD535" s="330" t="s">
        <v>609</v>
      </c>
      <c r="EYE535" s="428">
        <f>EYE534+1</f>
        <v>2</v>
      </c>
      <c r="EYF535" s="330" t="s">
        <v>609</v>
      </c>
      <c r="EYG535" s="428">
        <f>EYG534+1</f>
        <v>2</v>
      </c>
      <c r="EYH535" s="330" t="s">
        <v>609</v>
      </c>
      <c r="EYI535" s="428">
        <f>EYI534+1</f>
        <v>2</v>
      </c>
      <c r="EYJ535" s="330" t="s">
        <v>609</v>
      </c>
      <c r="EYK535" s="428">
        <f>EYK534+1</f>
        <v>2</v>
      </c>
      <c r="EYL535" s="330" t="s">
        <v>609</v>
      </c>
      <c r="EYM535" s="428">
        <f>EYM534+1</f>
        <v>2</v>
      </c>
      <c r="EYN535" s="330" t="s">
        <v>609</v>
      </c>
      <c r="EYO535" s="428">
        <f>EYO534+1</f>
        <v>2</v>
      </c>
      <c r="EYP535" s="330" t="s">
        <v>609</v>
      </c>
      <c r="EYQ535" s="428">
        <f>EYQ534+1</f>
        <v>2</v>
      </c>
      <c r="EYR535" s="330" t="s">
        <v>609</v>
      </c>
      <c r="EYS535" s="428">
        <f>EYS534+1</f>
        <v>2</v>
      </c>
      <c r="EYT535" s="330" t="s">
        <v>609</v>
      </c>
      <c r="EYU535" s="428">
        <f>EYU534+1</f>
        <v>2</v>
      </c>
      <c r="EYV535" s="330" t="s">
        <v>609</v>
      </c>
      <c r="EYW535" s="428">
        <f>EYW534+1</f>
        <v>2</v>
      </c>
      <c r="EYX535" s="330" t="s">
        <v>609</v>
      </c>
      <c r="EYY535" s="428">
        <f>EYY534+1</f>
        <v>2</v>
      </c>
      <c r="EYZ535" s="330" t="s">
        <v>609</v>
      </c>
      <c r="EZA535" s="428">
        <f>EZA534+1</f>
        <v>2</v>
      </c>
      <c r="EZB535" s="330" t="s">
        <v>609</v>
      </c>
      <c r="EZC535" s="428">
        <f>EZC534+1</f>
        <v>2</v>
      </c>
      <c r="EZD535" s="330" t="s">
        <v>609</v>
      </c>
      <c r="EZE535" s="428">
        <f>EZE534+1</f>
        <v>2</v>
      </c>
      <c r="EZF535" s="330" t="s">
        <v>609</v>
      </c>
      <c r="EZG535" s="428">
        <f>EZG534+1</f>
        <v>2</v>
      </c>
      <c r="EZH535" s="330" t="s">
        <v>609</v>
      </c>
      <c r="EZI535" s="428">
        <f>EZI534+1</f>
        <v>2</v>
      </c>
      <c r="EZJ535" s="330" t="s">
        <v>609</v>
      </c>
      <c r="EZK535" s="428">
        <f>EZK534+1</f>
        <v>2</v>
      </c>
      <c r="EZL535" s="330" t="s">
        <v>609</v>
      </c>
      <c r="EZM535" s="428">
        <f>EZM534+1</f>
        <v>2</v>
      </c>
      <c r="EZN535" s="330" t="s">
        <v>609</v>
      </c>
      <c r="EZO535" s="428">
        <f>EZO534+1</f>
        <v>2</v>
      </c>
      <c r="EZP535" s="330" t="s">
        <v>609</v>
      </c>
      <c r="EZQ535" s="428">
        <f>EZQ534+1</f>
        <v>2</v>
      </c>
      <c r="EZR535" s="330" t="s">
        <v>609</v>
      </c>
      <c r="EZS535" s="428">
        <f>EZS534+1</f>
        <v>2</v>
      </c>
      <c r="EZT535" s="330" t="s">
        <v>609</v>
      </c>
      <c r="EZU535" s="428">
        <f>EZU534+1</f>
        <v>2</v>
      </c>
      <c r="EZV535" s="330" t="s">
        <v>609</v>
      </c>
      <c r="EZW535" s="428">
        <f>EZW534+1</f>
        <v>2</v>
      </c>
      <c r="EZX535" s="330" t="s">
        <v>609</v>
      </c>
      <c r="EZY535" s="428">
        <f>EZY534+1</f>
        <v>2</v>
      </c>
      <c r="EZZ535" s="330" t="s">
        <v>609</v>
      </c>
      <c r="FAA535" s="428">
        <f>FAA534+1</f>
        <v>2</v>
      </c>
      <c r="FAB535" s="330" t="s">
        <v>609</v>
      </c>
      <c r="FAC535" s="428">
        <f>FAC534+1</f>
        <v>2</v>
      </c>
      <c r="FAD535" s="330" t="s">
        <v>609</v>
      </c>
      <c r="FAE535" s="428">
        <f>FAE534+1</f>
        <v>2</v>
      </c>
      <c r="FAF535" s="330" t="s">
        <v>609</v>
      </c>
      <c r="FAG535" s="428">
        <f>FAG534+1</f>
        <v>2</v>
      </c>
      <c r="FAH535" s="330" t="s">
        <v>609</v>
      </c>
      <c r="FAI535" s="428">
        <f>FAI534+1</f>
        <v>2</v>
      </c>
      <c r="FAJ535" s="330" t="s">
        <v>609</v>
      </c>
      <c r="FAK535" s="428">
        <f>FAK534+1</f>
        <v>2</v>
      </c>
      <c r="FAL535" s="330" t="s">
        <v>609</v>
      </c>
      <c r="FAM535" s="428">
        <f>FAM534+1</f>
        <v>2</v>
      </c>
      <c r="FAN535" s="330" t="s">
        <v>609</v>
      </c>
      <c r="FAO535" s="428">
        <f>FAO534+1</f>
        <v>2</v>
      </c>
      <c r="FAP535" s="330" t="s">
        <v>609</v>
      </c>
      <c r="FAQ535" s="428">
        <f>FAQ534+1</f>
        <v>2</v>
      </c>
      <c r="FAR535" s="330" t="s">
        <v>609</v>
      </c>
      <c r="FAS535" s="428">
        <f>FAS534+1</f>
        <v>2</v>
      </c>
      <c r="FAT535" s="330" t="s">
        <v>609</v>
      </c>
      <c r="FAU535" s="428">
        <f>FAU534+1</f>
        <v>2</v>
      </c>
      <c r="FAV535" s="330" t="s">
        <v>609</v>
      </c>
      <c r="FAW535" s="428">
        <f>FAW534+1</f>
        <v>2</v>
      </c>
      <c r="FAX535" s="330" t="s">
        <v>609</v>
      </c>
      <c r="FAY535" s="428">
        <f>FAY534+1</f>
        <v>2</v>
      </c>
      <c r="FAZ535" s="330" t="s">
        <v>609</v>
      </c>
      <c r="FBA535" s="428">
        <f>FBA534+1</f>
        <v>2</v>
      </c>
      <c r="FBB535" s="330" t="s">
        <v>609</v>
      </c>
      <c r="FBC535" s="428">
        <f>FBC534+1</f>
        <v>2</v>
      </c>
      <c r="FBD535" s="330" t="s">
        <v>609</v>
      </c>
      <c r="FBE535" s="428">
        <f>FBE534+1</f>
        <v>2</v>
      </c>
      <c r="FBF535" s="330" t="s">
        <v>609</v>
      </c>
      <c r="FBG535" s="428">
        <f>FBG534+1</f>
        <v>2</v>
      </c>
      <c r="FBH535" s="330" t="s">
        <v>609</v>
      </c>
      <c r="FBI535" s="428">
        <f>FBI534+1</f>
        <v>2</v>
      </c>
      <c r="FBJ535" s="330" t="s">
        <v>609</v>
      </c>
      <c r="FBK535" s="428">
        <f>FBK534+1</f>
        <v>2</v>
      </c>
      <c r="FBL535" s="330" t="s">
        <v>609</v>
      </c>
      <c r="FBM535" s="428">
        <f>FBM534+1</f>
        <v>2</v>
      </c>
      <c r="FBN535" s="330" t="s">
        <v>609</v>
      </c>
      <c r="FBO535" s="428">
        <f>FBO534+1</f>
        <v>2</v>
      </c>
      <c r="FBP535" s="330" t="s">
        <v>609</v>
      </c>
      <c r="FBQ535" s="428">
        <f>FBQ534+1</f>
        <v>2</v>
      </c>
      <c r="FBR535" s="330" t="s">
        <v>609</v>
      </c>
      <c r="FBS535" s="428">
        <f>FBS534+1</f>
        <v>2</v>
      </c>
      <c r="FBT535" s="330" t="s">
        <v>609</v>
      </c>
      <c r="FBU535" s="428">
        <f>FBU534+1</f>
        <v>2</v>
      </c>
      <c r="FBV535" s="330" t="s">
        <v>609</v>
      </c>
      <c r="FBW535" s="428">
        <f>FBW534+1</f>
        <v>2</v>
      </c>
      <c r="FBX535" s="330" t="s">
        <v>609</v>
      </c>
      <c r="FBY535" s="428">
        <f>FBY534+1</f>
        <v>2</v>
      </c>
      <c r="FBZ535" s="330" t="s">
        <v>609</v>
      </c>
      <c r="FCA535" s="428">
        <f>FCA534+1</f>
        <v>2</v>
      </c>
      <c r="FCB535" s="330" t="s">
        <v>609</v>
      </c>
      <c r="FCC535" s="428">
        <f>FCC534+1</f>
        <v>2</v>
      </c>
      <c r="FCD535" s="330" t="s">
        <v>609</v>
      </c>
      <c r="FCE535" s="428">
        <f>FCE534+1</f>
        <v>2</v>
      </c>
      <c r="FCF535" s="330" t="s">
        <v>609</v>
      </c>
      <c r="FCG535" s="428">
        <f>FCG534+1</f>
        <v>2</v>
      </c>
      <c r="FCH535" s="330" t="s">
        <v>609</v>
      </c>
      <c r="FCI535" s="428">
        <f>FCI534+1</f>
        <v>2</v>
      </c>
      <c r="FCJ535" s="330" t="s">
        <v>609</v>
      </c>
      <c r="FCK535" s="428">
        <f>FCK534+1</f>
        <v>2</v>
      </c>
      <c r="FCL535" s="330" t="s">
        <v>609</v>
      </c>
      <c r="FCM535" s="428">
        <f>FCM534+1</f>
        <v>2</v>
      </c>
      <c r="FCN535" s="330" t="s">
        <v>609</v>
      </c>
      <c r="FCO535" s="428">
        <f>FCO534+1</f>
        <v>2</v>
      </c>
      <c r="FCP535" s="330" t="s">
        <v>609</v>
      </c>
      <c r="FCQ535" s="428">
        <f>FCQ534+1</f>
        <v>2</v>
      </c>
      <c r="FCR535" s="330" t="s">
        <v>609</v>
      </c>
      <c r="FCS535" s="428">
        <f>FCS534+1</f>
        <v>2</v>
      </c>
      <c r="FCT535" s="330" t="s">
        <v>609</v>
      </c>
      <c r="FCU535" s="428">
        <f>FCU534+1</f>
        <v>2</v>
      </c>
      <c r="FCV535" s="330" t="s">
        <v>609</v>
      </c>
      <c r="FCW535" s="428">
        <f>FCW534+1</f>
        <v>2</v>
      </c>
      <c r="FCX535" s="330" t="s">
        <v>609</v>
      </c>
      <c r="FCY535" s="428">
        <f>FCY534+1</f>
        <v>2</v>
      </c>
      <c r="FCZ535" s="330" t="s">
        <v>609</v>
      </c>
      <c r="FDA535" s="428">
        <f>FDA534+1</f>
        <v>2</v>
      </c>
      <c r="FDB535" s="330" t="s">
        <v>609</v>
      </c>
      <c r="FDC535" s="428">
        <f>FDC534+1</f>
        <v>2</v>
      </c>
      <c r="FDD535" s="330" t="s">
        <v>609</v>
      </c>
      <c r="FDE535" s="428">
        <f>FDE534+1</f>
        <v>2</v>
      </c>
      <c r="FDF535" s="330" t="s">
        <v>609</v>
      </c>
      <c r="FDG535" s="428">
        <f>FDG534+1</f>
        <v>2</v>
      </c>
      <c r="FDH535" s="330" t="s">
        <v>609</v>
      </c>
      <c r="FDI535" s="428">
        <f>FDI534+1</f>
        <v>2</v>
      </c>
      <c r="FDJ535" s="330" t="s">
        <v>609</v>
      </c>
      <c r="FDK535" s="428">
        <f>FDK534+1</f>
        <v>2</v>
      </c>
      <c r="FDL535" s="330" t="s">
        <v>609</v>
      </c>
      <c r="FDM535" s="428">
        <f>FDM534+1</f>
        <v>2</v>
      </c>
      <c r="FDN535" s="330" t="s">
        <v>609</v>
      </c>
      <c r="FDO535" s="428">
        <f>FDO534+1</f>
        <v>2</v>
      </c>
      <c r="FDP535" s="330" t="s">
        <v>609</v>
      </c>
      <c r="FDQ535" s="428">
        <f>FDQ534+1</f>
        <v>2</v>
      </c>
      <c r="FDR535" s="330" t="s">
        <v>609</v>
      </c>
      <c r="FDS535" s="428">
        <f>FDS534+1</f>
        <v>2</v>
      </c>
      <c r="FDT535" s="330" t="s">
        <v>609</v>
      </c>
      <c r="FDU535" s="428">
        <f>FDU534+1</f>
        <v>2</v>
      </c>
      <c r="FDV535" s="330" t="s">
        <v>609</v>
      </c>
      <c r="FDW535" s="428">
        <f>FDW534+1</f>
        <v>2</v>
      </c>
      <c r="FDX535" s="330" t="s">
        <v>609</v>
      </c>
      <c r="FDY535" s="428">
        <f>FDY534+1</f>
        <v>2</v>
      </c>
      <c r="FDZ535" s="330" t="s">
        <v>609</v>
      </c>
      <c r="FEA535" s="428">
        <f>FEA534+1</f>
        <v>2</v>
      </c>
      <c r="FEB535" s="330" t="s">
        <v>609</v>
      </c>
      <c r="FEC535" s="428">
        <f>FEC534+1</f>
        <v>2</v>
      </c>
      <c r="FED535" s="330" t="s">
        <v>609</v>
      </c>
      <c r="FEE535" s="428">
        <f>FEE534+1</f>
        <v>2</v>
      </c>
      <c r="FEF535" s="330" t="s">
        <v>609</v>
      </c>
      <c r="FEG535" s="428">
        <f>FEG534+1</f>
        <v>2</v>
      </c>
      <c r="FEH535" s="330" t="s">
        <v>609</v>
      </c>
      <c r="FEI535" s="428">
        <f>FEI534+1</f>
        <v>2</v>
      </c>
      <c r="FEJ535" s="330" t="s">
        <v>609</v>
      </c>
      <c r="FEK535" s="428">
        <f>FEK534+1</f>
        <v>2</v>
      </c>
      <c r="FEL535" s="330" t="s">
        <v>609</v>
      </c>
      <c r="FEM535" s="428">
        <f>FEM534+1</f>
        <v>2</v>
      </c>
      <c r="FEN535" s="330" t="s">
        <v>609</v>
      </c>
      <c r="FEO535" s="428">
        <f>FEO534+1</f>
        <v>2</v>
      </c>
      <c r="FEP535" s="330" t="s">
        <v>609</v>
      </c>
      <c r="FEQ535" s="428">
        <f>FEQ534+1</f>
        <v>2</v>
      </c>
      <c r="FER535" s="330" t="s">
        <v>609</v>
      </c>
      <c r="FES535" s="428">
        <f>FES534+1</f>
        <v>2</v>
      </c>
      <c r="FET535" s="330" t="s">
        <v>609</v>
      </c>
      <c r="FEU535" s="428">
        <f>FEU534+1</f>
        <v>2</v>
      </c>
      <c r="FEV535" s="330" t="s">
        <v>609</v>
      </c>
      <c r="FEW535" s="428">
        <f>FEW534+1</f>
        <v>2</v>
      </c>
      <c r="FEX535" s="330" t="s">
        <v>609</v>
      </c>
      <c r="FEY535" s="428">
        <f>FEY534+1</f>
        <v>2</v>
      </c>
      <c r="FEZ535" s="330" t="s">
        <v>609</v>
      </c>
      <c r="FFA535" s="428">
        <f>FFA534+1</f>
        <v>2</v>
      </c>
      <c r="FFB535" s="330" t="s">
        <v>609</v>
      </c>
      <c r="FFC535" s="428">
        <f>FFC534+1</f>
        <v>2</v>
      </c>
      <c r="FFD535" s="330" t="s">
        <v>609</v>
      </c>
      <c r="FFE535" s="428">
        <f>FFE534+1</f>
        <v>2</v>
      </c>
      <c r="FFF535" s="330" t="s">
        <v>609</v>
      </c>
      <c r="FFG535" s="428">
        <f>FFG534+1</f>
        <v>2</v>
      </c>
      <c r="FFH535" s="330" t="s">
        <v>609</v>
      </c>
      <c r="FFI535" s="428">
        <f>FFI534+1</f>
        <v>2</v>
      </c>
      <c r="FFJ535" s="330" t="s">
        <v>609</v>
      </c>
      <c r="FFK535" s="428">
        <f>FFK534+1</f>
        <v>2</v>
      </c>
      <c r="FFL535" s="330" t="s">
        <v>609</v>
      </c>
      <c r="FFM535" s="428">
        <f>FFM534+1</f>
        <v>2</v>
      </c>
      <c r="FFN535" s="330" t="s">
        <v>609</v>
      </c>
      <c r="FFO535" s="428">
        <f>FFO534+1</f>
        <v>2</v>
      </c>
      <c r="FFP535" s="330" t="s">
        <v>609</v>
      </c>
      <c r="FFQ535" s="428">
        <f>FFQ534+1</f>
        <v>2</v>
      </c>
      <c r="FFR535" s="330" t="s">
        <v>609</v>
      </c>
      <c r="FFS535" s="428">
        <f>FFS534+1</f>
        <v>2</v>
      </c>
      <c r="FFT535" s="330" t="s">
        <v>609</v>
      </c>
      <c r="FFU535" s="428">
        <f>FFU534+1</f>
        <v>2</v>
      </c>
      <c r="FFV535" s="330" t="s">
        <v>609</v>
      </c>
      <c r="FFW535" s="428">
        <f>FFW534+1</f>
        <v>2</v>
      </c>
      <c r="FFX535" s="330" t="s">
        <v>609</v>
      </c>
      <c r="FFY535" s="428">
        <f>FFY534+1</f>
        <v>2</v>
      </c>
      <c r="FFZ535" s="330" t="s">
        <v>609</v>
      </c>
      <c r="FGA535" s="428">
        <f>FGA534+1</f>
        <v>2</v>
      </c>
      <c r="FGB535" s="330" t="s">
        <v>609</v>
      </c>
      <c r="FGC535" s="428">
        <f>FGC534+1</f>
        <v>2</v>
      </c>
      <c r="FGD535" s="330" t="s">
        <v>609</v>
      </c>
      <c r="FGE535" s="428">
        <f>FGE534+1</f>
        <v>2</v>
      </c>
      <c r="FGF535" s="330" t="s">
        <v>609</v>
      </c>
      <c r="FGG535" s="428">
        <f>FGG534+1</f>
        <v>2</v>
      </c>
      <c r="FGH535" s="330" t="s">
        <v>609</v>
      </c>
      <c r="FGI535" s="428">
        <f>FGI534+1</f>
        <v>2</v>
      </c>
      <c r="FGJ535" s="330" t="s">
        <v>609</v>
      </c>
      <c r="FGK535" s="428">
        <f>FGK534+1</f>
        <v>2</v>
      </c>
      <c r="FGL535" s="330" t="s">
        <v>609</v>
      </c>
      <c r="FGM535" s="428">
        <f>FGM534+1</f>
        <v>2</v>
      </c>
      <c r="FGN535" s="330" t="s">
        <v>609</v>
      </c>
      <c r="FGO535" s="428">
        <f>FGO534+1</f>
        <v>2</v>
      </c>
      <c r="FGP535" s="330" t="s">
        <v>609</v>
      </c>
      <c r="FGQ535" s="428">
        <f>FGQ534+1</f>
        <v>2</v>
      </c>
      <c r="FGR535" s="330" t="s">
        <v>609</v>
      </c>
      <c r="FGS535" s="428">
        <f>FGS534+1</f>
        <v>2</v>
      </c>
      <c r="FGT535" s="330" t="s">
        <v>609</v>
      </c>
      <c r="FGU535" s="428">
        <f>FGU534+1</f>
        <v>2</v>
      </c>
      <c r="FGV535" s="330" t="s">
        <v>609</v>
      </c>
      <c r="FGW535" s="428">
        <f>FGW534+1</f>
        <v>2</v>
      </c>
      <c r="FGX535" s="330" t="s">
        <v>609</v>
      </c>
      <c r="FGY535" s="428">
        <f>FGY534+1</f>
        <v>2</v>
      </c>
      <c r="FGZ535" s="330" t="s">
        <v>609</v>
      </c>
      <c r="FHA535" s="428">
        <f>FHA534+1</f>
        <v>2</v>
      </c>
      <c r="FHB535" s="330" t="s">
        <v>609</v>
      </c>
      <c r="FHC535" s="428">
        <f>FHC534+1</f>
        <v>2</v>
      </c>
      <c r="FHD535" s="330" t="s">
        <v>609</v>
      </c>
      <c r="FHE535" s="428">
        <f>FHE534+1</f>
        <v>2</v>
      </c>
      <c r="FHF535" s="330" t="s">
        <v>609</v>
      </c>
      <c r="FHG535" s="428">
        <f>FHG534+1</f>
        <v>2</v>
      </c>
      <c r="FHH535" s="330" t="s">
        <v>609</v>
      </c>
      <c r="FHI535" s="428">
        <f>FHI534+1</f>
        <v>2</v>
      </c>
      <c r="FHJ535" s="330" t="s">
        <v>609</v>
      </c>
      <c r="FHK535" s="428">
        <f>FHK534+1</f>
        <v>2</v>
      </c>
      <c r="FHL535" s="330" t="s">
        <v>609</v>
      </c>
      <c r="FHM535" s="428">
        <f>FHM534+1</f>
        <v>2</v>
      </c>
      <c r="FHN535" s="330" t="s">
        <v>609</v>
      </c>
      <c r="FHO535" s="428">
        <f>FHO534+1</f>
        <v>2</v>
      </c>
      <c r="FHP535" s="330" t="s">
        <v>609</v>
      </c>
      <c r="FHQ535" s="428">
        <f>FHQ534+1</f>
        <v>2</v>
      </c>
      <c r="FHR535" s="330" t="s">
        <v>609</v>
      </c>
      <c r="FHS535" s="428">
        <f>FHS534+1</f>
        <v>2</v>
      </c>
      <c r="FHT535" s="330" t="s">
        <v>609</v>
      </c>
      <c r="FHU535" s="428">
        <f>FHU534+1</f>
        <v>2</v>
      </c>
      <c r="FHV535" s="330" t="s">
        <v>609</v>
      </c>
      <c r="FHW535" s="428">
        <f>FHW534+1</f>
        <v>2</v>
      </c>
      <c r="FHX535" s="330" t="s">
        <v>609</v>
      </c>
      <c r="FHY535" s="428">
        <f>FHY534+1</f>
        <v>2</v>
      </c>
      <c r="FHZ535" s="330" t="s">
        <v>609</v>
      </c>
      <c r="FIA535" s="428">
        <f>FIA534+1</f>
        <v>2</v>
      </c>
      <c r="FIB535" s="330" t="s">
        <v>609</v>
      </c>
      <c r="FIC535" s="428">
        <f>FIC534+1</f>
        <v>2</v>
      </c>
      <c r="FID535" s="330" t="s">
        <v>609</v>
      </c>
      <c r="FIE535" s="428">
        <f>FIE534+1</f>
        <v>2</v>
      </c>
      <c r="FIF535" s="330" t="s">
        <v>609</v>
      </c>
      <c r="FIG535" s="428">
        <f>FIG534+1</f>
        <v>2</v>
      </c>
      <c r="FIH535" s="330" t="s">
        <v>609</v>
      </c>
      <c r="FII535" s="428">
        <f>FII534+1</f>
        <v>2</v>
      </c>
      <c r="FIJ535" s="330" t="s">
        <v>609</v>
      </c>
      <c r="FIK535" s="428">
        <f>FIK534+1</f>
        <v>2</v>
      </c>
      <c r="FIL535" s="330" t="s">
        <v>609</v>
      </c>
      <c r="FIM535" s="428">
        <f>FIM534+1</f>
        <v>2</v>
      </c>
      <c r="FIN535" s="330" t="s">
        <v>609</v>
      </c>
      <c r="FIO535" s="428">
        <f>FIO534+1</f>
        <v>2</v>
      </c>
      <c r="FIP535" s="330" t="s">
        <v>609</v>
      </c>
      <c r="FIQ535" s="428">
        <f>FIQ534+1</f>
        <v>2</v>
      </c>
      <c r="FIR535" s="330" t="s">
        <v>609</v>
      </c>
      <c r="FIS535" s="428">
        <f>FIS534+1</f>
        <v>2</v>
      </c>
      <c r="FIT535" s="330" t="s">
        <v>609</v>
      </c>
      <c r="FIU535" s="428">
        <f>FIU534+1</f>
        <v>2</v>
      </c>
      <c r="FIV535" s="330" t="s">
        <v>609</v>
      </c>
      <c r="FIW535" s="428">
        <f>FIW534+1</f>
        <v>2</v>
      </c>
      <c r="FIX535" s="330" t="s">
        <v>609</v>
      </c>
      <c r="FIY535" s="428">
        <f>FIY534+1</f>
        <v>2</v>
      </c>
      <c r="FIZ535" s="330" t="s">
        <v>609</v>
      </c>
      <c r="FJA535" s="428">
        <f>FJA534+1</f>
        <v>2</v>
      </c>
      <c r="FJB535" s="330" t="s">
        <v>609</v>
      </c>
      <c r="FJC535" s="428">
        <f>FJC534+1</f>
        <v>2</v>
      </c>
      <c r="FJD535" s="330" t="s">
        <v>609</v>
      </c>
      <c r="FJE535" s="428">
        <f>FJE534+1</f>
        <v>2</v>
      </c>
      <c r="FJF535" s="330" t="s">
        <v>609</v>
      </c>
      <c r="FJG535" s="428">
        <f>FJG534+1</f>
        <v>2</v>
      </c>
      <c r="FJH535" s="330" t="s">
        <v>609</v>
      </c>
      <c r="FJI535" s="428">
        <f>FJI534+1</f>
        <v>2</v>
      </c>
      <c r="FJJ535" s="330" t="s">
        <v>609</v>
      </c>
      <c r="FJK535" s="428">
        <f>FJK534+1</f>
        <v>2</v>
      </c>
      <c r="FJL535" s="330" t="s">
        <v>609</v>
      </c>
      <c r="FJM535" s="428">
        <f>FJM534+1</f>
        <v>2</v>
      </c>
      <c r="FJN535" s="330" t="s">
        <v>609</v>
      </c>
      <c r="FJO535" s="428">
        <f>FJO534+1</f>
        <v>2</v>
      </c>
      <c r="FJP535" s="330" t="s">
        <v>609</v>
      </c>
      <c r="FJQ535" s="428">
        <f>FJQ534+1</f>
        <v>2</v>
      </c>
      <c r="FJR535" s="330" t="s">
        <v>609</v>
      </c>
      <c r="FJS535" s="428">
        <f>FJS534+1</f>
        <v>2</v>
      </c>
      <c r="FJT535" s="330" t="s">
        <v>609</v>
      </c>
      <c r="FJU535" s="428">
        <f>FJU534+1</f>
        <v>2</v>
      </c>
      <c r="FJV535" s="330" t="s">
        <v>609</v>
      </c>
      <c r="FJW535" s="428">
        <f>FJW534+1</f>
        <v>2</v>
      </c>
      <c r="FJX535" s="330" t="s">
        <v>609</v>
      </c>
      <c r="FJY535" s="428">
        <f>FJY534+1</f>
        <v>2</v>
      </c>
      <c r="FJZ535" s="330" t="s">
        <v>609</v>
      </c>
      <c r="FKA535" s="428">
        <f>FKA534+1</f>
        <v>2</v>
      </c>
      <c r="FKB535" s="330" t="s">
        <v>609</v>
      </c>
      <c r="FKC535" s="428">
        <f>FKC534+1</f>
        <v>2</v>
      </c>
      <c r="FKD535" s="330" t="s">
        <v>609</v>
      </c>
      <c r="FKE535" s="428">
        <f>FKE534+1</f>
        <v>2</v>
      </c>
      <c r="FKF535" s="330" t="s">
        <v>609</v>
      </c>
      <c r="FKG535" s="428">
        <f>FKG534+1</f>
        <v>2</v>
      </c>
      <c r="FKH535" s="330" t="s">
        <v>609</v>
      </c>
      <c r="FKI535" s="428">
        <f>FKI534+1</f>
        <v>2</v>
      </c>
      <c r="FKJ535" s="330" t="s">
        <v>609</v>
      </c>
      <c r="FKK535" s="428">
        <f>FKK534+1</f>
        <v>2</v>
      </c>
      <c r="FKL535" s="330" t="s">
        <v>609</v>
      </c>
      <c r="FKM535" s="428">
        <f>FKM534+1</f>
        <v>2</v>
      </c>
      <c r="FKN535" s="330" t="s">
        <v>609</v>
      </c>
      <c r="FKO535" s="428">
        <f>FKO534+1</f>
        <v>2</v>
      </c>
      <c r="FKP535" s="330" t="s">
        <v>609</v>
      </c>
      <c r="FKQ535" s="428">
        <f>FKQ534+1</f>
        <v>2</v>
      </c>
      <c r="FKR535" s="330" t="s">
        <v>609</v>
      </c>
      <c r="FKS535" s="428">
        <f>FKS534+1</f>
        <v>2</v>
      </c>
      <c r="FKT535" s="330" t="s">
        <v>609</v>
      </c>
      <c r="FKU535" s="428">
        <f>FKU534+1</f>
        <v>2</v>
      </c>
      <c r="FKV535" s="330" t="s">
        <v>609</v>
      </c>
      <c r="FKW535" s="428">
        <f>FKW534+1</f>
        <v>2</v>
      </c>
      <c r="FKX535" s="330" t="s">
        <v>609</v>
      </c>
      <c r="FKY535" s="428">
        <f>FKY534+1</f>
        <v>2</v>
      </c>
      <c r="FKZ535" s="330" t="s">
        <v>609</v>
      </c>
      <c r="FLA535" s="428">
        <f>FLA534+1</f>
        <v>2</v>
      </c>
      <c r="FLB535" s="330" t="s">
        <v>609</v>
      </c>
      <c r="FLC535" s="428">
        <f>FLC534+1</f>
        <v>2</v>
      </c>
      <c r="FLD535" s="330" t="s">
        <v>609</v>
      </c>
      <c r="FLE535" s="428">
        <f>FLE534+1</f>
        <v>2</v>
      </c>
      <c r="FLF535" s="330" t="s">
        <v>609</v>
      </c>
      <c r="FLG535" s="428">
        <f>FLG534+1</f>
        <v>2</v>
      </c>
      <c r="FLH535" s="330" t="s">
        <v>609</v>
      </c>
      <c r="FLI535" s="428">
        <f>FLI534+1</f>
        <v>2</v>
      </c>
      <c r="FLJ535" s="330" t="s">
        <v>609</v>
      </c>
      <c r="FLK535" s="428">
        <f>FLK534+1</f>
        <v>2</v>
      </c>
      <c r="FLL535" s="330" t="s">
        <v>609</v>
      </c>
      <c r="FLM535" s="428">
        <f>FLM534+1</f>
        <v>2</v>
      </c>
      <c r="FLN535" s="330" t="s">
        <v>609</v>
      </c>
      <c r="FLO535" s="428">
        <f>FLO534+1</f>
        <v>2</v>
      </c>
      <c r="FLP535" s="330" t="s">
        <v>609</v>
      </c>
      <c r="FLQ535" s="428">
        <f>FLQ534+1</f>
        <v>2</v>
      </c>
      <c r="FLR535" s="330" t="s">
        <v>609</v>
      </c>
      <c r="FLS535" s="428">
        <f>FLS534+1</f>
        <v>2</v>
      </c>
      <c r="FLT535" s="330" t="s">
        <v>609</v>
      </c>
      <c r="FLU535" s="428">
        <f>FLU534+1</f>
        <v>2</v>
      </c>
      <c r="FLV535" s="330" t="s">
        <v>609</v>
      </c>
      <c r="FLW535" s="428">
        <f>FLW534+1</f>
        <v>2</v>
      </c>
      <c r="FLX535" s="330" t="s">
        <v>609</v>
      </c>
      <c r="FLY535" s="428">
        <f>FLY534+1</f>
        <v>2</v>
      </c>
      <c r="FLZ535" s="330" t="s">
        <v>609</v>
      </c>
      <c r="FMA535" s="428">
        <f>FMA534+1</f>
        <v>2</v>
      </c>
      <c r="FMB535" s="330" t="s">
        <v>609</v>
      </c>
      <c r="FMC535" s="428">
        <f>FMC534+1</f>
        <v>2</v>
      </c>
      <c r="FMD535" s="330" t="s">
        <v>609</v>
      </c>
      <c r="FME535" s="428">
        <f>FME534+1</f>
        <v>2</v>
      </c>
      <c r="FMF535" s="330" t="s">
        <v>609</v>
      </c>
      <c r="FMG535" s="428">
        <f>FMG534+1</f>
        <v>2</v>
      </c>
      <c r="FMH535" s="330" t="s">
        <v>609</v>
      </c>
      <c r="FMI535" s="428">
        <f>FMI534+1</f>
        <v>2</v>
      </c>
      <c r="FMJ535" s="330" t="s">
        <v>609</v>
      </c>
      <c r="FMK535" s="428">
        <f>FMK534+1</f>
        <v>2</v>
      </c>
      <c r="FML535" s="330" t="s">
        <v>609</v>
      </c>
      <c r="FMM535" s="428">
        <f>FMM534+1</f>
        <v>2</v>
      </c>
      <c r="FMN535" s="330" t="s">
        <v>609</v>
      </c>
      <c r="FMO535" s="428">
        <f>FMO534+1</f>
        <v>2</v>
      </c>
      <c r="FMP535" s="330" t="s">
        <v>609</v>
      </c>
      <c r="FMQ535" s="428">
        <f>FMQ534+1</f>
        <v>2</v>
      </c>
      <c r="FMR535" s="330" t="s">
        <v>609</v>
      </c>
      <c r="FMS535" s="428">
        <f>FMS534+1</f>
        <v>2</v>
      </c>
      <c r="FMT535" s="330" t="s">
        <v>609</v>
      </c>
      <c r="FMU535" s="428">
        <f>FMU534+1</f>
        <v>2</v>
      </c>
      <c r="FMV535" s="330" t="s">
        <v>609</v>
      </c>
      <c r="FMW535" s="428">
        <f>FMW534+1</f>
        <v>2</v>
      </c>
      <c r="FMX535" s="330" t="s">
        <v>609</v>
      </c>
      <c r="FMY535" s="428">
        <f>FMY534+1</f>
        <v>2</v>
      </c>
      <c r="FMZ535" s="330" t="s">
        <v>609</v>
      </c>
      <c r="FNA535" s="428">
        <f>FNA534+1</f>
        <v>2</v>
      </c>
      <c r="FNB535" s="330" t="s">
        <v>609</v>
      </c>
      <c r="FNC535" s="428">
        <f>FNC534+1</f>
        <v>2</v>
      </c>
      <c r="FND535" s="330" t="s">
        <v>609</v>
      </c>
      <c r="FNE535" s="428">
        <f>FNE534+1</f>
        <v>2</v>
      </c>
      <c r="FNF535" s="330" t="s">
        <v>609</v>
      </c>
      <c r="FNG535" s="428">
        <f>FNG534+1</f>
        <v>2</v>
      </c>
      <c r="FNH535" s="330" t="s">
        <v>609</v>
      </c>
      <c r="FNI535" s="428">
        <f>FNI534+1</f>
        <v>2</v>
      </c>
      <c r="FNJ535" s="330" t="s">
        <v>609</v>
      </c>
      <c r="FNK535" s="428">
        <f>FNK534+1</f>
        <v>2</v>
      </c>
      <c r="FNL535" s="330" t="s">
        <v>609</v>
      </c>
      <c r="FNM535" s="428">
        <f>FNM534+1</f>
        <v>2</v>
      </c>
      <c r="FNN535" s="330" t="s">
        <v>609</v>
      </c>
      <c r="FNO535" s="428">
        <f>FNO534+1</f>
        <v>2</v>
      </c>
      <c r="FNP535" s="330" t="s">
        <v>609</v>
      </c>
      <c r="FNQ535" s="428">
        <f>FNQ534+1</f>
        <v>2</v>
      </c>
      <c r="FNR535" s="330" t="s">
        <v>609</v>
      </c>
      <c r="FNS535" s="428">
        <f>FNS534+1</f>
        <v>2</v>
      </c>
      <c r="FNT535" s="330" t="s">
        <v>609</v>
      </c>
      <c r="FNU535" s="428">
        <f>FNU534+1</f>
        <v>2</v>
      </c>
      <c r="FNV535" s="330" t="s">
        <v>609</v>
      </c>
      <c r="FNW535" s="428">
        <f>FNW534+1</f>
        <v>2</v>
      </c>
      <c r="FNX535" s="330" t="s">
        <v>609</v>
      </c>
      <c r="FNY535" s="428">
        <f>FNY534+1</f>
        <v>2</v>
      </c>
      <c r="FNZ535" s="330" t="s">
        <v>609</v>
      </c>
      <c r="FOA535" s="428">
        <f>FOA534+1</f>
        <v>2</v>
      </c>
      <c r="FOB535" s="330" t="s">
        <v>609</v>
      </c>
      <c r="FOC535" s="428">
        <f>FOC534+1</f>
        <v>2</v>
      </c>
      <c r="FOD535" s="330" t="s">
        <v>609</v>
      </c>
      <c r="FOE535" s="428">
        <f>FOE534+1</f>
        <v>2</v>
      </c>
      <c r="FOF535" s="330" t="s">
        <v>609</v>
      </c>
      <c r="FOG535" s="428">
        <f>FOG534+1</f>
        <v>2</v>
      </c>
      <c r="FOH535" s="330" t="s">
        <v>609</v>
      </c>
      <c r="FOI535" s="428">
        <f>FOI534+1</f>
        <v>2</v>
      </c>
      <c r="FOJ535" s="330" t="s">
        <v>609</v>
      </c>
      <c r="FOK535" s="428">
        <f>FOK534+1</f>
        <v>2</v>
      </c>
      <c r="FOL535" s="330" t="s">
        <v>609</v>
      </c>
      <c r="FOM535" s="428">
        <f>FOM534+1</f>
        <v>2</v>
      </c>
      <c r="FON535" s="330" t="s">
        <v>609</v>
      </c>
      <c r="FOO535" s="428">
        <f>FOO534+1</f>
        <v>2</v>
      </c>
      <c r="FOP535" s="330" t="s">
        <v>609</v>
      </c>
      <c r="FOQ535" s="428">
        <f>FOQ534+1</f>
        <v>2</v>
      </c>
      <c r="FOR535" s="330" t="s">
        <v>609</v>
      </c>
      <c r="FOS535" s="428">
        <f>FOS534+1</f>
        <v>2</v>
      </c>
      <c r="FOT535" s="330" t="s">
        <v>609</v>
      </c>
      <c r="FOU535" s="428">
        <f>FOU534+1</f>
        <v>2</v>
      </c>
      <c r="FOV535" s="330" t="s">
        <v>609</v>
      </c>
      <c r="FOW535" s="428">
        <f>FOW534+1</f>
        <v>2</v>
      </c>
      <c r="FOX535" s="330" t="s">
        <v>609</v>
      </c>
      <c r="FOY535" s="428">
        <f>FOY534+1</f>
        <v>2</v>
      </c>
      <c r="FOZ535" s="330" t="s">
        <v>609</v>
      </c>
      <c r="FPA535" s="428">
        <f>FPA534+1</f>
        <v>2</v>
      </c>
      <c r="FPB535" s="330" t="s">
        <v>609</v>
      </c>
      <c r="FPC535" s="428">
        <f>FPC534+1</f>
        <v>2</v>
      </c>
      <c r="FPD535" s="330" t="s">
        <v>609</v>
      </c>
      <c r="FPE535" s="428">
        <f>FPE534+1</f>
        <v>2</v>
      </c>
      <c r="FPF535" s="330" t="s">
        <v>609</v>
      </c>
      <c r="FPG535" s="428">
        <f>FPG534+1</f>
        <v>2</v>
      </c>
      <c r="FPH535" s="330" t="s">
        <v>609</v>
      </c>
      <c r="FPI535" s="428">
        <f>FPI534+1</f>
        <v>2</v>
      </c>
      <c r="FPJ535" s="330" t="s">
        <v>609</v>
      </c>
      <c r="FPK535" s="428">
        <f>FPK534+1</f>
        <v>2</v>
      </c>
      <c r="FPL535" s="330" t="s">
        <v>609</v>
      </c>
      <c r="FPM535" s="428">
        <f>FPM534+1</f>
        <v>2</v>
      </c>
      <c r="FPN535" s="330" t="s">
        <v>609</v>
      </c>
      <c r="FPO535" s="428">
        <f>FPO534+1</f>
        <v>2</v>
      </c>
      <c r="FPP535" s="330" t="s">
        <v>609</v>
      </c>
      <c r="FPQ535" s="428">
        <f>FPQ534+1</f>
        <v>2</v>
      </c>
      <c r="FPR535" s="330" t="s">
        <v>609</v>
      </c>
      <c r="FPS535" s="428">
        <f>FPS534+1</f>
        <v>2</v>
      </c>
      <c r="FPT535" s="330" t="s">
        <v>609</v>
      </c>
      <c r="FPU535" s="428">
        <f>FPU534+1</f>
        <v>2</v>
      </c>
      <c r="FPV535" s="330" t="s">
        <v>609</v>
      </c>
      <c r="FPW535" s="428">
        <f>FPW534+1</f>
        <v>2</v>
      </c>
      <c r="FPX535" s="330" t="s">
        <v>609</v>
      </c>
      <c r="FPY535" s="428">
        <f>FPY534+1</f>
        <v>2</v>
      </c>
      <c r="FPZ535" s="330" t="s">
        <v>609</v>
      </c>
      <c r="FQA535" s="428">
        <f>FQA534+1</f>
        <v>2</v>
      </c>
      <c r="FQB535" s="330" t="s">
        <v>609</v>
      </c>
      <c r="FQC535" s="428">
        <f>FQC534+1</f>
        <v>2</v>
      </c>
      <c r="FQD535" s="330" t="s">
        <v>609</v>
      </c>
      <c r="FQE535" s="428">
        <f>FQE534+1</f>
        <v>2</v>
      </c>
      <c r="FQF535" s="330" t="s">
        <v>609</v>
      </c>
      <c r="FQG535" s="428">
        <f>FQG534+1</f>
        <v>2</v>
      </c>
      <c r="FQH535" s="330" t="s">
        <v>609</v>
      </c>
      <c r="FQI535" s="428">
        <f>FQI534+1</f>
        <v>2</v>
      </c>
      <c r="FQJ535" s="330" t="s">
        <v>609</v>
      </c>
      <c r="FQK535" s="428">
        <f>FQK534+1</f>
        <v>2</v>
      </c>
      <c r="FQL535" s="330" t="s">
        <v>609</v>
      </c>
      <c r="FQM535" s="428">
        <f>FQM534+1</f>
        <v>2</v>
      </c>
      <c r="FQN535" s="330" t="s">
        <v>609</v>
      </c>
      <c r="FQO535" s="428">
        <f>FQO534+1</f>
        <v>2</v>
      </c>
      <c r="FQP535" s="330" t="s">
        <v>609</v>
      </c>
      <c r="FQQ535" s="428">
        <f>FQQ534+1</f>
        <v>2</v>
      </c>
      <c r="FQR535" s="330" t="s">
        <v>609</v>
      </c>
      <c r="FQS535" s="428">
        <f>FQS534+1</f>
        <v>2</v>
      </c>
      <c r="FQT535" s="330" t="s">
        <v>609</v>
      </c>
      <c r="FQU535" s="428">
        <f>FQU534+1</f>
        <v>2</v>
      </c>
      <c r="FQV535" s="330" t="s">
        <v>609</v>
      </c>
      <c r="FQW535" s="428">
        <f>FQW534+1</f>
        <v>2</v>
      </c>
      <c r="FQX535" s="330" t="s">
        <v>609</v>
      </c>
      <c r="FQY535" s="428"/>
      <c r="FQZ535" s="330"/>
      <c r="FRA535" s="428"/>
      <c r="FRB535" s="330"/>
      <c r="FRC535" s="428"/>
      <c r="FRD535" s="330"/>
      <c r="FRE535" s="428"/>
      <c r="FRF535" s="330"/>
      <c r="FRG535" s="428"/>
      <c r="FRH535" s="330"/>
      <c r="FRI535" s="428"/>
      <c r="FRJ535" s="330"/>
      <c r="FRK535" s="428"/>
      <c r="FRL535" s="330"/>
      <c r="FRM535" s="428"/>
      <c r="FRN535" s="330"/>
      <c r="FRO535" s="428"/>
      <c r="FRP535" s="330"/>
      <c r="FRQ535" s="428"/>
      <c r="FRR535" s="330"/>
      <c r="FRS535" s="428"/>
      <c r="FRT535" s="330"/>
      <c r="FRU535" s="428"/>
      <c r="FRV535" s="330"/>
      <c r="FRW535" s="428"/>
      <c r="FRX535" s="330"/>
      <c r="FRY535" s="428"/>
      <c r="FRZ535" s="330"/>
      <c r="FSA535" s="428"/>
      <c r="FSB535" s="330"/>
      <c r="FSC535" s="428"/>
      <c r="FSD535" s="330"/>
      <c r="FSE535" s="428"/>
      <c r="FSF535" s="330"/>
      <c r="FSG535" s="428"/>
      <c r="FSH535" s="330"/>
      <c r="FSI535" s="428"/>
      <c r="FSJ535" s="330"/>
      <c r="FSK535" s="428"/>
      <c r="FSL535" s="330"/>
      <c r="FSM535" s="428"/>
      <c r="FSN535" s="330"/>
      <c r="FSO535" s="428"/>
      <c r="FSP535" s="330"/>
      <c r="FSQ535" s="428"/>
      <c r="FSR535" s="330"/>
      <c r="FSS535" s="428"/>
      <c r="FST535" s="330"/>
      <c r="FSU535" s="428"/>
      <c r="FSV535" s="330"/>
      <c r="FSW535" s="428"/>
      <c r="FSX535" s="330"/>
      <c r="FSY535" s="428"/>
      <c r="FSZ535" s="330"/>
      <c r="FTA535" s="428"/>
      <c r="FTB535" s="330"/>
      <c r="FTC535" s="428"/>
      <c r="FTD535" s="330"/>
      <c r="FTE535" s="428"/>
      <c r="FTF535" s="330"/>
      <c r="FTG535" s="428"/>
      <c r="FTH535" s="330"/>
      <c r="FTI535" s="428"/>
      <c r="FTJ535" s="330"/>
      <c r="FTK535" s="428"/>
      <c r="FTL535" s="330"/>
      <c r="FTM535" s="428"/>
      <c r="FTN535" s="330"/>
      <c r="FTO535" s="428"/>
      <c r="FTP535" s="330"/>
      <c r="FTQ535" s="428"/>
      <c r="FTR535" s="330"/>
      <c r="FTS535" s="428"/>
      <c r="FTT535" s="330"/>
      <c r="FTU535" s="428"/>
      <c r="FTV535" s="330"/>
      <c r="FTW535" s="428"/>
      <c r="FTX535" s="330"/>
      <c r="FTY535" s="428"/>
      <c r="FTZ535" s="330"/>
      <c r="FUA535" s="428"/>
      <c r="FUB535" s="330"/>
      <c r="FUC535" s="428"/>
      <c r="FUD535" s="330"/>
      <c r="FUE535" s="428"/>
      <c r="FUF535" s="330"/>
      <c r="FUG535" s="428"/>
      <c r="FUH535" s="330"/>
      <c r="FUI535" s="428"/>
      <c r="FUJ535" s="330"/>
      <c r="FUK535" s="428"/>
      <c r="FUL535" s="330"/>
      <c r="FUM535" s="428"/>
      <c r="FUN535" s="330"/>
      <c r="FUO535" s="428"/>
      <c r="FUP535" s="330"/>
      <c r="FUQ535" s="428"/>
      <c r="FUR535" s="330"/>
      <c r="FUS535" s="428"/>
      <c r="FUT535" s="330"/>
      <c r="FUU535" s="428"/>
      <c r="FUV535" s="330"/>
      <c r="FUW535" s="428"/>
      <c r="FUX535" s="330"/>
      <c r="FUY535" s="428"/>
      <c r="FUZ535" s="330"/>
      <c r="FVA535" s="428"/>
      <c r="FVB535" s="330"/>
      <c r="FVC535" s="428"/>
      <c r="FVD535" s="330"/>
      <c r="FVE535" s="428"/>
      <c r="FVF535" s="330"/>
      <c r="FVG535" s="428"/>
      <c r="FVH535" s="330"/>
      <c r="FVI535" s="428"/>
      <c r="FVJ535" s="330"/>
      <c r="FVK535" s="428"/>
      <c r="FVL535" s="330"/>
      <c r="FVM535" s="428"/>
      <c r="FVN535" s="330"/>
      <c r="FVO535" s="428"/>
      <c r="FVP535" s="330"/>
      <c r="FVQ535" s="428"/>
      <c r="FVR535" s="330"/>
      <c r="FVS535" s="428"/>
      <c r="FVT535" s="330"/>
      <c r="FVU535" s="428"/>
      <c r="FVV535" s="330"/>
      <c r="FVW535" s="428"/>
      <c r="FVX535" s="330"/>
      <c r="FVY535" s="428"/>
      <c r="FVZ535" s="330"/>
      <c r="FWA535" s="428"/>
      <c r="FWB535" s="330"/>
      <c r="FWC535" s="428"/>
      <c r="FWD535" s="330"/>
      <c r="FWE535" s="428"/>
      <c r="FWF535" s="330"/>
      <c r="FWG535" s="428"/>
      <c r="FWH535" s="330"/>
      <c r="FWI535" s="428"/>
      <c r="FWJ535" s="330"/>
      <c r="FWK535" s="428"/>
      <c r="FWL535" s="330"/>
      <c r="FWM535" s="428"/>
      <c r="FWN535" s="330"/>
      <c r="FWO535" s="428"/>
      <c r="FWP535" s="330"/>
      <c r="FWQ535" s="428"/>
      <c r="FWR535" s="330"/>
      <c r="FWS535" s="428"/>
      <c r="FWT535" s="330"/>
      <c r="FWU535" s="428"/>
      <c r="FWV535" s="330"/>
      <c r="FWW535" s="428"/>
      <c r="FWX535" s="330"/>
      <c r="FWY535" s="428"/>
      <c r="FWZ535" s="330"/>
      <c r="FXA535" s="428"/>
      <c r="FXB535" s="330"/>
      <c r="FXC535" s="428"/>
      <c r="FXD535" s="330"/>
      <c r="FXE535" s="428"/>
      <c r="FXF535" s="330"/>
      <c r="FXG535" s="428"/>
      <c r="FXH535" s="330"/>
      <c r="FXI535" s="428"/>
      <c r="FXJ535" s="330"/>
      <c r="FXK535" s="428"/>
      <c r="FXL535" s="330"/>
      <c r="FXM535" s="428"/>
      <c r="FXN535" s="330"/>
      <c r="FXO535" s="428"/>
      <c r="FXP535" s="330"/>
      <c r="FXQ535" s="428"/>
      <c r="FXR535" s="330"/>
      <c r="FXS535" s="428"/>
      <c r="FXT535" s="330"/>
      <c r="FXU535" s="428"/>
      <c r="FXV535" s="330"/>
      <c r="FXW535" s="428"/>
      <c r="FXX535" s="330"/>
      <c r="FXY535" s="428"/>
      <c r="FXZ535" s="330"/>
      <c r="FYA535" s="428"/>
      <c r="FYB535" s="330"/>
      <c r="FYC535" s="428"/>
      <c r="FYD535" s="330"/>
      <c r="FYE535" s="428"/>
      <c r="FYF535" s="330"/>
      <c r="FYG535" s="428"/>
      <c r="FYH535" s="330"/>
      <c r="FYI535" s="428"/>
      <c r="FYJ535" s="330"/>
      <c r="FYK535" s="428"/>
      <c r="FYL535" s="330"/>
      <c r="FYM535" s="428"/>
      <c r="FYN535" s="330"/>
      <c r="FYO535" s="428"/>
      <c r="FYP535" s="330"/>
      <c r="FYQ535" s="428"/>
      <c r="FYR535" s="330"/>
      <c r="FYS535" s="428"/>
      <c r="FYT535" s="330"/>
      <c r="FYU535" s="428"/>
      <c r="FYV535" s="330"/>
      <c r="FYW535" s="428"/>
      <c r="FYX535" s="330"/>
      <c r="FYY535" s="428"/>
      <c r="FYZ535" s="330"/>
      <c r="FZA535" s="428"/>
      <c r="FZB535" s="330"/>
      <c r="FZC535" s="428"/>
      <c r="FZD535" s="330"/>
      <c r="FZE535" s="428"/>
      <c r="FZF535" s="330"/>
      <c r="FZG535" s="428"/>
      <c r="FZH535" s="330"/>
      <c r="FZI535" s="428"/>
      <c r="FZJ535" s="330"/>
      <c r="FZK535" s="428"/>
      <c r="FZL535" s="330"/>
      <c r="FZM535" s="428"/>
      <c r="FZN535" s="330"/>
      <c r="FZO535" s="428"/>
      <c r="FZP535" s="330"/>
      <c r="FZQ535" s="428"/>
      <c r="FZR535" s="330"/>
      <c r="FZS535" s="428"/>
      <c r="FZT535" s="330"/>
      <c r="FZU535" s="428"/>
      <c r="FZV535" s="330"/>
      <c r="FZW535" s="428"/>
      <c r="FZX535" s="330"/>
      <c r="FZY535" s="428"/>
      <c r="FZZ535" s="330"/>
      <c r="GAA535" s="428"/>
      <c r="GAB535" s="330"/>
      <c r="GAC535" s="428"/>
      <c r="GAD535" s="330"/>
      <c r="GAE535" s="428"/>
      <c r="GAF535" s="330"/>
      <c r="GAG535" s="428"/>
      <c r="GAH535" s="330"/>
      <c r="GAI535" s="428"/>
      <c r="GAJ535" s="330"/>
      <c r="GAK535" s="428"/>
      <c r="GAL535" s="330"/>
      <c r="GAM535" s="428"/>
      <c r="GAN535" s="330"/>
      <c r="GAO535" s="428"/>
      <c r="GAP535" s="330"/>
      <c r="GAQ535" s="428"/>
      <c r="GAR535" s="330"/>
      <c r="GAS535" s="428"/>
      <c r="GAT535" s="330"/>
      <c r="GAU535" s="428"/>
      <c r="GAV535" s="330"/>
      <c r="GAW535" s="428"/>
      <c r="GAX535" s="330"/>
      <c r="GAY535" s="428"/>
      <c r="GAZ535" s="330"/>
      <c r="GBA535" s="428"/>
      <c r="GBB535" s="330"/>
      <c r="GBC535" s="428"/>
      <c r="GBD535" s="330"/>
      <c r="GBE535" s="428"/>
      <c r="GBF535" s="330"/>
      <c r="GBG535" s="428"/>
      <c r="GBH535" s="330"/>
      <c r="GBI535" s="428"/>
      <c r="GBJ535" s="330"/>
      <c r="GBK535" s="428"/>
      <c r="GBL535" s="330"/>
      <c r="GBM535" s="428"/>
      <c r="GBN535" s="330"/>
      <c r="GBO535" s="428"/>
      <c r="GBP535" s="330"/>
      <c r="GBQ535" s="428"/>
      <c r="GBR535" s="330"/>
      <c r="GBS535" s="428"/>
      <c r="GBT535" s="330"/>
      <c r="GBU535" s="428"/>
      <c r="GBV535" s="330"/>
      <c r="GBW535" s="428"/>
      <c r="GBX535" s="330"/>
      <c r="GBY535" s="428"/>
      <c r="GBZ535" s="330"/>
      <c r="GCA535" s="428"/>
      <c r="GCB535" s="330"/>
      <c r="GCC535" s="428"/>
      <c r="GCD535" s="330"/>
      <c r="GCE535" s="428"/>
      <c r="GCF535" s="330"/>
      <c r="GCG535" s="428"/>
      <c r="GCH535" s="330"/>
      <c r="GCI535" s="428"/>
      <c r="GCJ535" s="330"/>
      <c r="GCK535" s="428"/>
      <c r="GCL535" s="330"/>
      <c r="GCM535" s="428"/>
      <c r="GCN535" s="330"/>
      <c r="GCO535" s="428"/>
      <c r="GCP535" s="330"/>
      <c r="GCQ535" s="428"/>
      <c r="GCR535" s="330"/>
      <c r="GCS535" s="428"/>
      <c r="GCT535" s="330"/>
      <c r="GCU535" s="428"/>
      <c r="GCV535" s="330"/>
      <c r="GCW535" s="428"/>
      <c r="GCX535" s="330"/>
      <c r="GCY535" s="428"/>
      <c r="GCZ535" s="330"/>
      <c r="GDA535" s="428"/>
      <c r="GDB535" s="330"/>
      <c r="GDC535" s="428"/>
      <c r="GDD535" s="330"/>
      <c r="GDE535" s="428"/>
      <c r="GDF535" s="330"/>
      <c r="GDG535" s="428"/>
      <c r="GDH535" s="330"/>
      <c r="GDI535" s="428"/>
      <c r="GDJ535" s="330"/>
      <c r="GDK535" s="428"/>
      <c r="GDL535" s="330"/>
      <c r="GDM535" s="428"/>
      <c r="GDN535" s="330"/>
      <c r="GDO535" s="428"/>
      <c r="GDP535" s="330"/>
      <c r="GDQ535" s="428"/>
      <c r="GDR535" s="330"/>
      <c r="GDS535" s="428"/>
      <c r="GDT535" s="330"/>
      <c r="GDU535" s="428"/>
      <c r="GDV535" s="330"/>
      <c r="GDW535" s="428"/>
      <c r="GDX535" s="330"/>
      <c r="GDY535" s="428"/>
      <c r="GDZ535" s="330"/>
      <c r="GEA535" s="428"/>
      <c r="GEB535" s="330"/>
      <c r="GEC535" s="428"/>
      <c r="GED535" s="330"/>
      <c r="GEE535" s="428"/>
      <c r="GEF535" s="330"/>
      <c r="GEG535" s="428"/>
      <c r="GEH535" s="330"/>
      <c r="GEI535" s="428"/>
      <c r="GEJ535" s="330"/>
      <c r="GEK535" s="428"/>
      <c r="GEL535" s="330"/>
      <c r="GEM535" s="428"/>
      <c r="GEN535" s="330"/>
      <c r="GEO535" s="428"/>
      <c r="GEP535" s="330"/>
      <c r="GEQ535" s="428"/>
      <c r="GER535" s="330"/>
      <c r="GES535" s="428"/>
      <c r="GET535" s="330"/>
      <c r="GEU535" s="428"/>
      <c r="GEV535" s="330"/>
      <c r="GEW535" s="428"/>
      <c r="GEX535" s="330"/>
      <c r="GEY535" s="428"/>
      <c r="GEZ535" s="330"/>
      <c r="GFA535" s="428"/>
      <c r="GFB535" s="330"/>
      <c r="GFC535" s="428"/>
      <c r="GFD535" s="330"/>
      <c r="GFE535" s="428"/>
      <c r="GFF535" s="330"/>
      <c r="GFG535" s="428"/>
      <c r="GFH535" s="330"/>
      <c r="GFI535" s="428"/>
      <c r="GFJ535" s="330"/>
      <c r="GFK535" s="428"/>
      <c r="GFL535" s="330"/>
      <c r="GFM535" s="428"/>
      <c r="GFN535" s="330"/>
      <c r="GFO535" s="428"/>
      <c r="GFP535" s="330"/>
      <c r="GFQ535" s="428"/>
      <c r="GFR535" s="330"/>
      <c r="GFS535" s="428"/>
      <c r="GFT535" s="330"/>
      <c r="GFU535" s="428"/>
      <c r="GFV535" s="330"/>
      <c r="GFW535" s="428"/>
      <c r="GFX535" s="330"/>
      <c r="GFY535" s="428"/>
      <c r="GFZ535" s="330"/>
      <c r="GGA535" s="428"/>
      <c r="GGB535" s="330"/>
      <c r="GGC535" s="428"/>
      <c r="GGD535" s="330"/>
      <c r="GGE535" s="428"/>
      <c r="GGF535" s="330"/>
      <c r="GGG535" s="428"/>
      <c r="GGH535" s="330"/>
      <c r="GGI535" s="428"/>
      <c r="GGJ535" s="330"/>
      <c r="GGK535" s="428"/>
      <c r="GGL535" s="330"/>
      <c r="GGM535" s="428"/>
      <c r="GGN535" s="330"/>
      <c r="GGO535" s="428"/>
      <c r="GGP535" s="330"/>
      <c r="GGQ535" s="428"/>
      <c r="GGR535" s="330"/>
      <c r="GGS535" s="428"/>
      <c r="GGT535" s="330"/>
      <c r="GGU535" s="428"/>
      <c r="GGV535" s="330"/>
      <c r="GGW535" s="428"/>
      <c r="GGX535" s="330"/>
      <c r="GGY535" s="428"/>
      <c r="GGZ535" s="330"/>
      <c r="GHA535" s="428"/>
      <c r="GHB535" s="330"/>
      <c r="GHC535" s="428"/>
      <c r="GHD535" s="330"/>
      <c r="GHE535" s="428"/>
      <c r="GHF535" s="330"/>
      <c r="GHG535" s="428"/>
      <c r="GHH535" s="330"/>
      <c r="GHI535" s="428"/>
      <c r="GHJ535" s="330"/>
      <c r="GHK535" s="428"/>
      <c r="GHL535" s="330"/>
      <c r="GHM535" s="428"/>
      <c r="GHN535" s="330"/>
      <c r="GHO535" s="428"/>
      <c r="GHP535" s="330"/>
      <c r="GHQ535" s="428"/>
      <c r="GHR535" s="330"/>
      <c r="GHS535" s="428"/>
      <c r="GHT535" s="330"/>
      <c r="GHU535" s="428"/>
      <c r="GHV535" s="330"/>
      <c r="GHW535" s="428"/>
      <c r="GHX535" s="330"/>
      <c r="GHY535" s="428"/>
      <c r="GHZ535" s="330"/>
      <c r="GIA535" s="428"/>
      <c r="GIB535" s="330"/>
      <c r="GIC535" s="428"/>
      <c r="GID535" s="330"/>
      <c r="GIE535" s="428"/>
      <c r="GIF535" s="330"/>
      <c r="GIG535" s="428"/>
      <c r="GIH535" s="330"/>
      <c r="GII535" s="428"/>
      <c r="GIJ535" s="330"/>
      <c r="GIK535" s="428"/>
      <c r="GIL535" s="330"/>
      <c r="GIM535" s="428"/>
      <c r="GIN535" s="330"/>
      <c r="GIO535" s="428"/>
      <c r="GIP535" s="330"/>
      <c r="GIQ535" s="428"/>
      <c r="GIR535" s="330"/>
      <c r="GIS535" s="428"/>
      <c r="GIT535" s="330"/>
      <c r="GIU535" s="428"/>
      <c r="GIV535" s="330"/>
      <c r="GIW535" s="428"/>
      <c r="GIX535" s="330"/>
      <c r="GIY535" s="428"/>
      <c r="GIZ535" s="330"/>
      <c r="GJA535" s="428"/>
      <c r="GJB535" s="330"/>
      <c r="GJC535" s="428"/>
      <c r="GJD535" s="330"/>
      <c r="GJE535" s="428"/>
      <c r="GJF535" s="330"/>
      <c r="GJG535" s="428"/>
      <c r="GJH535" s="330"/>
      <c r="GJI535" s="428"/>
      <c r="GJJ535" s="330"/>
      <c r="GJK535" s="428"/>
      <c r="GJL535" s="330"/>
      <c r="GJM535" s="428"/>
      <c r="GJN535" s="330"/>
      <c r="GJO535" s="428"/>
      <c r="GJP535" s="330"/>
      <c r="GJQ535" s="428"/>
      <c r="GJR535" s="330"/>
      <c r="GJS535" s="428"/>
      <c r="GJT535" s="330"/>
      <c r="GJU535" s="428"/>
      <c r="GJV535" s="330"/>
      <c r="GJW535" s="428"/>
      <c r="GJX535" s="330"/>
      <c r="GJY535" s="428"/>
      <c r="GJZ535" s="330"/>
      <c r="GKA535" s="428"/>
      <c r="GKB535" s="330"/>
      <c r="GKC535" s="428"/>
      <c r="GKD535" s="330"/>
      <c r="GKE535" s="428"/>
      <c r="GKF535" s="330"/>
      <c r="GKG535" s="428"/>
      <c r="GKH535" s="330"/>
      <c r="GKI535" s="428"/>
      <c r="GKJ535" s="330"/>
      <c r="GKK535" s="428"/>
      <c r="GKL535" s="330"/>
      <c r="GKM535" s="428"/>
      <c r="GKN535" s="330"/>
      <c r="GKO535" s="428"/>
      <c r="GKP535" s="330"/>
      <c r="GKQ535" s="428"/>
      <c r="GKR535" s="330"/>
      <c r="GKS535" s="428"/>
      <c r="GKT535" s="330"/>
      <c r="GKU535" s="428"/>
      <c r="GKV535" s="330"/>
      <c r="GKW535" s="428"/>
      <c r="GKX535" s="330"/>
      <c r="GKY535" s="428"/>
      <c r="GKZ535" s="330"/>
      <c r="GLA535" s="428"/>
      <c r="GLB535" s="330"/>
      <c r="GLC535" s="428"/>
      <c r="GLD535" s="330"/>
      <c r="GLE535" s="428"/>
      <c r="GLF535" s="330"/>
      <c r="GLG535" s="428"/>
      <c r="GLH535" s="330"/>
      <c r="GLI535" s="428"/>
      <c r="GLJ535" s="330"/>
      <c r="GLK535" s="428"/>
      <c r="GLL535" s="330"/>
      <c r="GLM535" s="428"/>
      <c r="GLN535" s="330"/>
      <c r="GLO535" s="428"/>
      <c r="GLP535" s="330"/>
      <c r="GLQ535" s="428"/>
      <c r="GLR535" s="330"/>
      <c r="GLS535" s="428"/>
      <c r="GLT535" s="330"/>
      <c r="GLU535" s="428"/>
      <c r="GLV535" s="330"/>
      <c r="GLW535" s="428"/>
      <c r="GLX535" s="330"/>
      <c r="GLY535" s="428"/>
      <c r="GLZ535" s="330"/>
      <c r="GMA535" s="428"/>
      <c r="GMB535" s="330"/>
      <c r="GMC535" s="428"/>
      <c r="GMD535" s="330"/>
      <c r="GME535" s="428"/>
      <c r="GMF535" s="330"/>
      <c r="GMG535" s="428"/>
      <c r="GMH535" s="330"/>
      <c r="GMI535" s="428"/>
      <c r="GMJ535" s="330"/>
      <c r="GMK535" s="428"/>
      <c r="GML535" s="330"/>
      <c r="GMM535" s="428"/>
      <c r="GMN535" s="330"/>
      <c r="GMO535" s="428"/>
      <c r="GMP535" s="330"/>
      <c r="GMQ535" s="428"/>
      <c r="GMR535" s="330"/>
      <c r="GMS535" s="428"/>
      <c r="GMT535" s="330"/>
      <c r="GMU535" s="428"/>
      <c r="GMV535" s="330"/>
      <c r="GMW535" s="428"/>
      <c r="GMX535" s="330"/>
      <c r="GMY535" s="428"/>
      <c r="GMZ535" s="330"/>
      <c r="GNA535" s="428"/>
      <c r="GNB535" s="330"/>
      <c r="GNC535" s="428"/>
      <c r="GND535" s="330"/>
      <c r="GNE535" s="428"/>
      <c r="GNF535" s="330"/>
      <c r="GNG535" s="428"/>
      <c r="GNH535" s="330"/>
      <c r="GNI535" s="428"/>
      <c r="GNJ535" s="330"/>
      <c r="GNK535" s="428"/>
      <c r="GNL535" s="330"/>
      <c r="GNM535" s="428"/>
      <c r="GNN535" s="330"/>
      <c r="GNO535" s="428"/>
      <c r="GNP535" s="330"/>
      <c r="GNQ535" s="428"/>
      <c r="GNR535" s="330"/>
      <c r="GNS535" s="428"/>
      <c r="GNT535" s="330"/>
      <c r="GNU535" s="428"/>
      <c r="GNV535" s="330"/>
      <c r="GNW535" s="428"/>
      <c r="GNX535" s="330"/>
      <c r="GNY535" s="428"/>
      <c r="GNZ535" s="330"/>
      <c r="GOA535" s="428"/>
      <c r="GOB535" s="330"/>
      <c r="GOC535" s="428"/>
      <c r="GOD535" s="330"/>
      <c r="GOE535" s="428"/>
      <c r="GOF535" s="330"/>
      <c r="GOG535" s="428"/>
      <c r="GOH535" s="330"/>
      <c r="GOI535" s="428"/>
      <c r="GOJ535" s="330"/>
      <c r="GOK535" s="428"/>
      <c r="GOL535" s="330"/>
      <c r="GOM535" s="428"/>
      <c r="GON535" s="330"/>
      <c r="GOO535" s="428"/>
      <c r="GOP535" s="330"/>
      <c r="GOQ535" s="428"/>
      <c r="GOR535" s="330"/>
      <c r="GOS535" s="428"/>
      <c r="GOT535" s="330"/>
      <c r="GOU535" s="428"/>
      <c r="GOV535" s="330"/>
      <c r="GOW535" s="428"/>
      <c r="GOX535" s="330"/>
      <c r="GOY535" s="428"/>
      <c r="GOZ535" s="330"/>
      <c r="GPA535" s="428"/>
      <c r="GPB535" s="330"/>
      <c r="GPC535" s="428"/>
      <c r="GPD535" s="330"/>
      <c r="GPE535" s="428"/>
      <c r="GPF535" s="330"/>
      <c r="GPG535" s="428"/>
      <c r="GPH535" s="330"/>
      <c r="GPI535" s="428"/>
      <c r="GPJ535" s="330"/>
      <c r="GPK535" s="428"/>
      <c r="GPL535" s="330"/>
      <c r="GPM535" s="428"/>
      <c r="GPN535" s="330"/>
      <c r="GPO535" s="428"/>
      <c r="GPP535" s="330"/>
      <c r="GPQ535" s="428"/>
      <c r="GPR535" s="330"/>
      <c r="GPS535" s="428"/>
      <c r="GPT535" s="330"/>
      <c r="GPU535" s="428"/>
      <c r="GPV535" s="330"/>
      <c r="GPW535" s="428"/>
      <c r="GPX535" s="330"/>
      <c r="GPY535" s="428"/>
      <c r="GPZ535" s="330"/>
      <c r="GQA535" s="428"/>
      <c r="GQB535" s="330"/>
      <c r="GQC535" s="428"/>
      <c r="GQD535" s="330"/>
      <c r="GQE535" s="428"/>
      <c r="GQF535" s="330"/>
      <c r="GQG535" s="428"/>
      <c r="GQH535" s="330"/>
      <c r="GQI535" s="428"/>
      <c r="GQJ535" s="330"/>
      <c r="GQK535" s="428"/>
      <c r="GQL535" s="330"/>
      <c r="GQM535" s="428"/>
      <c r="GQN535" s="330"/>
      <c r="GQO535" s="428"/>
      <c r="GQP535" s="330"/>
      <c r="GQQ535" s="428"/>
      <c r="GQR535" s="330"/>
      <c r="GQS535" s="428"/>
      <c r="GQT535" s="330"/>
      <c r="GQU535" s="428"/>
      <c r="GQV535" s="330"/>
      <c r="GQW535" s="428"/>
      <c r="GQX535" s="330"/>
      <c r="GQY535" s="428"/>
      <c r="GQZ535" s="330"/>
      <c r="GRA535" s="428"/>
      <c r="GRB535" s="330"/>
      <c r="GRC535" s="428"/>
      <c r="GRD535" s="330"/>
      <c r="GRE535" s="428"/>
      <c r="GRF535" s="330"/>
      <c r="GRG535" s="428"/>
      <c r="GRH535" s="330"/>
      <c r="GRI535" s="428"/>
      <c r="GRJ535" s="330"/>
      <c r="GRK535" s="428"/>
      <c r="GRL535" s="330"/>
      <c r="GRM535" s="428"/>
      <c r="GRN535" s="330"/>
      <c r="GRO535" s="428"/>
      <c r="GRP535" s="330"/>
      <c r="GRQ535" s="428"/>
      <c r="GRR535" s="330"/>
      <c r="GRS535" s="428"/>
      <c r="GRT535" s="330"/>
      <c r="GRU535" s="428"/>
      <c r="GRV535" s="330"/>
      <c r="GRW535" s="428"/>
      <c r="GRX535" s="330"/>
      <c r="GRY535" s="428"/>
      <c r="GRZ535" s="330"/>
      <c r="GSA535" s="428"/>
      <c r="GSB535" s="330"/>
      <c r="GSC535" s="428"/>
      <c r="GSD535" s="330"/>
      <c r="GSE535" s="428"/>
      <c r="GSF535" s="330"/>
      <c r="GSG535" s="428"/>
      <c r="GSH535" s="330"/>
      <c r="GSI535" s="428"/>
      <c r="GSJ535" s="330"/>
      <c r="GSK535" s="428"/>
      <c r="GSL535" s="330"/>
      <c r="GSM535" s="428"/>
      <c r="GSN535" s="330"/>
      <c r="GSO535" s="428"/>
      <c r="GSP535" s="330"/>
      <c r="GSQ535" s="428"/>
      <c r="GSR535" s="330"/>
      <c r="GSS535" s="428"/>
      <c r="GST535" s="330"/>
      <c r="GSU535" s="428"/>
      <c r="GSV535" s="330"/>
      <c r="GSW535" s="428"/>
      <c r="GSX535" s="330"/>
      <c r="GSY535" s="428"/>
      <c r="GSZ535" s="330"/>
      <c r="GTA535" s="428"/>
      <c r="GTB535" s="330"/>
      <c r="GTC535" s="428"/>
      <c r="GTD535" s="330"/>
      <c r="GTE535" s="428"/>
      <c r="GTF535" s="330"/>
      <c r="GTG535" s="428"/>
      <c r="GTH535" s="330"/>
      <c r="GTI535" s="428"/>
      <c r="GTJ535" s="330"/>
      <c r="GTK535" s="428"/>
      <c r="GTL535" s="330"/>
      <c r="GTM535" s="428"/>
      <c r="GTN535" s="330"/>
      <c r="GTO535" s="428"/>
      <c r="GTP535" s="330"/>
      <c r="GTQ535" s="428"/>
      <c r="GTR535" s="330"/>
      <c r="GTS535" s="428"/>
      <c r="GTT535" s="330"/>
      <c r="GTU535" s="428"/>
      <c r="GTV535" s="330"/>
      <c r="GTW535" s="428"/>
      <c r="GTX535" s="330"/>
      <c r="GTY535" s="428"/>
      <c r="GTZ535" s="330"/>
      <c r="GUA535" s="428"/>
      <c r="GUB535" s="330"/>
      <c r="GUC535" s="428"/>
      <c r="GUD535" s="330"/>
      <c r="GUE535" s="428"/>
      <c r="GUF535" s="330"/>
      <c r="GUG535" s="428"/>
      <c r="GUH535" s="330"/>
      <c r="GUI535" s="428"/>
      <c r="GUJ535" s="330"/>
      <c r="GUK535" s="428"/>
      <c r="GUL535" s="330"/>
      <c r="GUM535" s="428"/>
      <c r="GUN535" s="330"/>
      <c r="GUO535" s="428"/>
      <c r="GUP535" s="330"/>
      <c r="GUQ535" s="428"/>
      <c r="GUR535" s="330"/>
      <c r="GUS535" s="428"/>
      <c r="GUT535" s="330"/>
      <c r="GUU535" s="428"/>
      <c r="GUV535" s="330"/>
      <c r="GUW535" s="428"/>
      <c r="GUX535" s="330"/>
      <c r="GUY535" s="428"/>
      <c r="GUZ535" s="330"/>
      <c r="GVA535" s="428"/>
      <c r="GVB535" s="330"/>
      <c r="GVC535" s="428"/>
      <c r="GVD535" s="330"/>
      <c r="GVE535" s="428"/>
      <c r="GVF535" s="330"/>
      <c r="GVG535" s="428"/>
      <c r="GVH535" s="330"/>
      <c r="GVI535" s="428"/>
      <c r="GVJ535" s="330"/>
      <c r="GVK535" s="428"/>
      <c r="GVL535" s="330"/>
      <c r="GVM535" s="428"/>
      <c r="GVN535" s="330"/>
      <c r="GVO535" s="428"/>
      <c r="GVP535" s="330"/>
      <c r="GVQ535" s="428"/>
      <c r="GVR535" s="330"/>
      <c r="GVS535" s="428"/>
      <c r="GVT535" s="330"/>
      <c r="GVU535" s="428"/>
      <c r="GVV535" s="330"/>
      <c r="GVW535" s="428"/>
      <c r="GVX535" s="330"/>
      <c r="GVY535" s="428"/>
      <c r="GVZ535" s="330"/>
      <c r="GWA535" s="428"/>
      <c r="GWB535" s="330"/>
      <c r="GWC535" s="428"/>
      <c r="GWD535" s="330"/>
      <c r="GWE535" s="428"/>
      <c r="GWF535" s="330"/>
      <c r="GWG535" s="428"/>
      <c r="GWH535" s="330"/>
      <c r="GWI535" s="428"/>
      <c r="GWJ535" s="330"/>
      <c r="GWK535" s="428"/>
      <c r="GWL535" s="330"/>
      <c r="GWM535" s="428"/>
      <c r="GWN535" s="330"/>
      <c r="GWO535" s="428"/>
      <c r="GWP535" s="330"/>
      <c r="GWQ535" s="428"/>
      <c r="GWR535" s="330"/>
      <c r="GWS535" s="428"/>
      <c r="GWT535" s="330"/>
      <c r="GWU535" s="428"/>
      <c r="GWV535" s="330"/>
      <c r="GWW535" s="428"/>
      <c r="GWX535" s="330"/>
      <c r="GWY535" s="428"/>
      <c r="GWZ535" s="330"/>
      <c r="GXA535" s="428"/>
      <c r="GXB535" s="330"/>
      <c r="GXC535" s="428"/>
      <c r="GXD535" s="330"/>
      <c r="GXE535" s="428"/>
      <c r="GXF535" s="330"/>
      <c r="GXG535" s="428"/>
      <c r="GXH535" s="330"/>
      <c r="GXI535" s="428"/>
      <c r="GXJ535" s="330"/>
      <c r="GXK535" s="428"/>
      <c r="GXL535" s="330"/>
      <c r="GXM535" s="428"/>
      <c r="GXN535" s="330"/>
      <c r="GXO535" s="428"/>
      <c r="GXP535" s="330"/>
      <c r="GXQ535" s="428"/>
      <c r="GXR535" s="330"/>
      <c r="GXS535" s="428"/>
      <c r="GXT535" s="330"/>
      <c r="GXU535" s="428"/>
      <c r="GXV535" s="330"/>
      <c r="GXW535" s="428"/>
      <c r="GXX535" s="330"/>
      <c r="GXY535" s="428"/>
      <c r="GXZ535" s="330"/>
      <c r="GYA535" s="428"/>
      <c r="GYB535" s="330"/>
      <c r="GYC535" s="428"/>
      <c r="GYD535" s="330"/>
      <c r="GYE535" s="428"/>
      <c r="GYF535" s="330"/>
      <c r="GYG535" s="428"/>
      <c r="GYH535" s="330"/>
      <c r="GYI535" s="428"/>
      <c r="GYJ535" s="330"/>
      <c r="GYK535" s="428"/>
      <c r="GYL535" s="330"/>
      <c r="GYM535" s="428"/>
      <c r="GYN535" s="330"/>
      <c r="GYO535" s="428"/>
      <c r="GYP535" s="330"/>
      <c r="GYQ535" s="428"/>
      <c r="GYR535" s="330"/>
      <c r="GYS535" s="428"/>
      <c r="GYT535" s="330"/>
      <c r="GYU535" s="428"/>
      <c r="GYV535" s="330"/>
      <c r="GYW535" s="428"/>
      <c r="GYX535" s="330"/>
      <c r="GYY535" s="428"/>
      <c r="GYZ535" s="330"/>
      <c r="GZA535" s="428"/>
      <c r="GZB535" s="330"/>
      <c r="GZC535" s="428"/>
      <c r="GZD535" s="330"/>
      <c r="GZE535" s="428"/>
      <c r="GZF535" s="330"/>
      <c r="GZG535" s="428"/>
      <c r="GZH535" s="330"/>
      <c r="GZI535" s="428"/>
      <c r="GZJ535" s="330"/>
      <c r="GZK535" s="428"/>
      <c r="GZL535" s="330"/>
      <c r="GZM535" s="428"/>
      <c r="GZN535" s="330"/>
      <c r="GZO535" s="428"/>
      <c r="GZP535" s="330"/>
      <c r="GZQ535" s="428"/>
      <c r="GZR535" s="330"/>
      <c r="GZS535" s="428"/>
      <c r="GZT535" s="330"/>
      <c r="GZU535" s="428"/>
      <c r="GZV535" s="330"/>
      <c r="GZW535" s="428"/>
      <c r="GZX535" s="330"/>
      <c r="GZY535" s="428"/>
      <c r="GZZ535" s="330"/>
      <c r="HAA535" s="428"/>
      <c r="HAB535" s="330"/>
      <c r="HAC535" s="428"/>
      <c r="HAD535" s="330"/>
      <c r="HAE535" s="428"/>
      <c r="HAF535" s="330"/>
      <c r="HAG535" s="428"/>
      <c r="HAH535" s="330"/>
      <c r="HAI535" s="428"/>
      <c r="HAJ535" s="330"/>
      <c r="HAK535" s="428"/>
      <c r="HAL535" s="330"/>
      <c r="HAM535" s="428"/>
      <c r="HAN535" s="330"/>
      <c r="HAO535" s="428"/>
      <c r="HAP535" s="330"/>
      <c r="HAQ535" s="428"/>
      <c r="HAR535" s="330"/>
      <c r="HAS535" s="428"/>
      <c r="HAT535" s="330"/>
      <c r="HAU535" s="428"/>
      <c r="HAV535" s="330"/>
      <c r="HAW535" s="428"/>
      <c r="HAX535" s="330"/>
      <c r="HAY535" s="428"/>
      <c r="HAZ535" s="330"/>
      <c r="HBA535" s="428"/>
      <c r="HBB535" s="330"/>
      <c r="HBC535" s="428"/>
      <c r="HBD535" s="330"/>
      <c r="HBE535" s="428"/>
      <c r="HBF535" s="330"/>
      <c r="HBG535" s="428"/>
      <c r="HBH535" s="330"/>
      <c r="HBI535" s="428"/>
      <c r="HBJ535" s="330"/>
      <c r="HBK535" s="428"/>
      <c r="HBL535" s="330"/>
      <c r="HBM535" s="428"/>
      <c r="HBN535" s="330"/>
      <c r="HBO535" s="428"/>
      <c r="HBP535" s="330"/>
      <c r="HBQ535" s="428"/>
      <c r="HBR535" s="330"/>
      <c r="HBS535" s="428"/>
      <c r="HBT535" s="330"/>
      <c r="HBU535" s="428"/>
      <c r="HBV535" s="330"/>
      <c r="HBW535" s="428"/>
      <c r="HBX535" s="330"/>
      <c r="HBY535" s="428"/>
      <c r="HBZ535" s="330"/>
      <c r="HCA535" s="428"/>
      <c r="HCB535" s="330"/>
      <c r="HCC535" s="428"/>
      <c r="HCD535" s="330"/>
      <c r="HCE535" s="428"/>
      <c r="HCF535" s="330"/>
      <c r="HCG535" s="428"/>
      <c r="HCH535" s="330"/>
      <c r="HCI535" s="428"/>
      <c r="HCJ535" s="330"/>
      <c r="HCK535" s="428"/>
      <c r="HCL535" s="330"/>
      <c r="HCM535" s="428"/>
      <c r="HCN535" s="330"/>
      <c r="HCO535" s="428"/>
      <c r="HCP535" s="330"/>
      <c r="HCQ535" s="428"/>
      <c r="HCR535" s="330"/>
      <c r="HCS535" s="428"/>
      <c r="HCT535" s="330"/>
      <c r="HCU535" s="428"/>
      <c r="HCV535" s="330"/>
      <c r="HCW535" s="428"/>
      <c r="HCX535" s="330"/>
      <c r="HCY535" s="428"/>
      <c r="HCZ535" s="330"/>
      <c r="HDA535" s="428"/>
      <c r="HDB535" s="330"/>
      <c r="HDC535" s="428"/>
      <c r="HDD535" s="330"/>
      <c r="HDE535" s="428"/>
      <c r="HDF535" s="330"/>
      <c r="HDG535" s="428"/>
      <c r="HDH535" s="330"/>
      <c r="HDI535" s="428"/>
      <c r="HDJ535" s="330"/>
      <c r="HDK535" s="428"/>
      <c r="HDL535" s="330"/>
      <c r="HDM535" s="428"/>
      <c r="HDN535" s="330"/>
      <c r="HDO535" s="428"/>
      <c r="HDP535" s="330"/>
      <c r="HDQ535" s="428"/>
      <c r="HDR535" s="330"/>
      <c r="HDS535" s="428"/>
      <c r="HDT535" s="330"/>
      <c r="HDU535" s="428"/>
      <c r="HDV535" s="330"/>
      <c r="HDW535" s="428"/>
      <c r="HDX535" s="330"/>
      <c r="HDY535" s="428"/>
      <c r="HDZ535" s="330"/>
      <c r="HEA535" s="428"/>
      <c r="HEB535" s="330"/>
      <c r="HEC535" s="428"/>
      <c r="HED535" s="330"/>
      <c r="HEE535" s="428"/>
      <c r="HEF535" s="330"/>
      <c r="HEG535" s="428"/>
      <c r="HEH535" s="330"/>
      <c r="HEI535" s="428"/>
      <c r="HEJ535" s="330"/>
      <c r="HEK535" s="428"/>
      <c r="HEL535" s="330"/>
      <c r="HEM535" s="428"/>
      <c r="HEN535" s="330"/>
      <c r="HEO535" s="428"/>
      <c r="HEP535" s="330"/>
      <c r="HEQ535" s="428"/>
      <c r="HER535" s="330"/>
      <c r="HES535" s="428"/>
      <c r="HET535" s="330"/>
      <c r="HEU535" s="428"/>
      <c r="HEV535" s="330"/>
      <c r="HEW535" s="428"/>
      <c r="HEX535" s="330"/>
      <c r="HEY535" s="428"/>
      <c r="HEZ535" s="330"/>
      <c r="HFA535" s="428"/>
      <c r="HFB535" s="330"/>
      <c r="HFC535" s="428"/>
      <c r="HFD535" s="330"/>
      <c r="HFE535" s="428"/>
      <c r="HFF535" s="330"/>
      <c r="HFG535" s="428"/>
      <c r="HFH535" s="330"/>
      <c r="HFI535" s="428"/>
      <c r="HFJ535" s="330"/>
      <c r="HFK535" s="428"/>
      <c r="HFL535" s="330"/>
      <c r="HFM535" s="428"/>
      <c r="HFN535" s="330"/>
      <c r="HFO535" s="428"/>
      <c r="HFP535" s="330"/>
      <c r="HFQ535" s="428"/>
      <c r="HFR535" s="330"/>
      <c r="HFS535" s="428"/>
      <c r="HFT535" s="330"/>
      <c r="HFU535" s="428"/>
      <c r="HFV535" s="330"/>
      <c r="HFW535" s="428"/>
      <c r="HFX535" s="330"/>
      <c r="HFY535" s="428"/>
      <c r="HFZ535" s="330"/>
      <c r="HGA535" s="428"/>
      <c r="HGB535" s="330"/>
      <c r="HGC535" s="428"/>
      <c r="HGD535" s="330"/>
      <c r="HGE535" s="428"/>
      <c r="HGF535" s="330"/>
      <c r="HGG535" s="428"/>
      <c r="HGH535" s="330"/>
      <c r="HGI535" s="428"/>
      <c r="HGJ535" s="330"/>
      <c r="HGK535" s="428"/>
      <c r="HGL535" s="330"/>
      <c r="HGM535" s="428"/>
      <c r="HGN535" s="330"/>
      <c r="HGO535" s="428"/>
      <c r="HGP535" s="330"/>
      <c r="HGQ535" s="428"/>
      <c r="HGR535" s="330"/>
      <c r="HGS535" s="428"/>
      <c r="HGT535" s="330"/>
      <c r="HGU535" s="428"/>
      <c r="HGV535" s="330"/>
      <c r="HGW535" s="428"/>
      <c r="HGX535" s="330"/>
      <c r="HGY535" s="428"/>
      <c r="HGZ535" s="330"/>
      <c r="HHA535" s="428"/>
      <c r="HHB535" s="330"/>
      <c r="HHC535" s="428"/>
      <c r="HHD535" s="330"/>
      <c r="HHE535" s="428"/>
      <c r="HHF535" s="330"/>
      <c r="HHG535" s="428"/>
      <c r="HHH535" s="330"/>
      <c r="HHI535" s="428"/>
      <c r="HHJ535" s="330"/>
      <c r="HHK535" s="428"/>
      <c r="HHL535" s="330"/>
      <c r="HHM535" s="428"/>
      <c r="HHN535" s="330"/>
      <c r="HHO535" s="428"/>
      <c r="HHP535" s="330"/>
      <c r="HHQ535" s="428"/>
      <c r="HHR535" s="330"/>
      <c r="HHS535" s="428"/>
      <c r="HHT535" s="330"/>
      <c r="HHU535" s="428"/>
      <c r="HHV535" s="330"/>
      <c r="HHW535" s="428"/>
      <c r="HHX535" s="330"/>
      <c r="HHY535" s="428"/>
      <c r="HHZ535" s="330"/>
      <c r="HIA535" s="428"/>
      <c r="HIB535" s="330"/>
      <c r="HIC535" s="428"/>
      <c r="HID535" s="330"/>
      <c r="HIE535" s="428"/>
      <c r="HIF535" s="330"/>
      <c r="HIG535" s="428"/>
      <c r="HIH535" s="330"/>
      <c r="HII535" s="428"/>
      <c r="HIJ535" s="330"/>
      <c r="HIK535" s="428"/>
      <c r="HIL535" s="330"/>
      <c r="HIM535" s="428"/>
      <c r="HIN535" s="330"/>
      <c r="HIO535" s="428"/>
      <c r="HIP535" s="330"/>
      <c r="HIQ535" s="428"/>
      <c r="HIR535" s="330"/>
      <c r="HIS535" s="428"/>
      <c r="HIT535" s="330"/>
      <c r="HIU535" s="428"/>
      <c r="HIV535" s="330"/>
      <c r="HIW535" s="428"/>
      <c r="HIX535" s="330"/>
      <c r="HIY535" s="428"/>
      <c r="HIZ535" s="330"/>
      <c r="HJA535" s="428"/>
      <c r="HJB535" s="330"/>
      <c r="HJC535" s="428"/>
      <c r="HJD535" s="330"/>
      <c r="HJE535" s="428"/>
      <c r="HJF535" s="330"/>
      <c r="HJG535" s="428"/>
      <c r="HJH535" s="330"/>
      <c r="HJI535" s="428"/>
      <c r="HJJ535" s="330"/>
      <c r="HJK535" s="428"/>
      <c r="HJL535" s="330"/>
      <c r="HJM535" s="428"/>
      <c r="HJN535" s="330"/>
      <c r="HJO535" s="428"/>
      <c r="HJP535" s="330"/>
      <c r="HJQ535" s="428"/>
      <c r="HJR535" s="330"/>
      <c r="HJS535" s="428"/>
      <c r="HJT535" s="330"/>
      <c r="HJU535" s="428"/>
      <c r="HJV535" s="330"/>
      <c r="HJW535" s="428"/>
      <c r="HJX535" s="330"/>
      <c r="HJY535" s="428"/>
      <c r="HJZ535" s="330"/>
      <c r="HKA535" s="428"/>
      <c r="HKB535" s="330"/>
      <c r="HKC535" s="428"/>
      <c r="HKD535" s="330"/>
      <c r="HKE535" s="428"/>
      <c r="HKF535" s="330"/>
      <c r="HKG535" s="428"/>
      <c r="HKH535" s="330"/>
      <c r="HKI535" s="428"/>
      <c r="HKJ535" s="330"/>
      <c r="HKK535" s="428"/>
      <c r="HKL535" s="330"/>
      <c r="HKM535" s="428"/>
      <c r="HKN535" s="330"/>
      <c r="HKO535" s="428"/>
      <c r="HKP535" s="330"/>
      <c r="HKQ535" s="428"/>
      <c r="HKR535" s="330"/>
      <c r="HKS535" s="428"/>
      <c r="HKT535" s="330"/>
      <c r="HKU535" s="428"/>
      <c r="HKV535" s="330"/>
      <c r="HKW535" s="428"/>
      <c r="HKX535" s="330"/>
      <c r="HKY535" s="428"/>
      <c r="HKZ535" s="330"/>
      <c r="HLA535" s="428"/>
      <c r="HLB535" s="330"/>
      <c r="HLC535" s="428"/>
      <c r="HLD535" s="330"/>
      <c r="HLE535" s="428"/>
      <c r="HLF535" s="330"/>
      <c r="HLG535" s="428"/>
      <c r="HLH535" s="330"/>
      <c r="HLI535" s="428"/>
      <c r="HLJ535" s="330"/>
      <c r="HLK535" s="428"/>
      <c r="HLL535" s="330"/>
      <c r="HLM535" s="428"/>
      <c r="HLN535" s="330"/>
      <c r="HLO535" s="428"/>
      <c r="HLP535" s="330"/>
      <c r="HLQ535" s="428"/>
      <c r="HLR535" s="330"/>
      <c r="HLS535" s="428"/>
      <c r="HLT535" s="330"/>
      <c r="HLU535" s="428"/>
      <c r="HLV535" s="330"/>
      <c r="HLW535" s="428"/>
      <c r="HLX535" s="330"/>
      <c r="HLY535" s="428"/>
      <c r="HLZ535" s="330"/>
      <c r="HMA535" s="428"/>
      <c r="HMB535" s="330"/>
      <c r="HMC535" s="428"/>
      <c r="HMD535" s="330"/>
      <c r="HME535" s="428"/>
      <c r="HMF535" s="330"/>
      <c r="HMG535" s="428"/>
      <c r="HMH535" s="330"/>
      <c r="HMI535" s="428"/>
      <c r="HMJ535" s="330"/>
      <c r="HMK535" s="428"/>
      <c r="HML535" s="330"/>
      <c r="HMM535" s="428"/>
      <c r="HMN535" s="330"/>
      <c r="HMO535" s="428"/>
      <c r="HMP535" s="330"/>
      <c r="HMQ535" s="428"/>
      <c r="HMR535" s="330"/>
      <c r="HMS535" s="428"/>
      <c r="HMT535" s="330"/>
      <c r="HMU535" s="428"/>
      <c r="HMV535" s="330"/>
      <c r="HMW535" s="428"/>
      <c r="HMX535" s="330"/>
      <c r="HMY535" s="428"/>
      <c r="HMZ535" s="330"/>
      <c r="HNA535" s="428"/>
      <c r="HNB535" s="330"/>
      <c r="HNC535" s="428"/>
      <c r="HND535" s="330"/>
      <c r="HNE535" s="428"/>
      <c r="HNF535" s="330"/>
      <c r="HNG535" s="428"/>
      <c r="HNH535" s="330"/>
      <c r="HNI535" s="428"/>
      <c r="HNJ535" s="330"/>
      <c r="HNK535" s="428"/>
      <c r="HNL535" s="330"/>
      <c r="HNM535" s="428"/>
      <c r="HNN535" s="330"/>
      <c r="HNO535" s="428"/>
      <c r="HNP535" s="330"/>
      <c r="HNQ535" s="428"/>
      <c r="HNR535" s="330"/>
      <c r="HNS535" s="428"/>
      <c r="HNT535" s="330"/>
      <c r="HNU535" s="428"/>
      <c r="HNV535" s="330"/>
      <c r="HNW535" s="428"/>
      <c r="HNX535" s="330"/>
      <c r="HNY535" s="428"/>
      <c r="HNZ535" s="330"/>
      <c r="HOA535" s="428"/>
      <c r="HOB535" s="330"/>
      <c r="HOC535" s="428"/>
      <c r="HOD535" s="330"/>
      <c r="HOE535" s="428"/>
      <c r="HOF535" s="330"/>
      <c r="HOG535" s="428"/>
      <c r="HOH535" s="330"/>
      <c r="HOI535" s="428"/>
      <c r="HOJ535" s="330"/>
      <c r="HOK535" s="428"/>
      <c r="HOL535" s="330"/>
      <c r="HOM535" s="428"/>
      <c r="HON535" s="330"/>
      <c r="HOO535" s="428"/>
      <c r="HOP535" s="330"/>
      <c r="HOQ535" s="428"/>
      <c r="HOR535" s="330"/>
      <c r="HOS535" s="428"/>
      <c r="HOT535" s="330"/>
      <c r="HOU535" s="428"/>
      <c r="HOV535" s="330"/>
      <c r="HOW535" s="428"/>
      <c r="HOX535" s="330"/>
      <c r="HOY535" s="428"/>
      <c r="HOZ535" s="330"/>
      <c r="HPA535" s="428"/>
      <c r="HPB535" s="330"/>
      <c r="HPC535" s="428"/>
      <c r="HPD535" s="330"/>
      <c r="HPE535" s="428"/>
      <c r="HPF535" s="330"/>
      <c r="HPG535" s="428"/>
      <c r="HPH535" s="330"/>
      <c r="HPI535" s="428"/>
      <c r="HPJ535" s="330"/>
      <c r="HPK535" s="428"/>
      <c r="HPL535" s="330"/>
      <c r="HPM535" s="428"/>
      <c r="HPN535" s="330"/>
      <c r="HPO535" s="428"/>
      <c r="HPP535" s="330"/>
      <c r="HPQ535" s="428"/>
      <c r="HPR535" s="330"/>
      <c r="HPS535" s="428"/>
      <c r="HPT535" s="330"/>
      <c r="HPU535" s="428"/>
      <c r="HPV535" s="330"/>
      <c r="HPW535" s="428"/>
      <c r="HPX535" s="330"/>
      <c r="HPY535" s="428"/>
      <c r="HPZ535" s="330"/>
      <c r="HQA535" s="428"/>
      <c r="HQB535" s="330"/>
      <c r="HQC535" s="428"/>
      <c r="HQD535" s="330"/>
      <c r="HQE535" s="428"/>
      <c r="HQF535" s="330"/>
      <c r="HQG535" s="428"/>
      <c r="HQH535" s="330"/>
      <c r="HQI535" s="428"/>
      <c r="HQJ535" s="330"/>
      <c r="HQK535" s="428"/>
      <c r="HQL535" s="330"/>
      <c r="HQM535" s="428"/>
      <c r="HQN535" s="330"/>
      <c r="HQO535" s="428"/>
      <c r="HQP535" s="330"/>
      <c r="HQQ535" s="428"/>
      <c r="HQR535" s="330"/>
      <c r="HQS535" s="428"/>
      <c r="HQT535" s="330"/>
      <c r="HQU535" s="428"/>
      <c r="HQV535" s="330"/>
      <c r="HQW535" s="428"/>
      <c r="HQX535" s="330"/>
      <c r="HQY535" s="428"/>
      <c r="HQZ535" s="330"/>
      <c r="HRA535" s="428"/>
      <c r="HRB535" s="330"/>
      <c r="HRC535" s="428"/>
      <c r="HRD535" s="330"/>
      <c r="HRE535" s="428"/>
      <c r="HRF535" s="330"/>
      <c r="HRG535" s="428"/>
      <c r="HRH535" s="330"/>
      <c r="HRI535" s="428"/>
      <c r="HRJ535" s="330"/>
      <c r="HRK535" s="428"/>
      <c r="HRL535" s="330"/>
      <c r="HRM535" s="428"/>
      <c r="HRN535" s="330"/>
      <c r="HRO535" s="428"/>
      <c r="HRP535" s="330"/>
      <c r="HRQ535" s="428"/>
      <c r="HRR535" s="330"/>
      <c r="HRS535" s="428"/>
      <c r="HRT535" s="330"/>
      <c r="HRU535" s="428"/>
      <c r="HRV535" s="330"/>
      <c r="HRW535" s="428"/>
      <c r="HRX535" s="330"/>
      <c r="HRY535" s="428"/>
      <c r="HRZ535" s="330"/>
      <c r="HSA535" s="428"/>
      <c r="HSB535" s="330"/>
      <c r="HSC535" s="428"/>
      <c r="HSD535" s="330"/>
      <c r="HSE535" s="428"/>
      <c r="HSF535" s="330"/>
      <c r="HSG535" s="428"/>
      <c r="HSH535" s="330"/>
      <c r="HSI535" s="428"/>
      <c r="HSJ535" s="330"/>
      <c r="HSK535" s="428"/>
      <c r="HSL535" s="330"/>
      <c r="HSM535" s="428"/>
      <c r="HSN535" s="330"/>
      <c r="HSO535" s="428"/>
      <c r="HSP535" s="330"/>
      <c r="HSQ535" s="428"/>
      <c r="HSR535" s="330"/>
      <c r="HSS535" s="428"/>
      <c r="HST535" s="330"/>
      <c r="HSU535" s="428"/>
      <c r="HSV535" s="330"/>
      <c r="HSW535" s="428"/>
      <c r="HSX535" s="330"/>
      <c r="HSY535" s="428"/>
      <c r="HSZ535" s="330"/>
      <c r="HTA535" s="428"/>
      <c r="HTB535" s="330"/>
      <c r="HTC535" s="428"/>
      <c r="HTD535" s="330"/>
      <c r="HTE535" s="428"/>
      <c r="HTF535" s="330"/>
      <c r="HTG535" s="428"/>
      <c r="HTH535" s="330"/>
      <c r="HTI535" s="428"/>
      <c r="HTJ535" s="330"/>
      <c r="HTK535" s="428"/>
      <c r="HTL535" s="330"/>
      <c r="HTM535" s="428"/>
      <c r="HTN535" s="330"/>
      <c r="HTO535" s="428"/>
      <c r="HTP535" s="330"/>
      <c r="HTQ535" s="428"/>
      <c r="HTR535" s="330"/>
      <c r="HTS535" s="428"/>
      <c r="HTT535" s="330"/>
      <c r="HTU535" s="428"/>
      <c r="HTV535" s="330"/>
      <c r="HTW535" s="428"/>
      <c r="HTX535" s="330"/>
      <c r="HTY535" s="428"/>
      <c r="HTZ535" s="330"/>
      <c r="HUA535" s="428"/>
      <c r="HUB535" s="330"/>
      <c r="HUC535" s="428"/>
      <c r="HUD535" s="330"/>
      <c r="HUE535" s="428"/>
      <c r="HUF535" s="330"/>
      <c r="HUG535" s="428"/>
      <c r="HUH535" s="330"/>
      <c r="HUI535" s="428"/>
      <c r="HUJ535" s="330"/>
      <c r="HUK535" s="428"/>
      <c r="HUL535" s="330"/>
      <c r="HUM535" s="428"/>
      <c r="HUN535" s="330"/>
      <c r="HUO535" s="428"/>
      <c r="HUP535" s="330"/>
      <c r="HUQ535" s="428"/>
      <c r="HUR535" s="330"/>
      <c r="HUS535" s="428"/>
      <c r="HUT535" s="330"/>
      <c r="HUU535" s="428"/>
      <c r="HUV535" s="330"/>
      <c r="HUW535" s="428"/>
      <c r="HUX535" s="330"/>
      <c r="HUY535" s="428"/>
      <c r="HUZ535" s="330"/>
      <c r="HVA535" s="428"/>
      <c r="HVB535" s="330"/>
      <c r="HVC535" s="428"/>
      <c r="HVD535" s="330"/>
      <c r="HVE535" s="428"/>
      <c r="HVF535" s="330"/>
      <c r="HVG535" s="428"/>
      <c r="HVH535" s="330"/>
      <c r="HVI535" s="428"/>
      <c r="HVJ535" s="330"/>
      <c r="HVK535" s="428"/>
      <c r="HVL535" s="330"/>
      <c r="HVM535" s="428"/>
      <c r="HVN535" s="330"/>
      <c r="HVO535" s="428"/>
      <c r="HVP535" s="330"/>
      <c r="HVQ535" s="428"/>
      <c r="HVR535" s="330"/>
      <c r="HVS535" s="428"/>
      <c r="HVT535" s="330"/>
      <c r="HVU535" s="428"/>
      <c r="HVV535" s="330"/>
      <c r="HVW535" s="428"/>
      <c r="HVX535" s="330"/>
      <c r="HVY535" s="428"/>
      <c r="HVZ535" s="330"/>
      <c r="HWA535" s="428"/>
      <c r="HWB535" s="330"/>
      <c r="HWC535" s="428"/>
      <c r="HWD535" s="330"/>
      <c r="HWE535" s="428"/>
      <c r="HWF535" s="330"/>
      <c r="HWG535" s="428"/>
      <c r="HWH535" s="330"/>
      <c r="HWI535" s="428"/>
      <c r="HWJ535" s="330"/>
      <c r="HWK535" s="428"/>
      <c r="HWL535" s="330"/>
      <c r="HWM535" s="428"/>
      <c r="HWN535" s="330"/>
      <c r="HWO535" s="428"/>
      <c r="HWP535" s="330"/>
      <c r="HWQ535" s="428"/>
      <c r="HWR535" s="330"/>
      <c r="HWS535" s="428"/>
      <c r="HWT535" s="330"/>
      <c r="HWU535" s="428"/>
      <c r="HWV535" s="330"/>
      <c r="HWW535" s="428"/>
      <c r="HWX535" s="330"/>
      <c r="HWY535" s="428"/>
      <c r="HWZ535" s="330"/>
      <c r="HXA535" s="428"/>
      <c r="HXB535" s="330"/>
      <c r="HXC535" s="428"/>
      <c r="HXD535" s="330"/>
      <c r="HXE535" s="428"/>
      <c r="HXF535" s="330"/>
      <c r="HXG535" s="428"/>
      <c r="HXH535" s="330"/>
      <c r="HXI535" s="428"/>
      <c r="HXJ535" s="330"/>
      <c r="HXK535" s="428"/>
      <c r="HXL535" s="330"/>
      <c r="HXM535" s="428"/>
      <c r="HXN535" s="330"/>
      <c r="HXO535" s="428"/>
      <c r="HXP535" s="330"/>
      <c r="HXQ535" s="428"/>
      <c r="HXR535" s="330"/>
      <c r="HXS535" s="428"/>
      <c r="HXT535" s="330"/>
      <c r="HXU535" s="428"/>
      <c r="HXV535" s="330"/>
      <c r="HXW535" s="428"/>
      <c r="HXX535" s="330"/>
      <c r="HXY535" s="428"/>
      <c r="HXZ535" s="330"/>
      <c r="HYA535" s="428"/>
      <c r="HYB535" s="330"/>
      <c r="HYC535" s="428"/>
      <c r="HYD535" s="330"/>
      <c r="HYE535" s="428"/>
      <c r="HYF535" s="330"/>
      <c r="HYG535" s="428"/>
      <c r="HYH535" s="330"/>
      <c r="HYI535" s="428"/>
      <c r="HYJ535" s="330"/>
      <c r="HYK535" s="428"/>
      <c r="HYL535" s="330"/>
      <c r="HYM535" s="428"/>
      <c r="HYN535" s="330"/>
      <c r="HYO535" s="428"/>
      <c r="HYP535" s="330"/>
      <c r="HYQ535" s="428"/>
      <c r="HYR535" s="330"/>
      <c r="HYS535" s="428"/>
      <c r="HYT535" s="330"/>
      <c r="HYU535" s="428"/>
      <c r="HYV535" s="330"/>
      <c r="HYW535" s="428"/>
      <c r="HYX535" s="330"/>
      <c r="HYY535" s="428"/>
      <c r="HYZ535" s="330"/>
      <c r="HZA535" s="428"/>
      <c r="HZB535" s="330"/>
      <c r="HZC535" s="428"/>
      <c r="HZD535" s="330"/>
      <c r="HZE535" s="428"/>
      <c r="HZF535" s="330"/>
      <c r="HZG535" s="428"/>
      <c r="HZH535" s="330"/>
      <c r="HZI535" s="428"/>
      <c r="HZJ535" s="330"/>
      <c r="HZK535" s="428"/>
      <c r="HZL535" s="330"/>
      <c r="HZM535" s="428"/>
      <c r="HZN535" s="330"/>
      <c r="HZO535" s="428"/>
      <c r="HZP535" s="330"/>
      <c r="HZQ535" s="428"/>
      <c r="HZR535" s="330"/>
      <c r="HZS535" s="428"/>
      <c r="HZT535" s="330"/>
      <c r="HZU535" s="428"/>
      <c r="HZV535" s="330"/>
      <c r="HZW535" s="428"/>
      <c r="HZX535" s="330"/>
      <c r="HZY535" s="428"/>
      <c r="HZZ535" s="330"/>
      <c r="IAA535" s="428"/>
      <c r="IAB535" s="330"/>
      <c r="IAC535" s="428"/>
      <c r="IAD535" s="330"/>
      <c r="IAE535" s="428"/>
      <c r="IAF535" s="330"/>
      <c r="IAG535" s="428"/>
      <c r="IAH535" s="330"/>
      <c r="IAI535" s="428"/>
      <c r="IAJ535" s="330"/>
      <c r="IAK535" s="428"/>
      <c r="IAL535" s="330"/>
      <c r="IAM535" s="428"/>
      <c r="IAN535" s="330"/>
      <c r="IAO535" s="428"/>
      <c r="IAP535" s="330"/>
      <c r="IAQ535" s="428"/>
      <c r="IAR535" s="330"/>
      <c r="IAS535" s="428"/>
      <c r="IAT535" s="330"/>
      <c r="IAU535" s="428"/>
      <c r="IAV535" s="330"/>
      <c r="IAW535" s="428"/>
      <c r="IAX535" s="330"/>
      <c r="IAY535" s="428"/>
      <c r="IAZ535" s="330"/>
      <c r="IBA535" s="428"/>
      <c r="IBB535" s="330"/>
      <c r="IBC535" s="428"/>
      <c r="IBD535" s="330"/>
      <c r="IBE535" s="428"/>
      <c r="IBF535" s="330"/>
      <c r="IBG535" s="428"/>
      <c r="IBH535" s="330"/>
      <c r="IBI535" s="428"/>
      <c r="IBJ535" s="330"/>
      <c r="IBK535" s="428"/>
      <c r="IBL535" s="330"/>
      <c r="IBM535" s="428"/>
      <c r="IBN535" s="330"/>
      <c r="IBO535" s="428"/>
      <c r="IBP535" s="330"/>
      <c r="IBQ535" s="428"/>
      <c r="IBR535" s="330"/>
      <c r="IBS535" s="428"/>
      <c r="IBT535" s="330"/>
      <c r="IBU535" s="428"/>
      <c r="IBV535" s="330"/>
      <c r="IBW535" s="428"/>
      <c r="IBX535" s="330"/>
      <c r="IBY535" s="428"/>
      <c r="IBZ535" s="330"/>
      <c r="ICA535" s="428"/>
      <c r="ICB535" s="330"/>
      <c r="ICC535" s="428"/>
      <c r="ICD535" s="330"/>
      <c r="ICE535" s="428"/>
      <c r="ICF535" s="330"/>
      <c r="ICG535" s="428"/>
      <c r="ICH535" s="330"/>
      <c r="ICI535" s="428"/>
      <c r="ICJ535" s="330"/>
      <c r="ICK535" s="428"/>
      <c r="ICL535" s="330"/>
      <c r="ICM535" s="428"/>
      <c r="ICN535" s="330"/>
      <c r="ICO535" s="428"/>
      <c r="ICP535" s="330"/>
      <c r="ICQ535" s="428"/>
      <c r="ICR535" s="330"/>
      <c r="ICS535" s="428"/>
      <c r="ICT535" s="330"/>
      <c r="ICU535" s="428"/>
      <c r="ICV535" s="330"/>
      <c r="ICW535" s="428"/>
      <c r="ICX535" s="330"/>
      <c r="ICY535" s="428"/>
      <c r="ICZ535" s="330"/>
      <c r="IDA535" s="428"/>
      <c r="IDB535" s="330"/>
      <c r="IDC535" s="428"/>
      <c r="IDD535" s="330"/>
      <c r="IDE535" s="428"/>
      <c r="IDF535" s="330"/>
      <c r="IDG535" s="428"/>
      <c r="IDH535" s="330"/>
      <c r="IDI535" s="428"/>
      <c r="IDJ535" s="330"/>
      <c r="IDK535" s="428"/>
      <c r="IDL535" s="330"/>
      <c r="IDM535" s="428"/>
      <c r="IDN535" s="330"/>
      <c r="IDO535" s="428"/>
      <c r="IDP535" s="330"/>
      <c r="IDQ535" s="428"/>
      <c r="IDR535" s="330"/>
      <c r="IDS535" s="428"/>
      <c r="IDT535" s="330"/>
      <c r="IDU535" s="428"/>
      <c r="IDV535" s="330"/>
      <c r="IDW535" s="428"/>
      <c r="IDX535" s="330"/>
      <c r="IDY535" s="428"/>
      <c r="IDZ535" s="330"/>
      <c r="IEA535" s="428"/>
      <c r="IEB535" s="330"/>
      <c r="IEC535" s="428"/>
      <c r="IED535" s="330"/>
      <c r="IEE535" s="428"/>
      <c r="IEF535" s="330"/>
      <c r="IEG535" s="428"/>
      <c r="IEH535" s="330"/>
      <c r="IEI535" s="428"/>
      <c r="IEJ535" s="330"/>
      <c r="IEK535" s="428"/>
      <c r="IEL535" s="330"/>
      <c r="IEM535" s="428"/>
      <c r="IEN535" s="330"/>
      <c r="IEO535" s="428"/>
      <c r="IEP535" s="330"/>
      <c r="IEQ535" s="428"/>
      <c r="IER535" s="330"/>
      <c r="IES535" s="428"/>
      <c r="IET535" s="330"/>
      <c r="IEU535" s="428"/>
      <c r="IEV535" s="330"/>
      <c r="IEW535" s="428"/>
      <c r="IEX535" s="330"/>
      <c r="IEY535" s="428"/>
      <c r="IEZ535" s="330"/>
      <c r="IFA535" s="428"/>
      <c r="IFB535" s="330"/>
      <c r="IFC535" s="428"/>
      <c r="IFD535" s="330"/>
      <c r="IFE535" s="428"/>
      <c r="IFF535" s="330"/>
      <c r="IFG535" s="428"/>
      <c r="IFH535" s="330"/>
      <c r="IFI535" s="428"/>
      <c r="IFJ535" s="330"/>
      <c r="IFK535" s="428"/>
      <c r="IFL535" s="330"/>
      <c r="IFM535" s="428"/>
      <c r="IFN535" s="330"/>
      <c r="IFO535" s="428"/>
      <c r="IFP535" s="330"/>
      <c r="IFQ535" s="428"/>
      <c r="IFR535" s="330"/>
      <c r="IFS535" s="428"/>
      <c r="IFT535" s="330"/>
      <c r="IFU535" s="428"/>
      <c r="IFV535" s="330"/>
      <c r="IFW535" s="428"/>
      <c r="IFX535" s="330"/>
      <c r="IFY535" s="428"/>
      <c r="IFZ535" s="330"/>
      <c r="IGA535" s="428"/>
      <c r="IGB535" s="330"/>
      <c r="IGC535" s="428"/>
      <c r="IGD535" s="330"/>
      <c r="IGE535" s="428"/>
      <c r="IGF535" s="330"/>
      <c r="IGG535" s="428"/>
      <c r="IGH535" s="330"/>
      <c r="IGI535" s="428"/>
      <c r="IGJ535" s="330"/>
      <c r="IGK535" s="428"/>
      <c r="IGL535" s="330"/>
      <c r="IGM535" s="428"/>
      <c r="IGN535" s="330"/>
      <c r="IGO535" s="428"/>
      <c r="IGP535" s="330"/>
      <c r="IGQ535" s="428"/>
      <c r="IGR535" s="330"/>
      <c r="IGS535" s="428"/>
      <c r="IGT535" s="330"/>
      <c r="IGU535" s="428"/>
      <c r="IGV535" s="330"/>
      <c r="IGW535" s="428"/>
      <c r="IGX535" s="330"/>
      <c r="IGY535" s="428"/>
      <c r="IGZ535" s="330"/>
      <c r="IHA535" s="428"/>
      <c r="IHB535" s="330"/>
      <c r="IHC535" s="428"/>
      <c r="IHD535" s="330"/>
      <c r="IHE535" s="428"/>
      <c r="IHF535" s="330"/>
      <c r="IHG535" s="428"/>
      <c r="IHH535" s="330"/>
      <c r="IHI535" s="428"/>
      <c r="IHJ535" s="330"/>
      <c r="IHK535" s="428"/>
      <c r="IHL535" s="330"/>
      <c r="IHM535" s="428"/>
      <c r="IHN535" s="330"/>
      <c r="IHO535" s="428"/>
      <c r="IHP535" s="330"/>
      <c r="IHQ535" s="428"/>
      <c r="IHR535" s="330"/>
      <c r="IHS535" s="428"/>
      <c r="IHT535" s="330"/>
      <c r="IHU535" s="428"/>
      <c r="IHV535" s="330"/>
      <c r="IHW535" s="428"/>
      <c r="IHX535" s="330"/>
      <c r="IHY535" s="428"/>
      <c r="IHZ535" s="330"/>
      <c r="IIA535" s="428"/>
      <c r="IIB535" s="330"/>
      <c r="IIC535" s="428"/>
      <c r="IID535" s="330"/>
      <c r="IIE535" s="428"/>
      <c r="IIF535" s="330"/>
      <c r="IIG535" s="428"/>
      <c r="IIH535" s="330"/>
      <c r="III535" s="428"/>
      <c r="IIJ535" s="330"/>
      <c r="IIK535" s="428"/>
      <c r="IIL535" s="330"/>
      <c r="IIM535" s="428"/>
      <c r="IIN535" s="330"/>
      <c r="IIO535" s="428"/>
      <c r="IIP535" s="330"/>
      <c r="IIQ535" s="428"/>
      <c r="IIR535" s="330"/>
      <c r="IIS535" s="428"/>
      <c r="IIT535" s="330"/>
      <c r="IIU535" s="428"/>
      <c r="IIV535" s="330"/>
      <c r="IIW535" s="428"/>
      <c r="IIX535" s="330"/>
      <c r="IIY535" s="428"/>
      <c r="IIZ535" s="330"/>
      <c r="IJA535" s="428"/>
      <c r="IJB535" s="330"/>
      <c r="IJC535" s="428"/>
      <c r="IJD535" s="330"/>
      <c r="IJE535" s="428"/>
      <c r="IJF535" s="330"/>
      <c r="IJG535" s="428"/>
      <c r="IJH535" s="330"/>
      <c r="IJI535" s="428"/>
      <c r="IJJ535" s="330"/>
      <c r="IJK535" s="428"/>
      <c r="IJL535" s="330"/>
      <c r="IJM535" s="428"/>
      <c r="IJN535" s="330"/>
      <c r="IJO535" s="428"/>
      <c r="IJP535" s="330"/>
      <c r="IJQ535" s="428"/>
      <c r="IJR535" s="330"/>
      <c r="IJS535" s="428"/>
      <c r="IJT535" s="330"/>
      <c r="IJU535" s="428"/>
      <c r="IJV535" s="330"/>
      <c r="IJW535" s="428"/>
      <c r="IJX535" s="330"/>
      <c r="IJY535" s="428"/>
      <c r="IJZ535" s="330"/>
      <c r="IKA535" s="428"/>
      <c r="IKB535" s="330"/>
      <c r="IKC535" s="428"/>
      <c r="IKD535" s="330"/>
      <c r="IKE535" s="428"/>
      <c r="IKF535" s="330"/>
      <c r="IKG535" s="428"/>
      <c r="IKH535" s="330"/>
      <c r="IKI535" s="428"/>
      <c r="IKJ535" s="330"/>
      <c r="IKK535" s="428"/>
      <c r="IKL535" s="330"/>
      <c r="IKM535" s="428"/>
      <c r="IKN535" s="330"/>
      <c r="IKO535" s="428"/>
      <c r="IKP535" s="330"/>
      <c r="IKQ535" s="428"/>
      <c r="IKR535" s="330"/>
      <c r="IKS535" s="428"/>
      <c r="IKT535" s="330"/>
      <c r="IKU535" s="428"/>
      <c r="IKV535" s="330"/>
      <c r="IKW535" s="428"/>
      <c r="IKX535" s="330"/>
      <c r="IKY535" s="428"/>
      <c r="IKZ535" s="330"/>
      <c r="ILA535" s="428"/>
      <c r="ILB535" s="330"/>
      <c r="ILC535" s="428"/>
      <c r="ILD535" s="330"/>
      <c r="ILE535" s="428"/>
      <c r="ILF535" s="330"/>
      <c r="ILG535" s="428"/>
      <c r="ILH535" s="330"/>
      <c r="ILI535" s="428"/>
      <c r="ILJ535" s="330"/>
      <c r="ILK535" s="428"/>
      <c r="ILL535" s="330"/>
      <c r="ILM535" s="428"/>
      <c r="ILN535" s="330"/>
      <c r="ILO535" s="428"/>
      <c r="ILP535" s="330"/>
      <c r="ILQ535" s="428"/>
      <c r="ILR535" s="330"/>
      <c r="ILS535" s="428"/>
      <c r="ILT535" s="330"/>
      <c r="ILU535" s="428"/>
      <c r="ILV535" s="330"/>
      <c r="ILW535" s="428"/>
      <c r="ILX535" s="330"/>
      <c r="ILY535" s="428"/>
      <c r="ILZ535" s="330"/>
      <c r="IMA535" s="428"/>
      <c r="IMB535" s="330"/>
      <c r="IMC535" s="428"/>
      <c r="IMD535" s="330"/>
      <c r="IME535" s="428"/>
      <c r="IMF535" s="330"/>
      <c r="IMG535" s="428"/>
      <c r="IMH535" s="330"/>
      <c r="IMI535" s="428"/>
      <c r="IMJ535" s="330"/>
      <c r="IMK535" s="428"/>
      <c r="IML535" s="330"/>
      <c r="IMM535" s="428"/>
      <c r="IMN535" s="330"/>
      <c r="IMO535" s="428"/>
      <c r="IMP535" s="330"/>
      <c r="IMQ535" s="428"/>
      <c r="IMR535" s="330"/>
      <c r="IMS535" s="428"/>
      <c r="IMT535" s="330"/>
      <c r="IMU535" s="428"/>
      <c r="IMV535" s="330"/>
      <c r="IMW535" s="428"/>
      <c r="IMX535" s="330"/>
      <c r="IMY535" s="428"/>
      <c r="IMZ535" s="330"/>
      <c r="INA535" s="428"/>
      <c r="INB535" s="330"/>
      <c r="INC535" s="428"/>
      <c r="IND535" s="330"/>
      <c r="INE535" s="428"/>
      <c r="INF535" s="330"/>
      <c r="ING535" s="428"/>
      <c r="INH535" s="330"/>
      <c r="INI535" s="428"/>
      <c r="INJ535" s="330"/>
      <c r="INK535" s="428"/>
      <c r="INL535" s="330"/>
      <c r="INM535" s="428"/>
      <c r="INN535" s="330"/>
      <c r="INO535" s="428"/>
      <c r="INP535" s="330"/>
      <c r="INQ535" s="428"/>
      <c r="INR535" s="330"/>
      <c r="INS535" s="428"/>
      <c r="INT535" s="330"/>
      <c r="INU535" s="428"/>
      <c r="INV535" s="330"/>
      <c r="INW535" s="428"/>
      <c r="INX535" s="330"/>
      <c r="INY535" s="428"/>
      <c r="INZ535" s="330"/>
      <c r="IOA535" s="428"/>
      <c r="IOB535" s="330"/>
      <c r="IOC535" s="428"/>
      <c r="IOD535" s="330"/>
      <c r="IOE535" s="428"/>
      <c r="IOF535" s="330"/>
      <c r="IOG535" s="428"/>
      <c r="IOH535" s="330"/>
      <c r="IOI535" s="428"/>
      <c r="IOJ535" s="330"/>
      <c r="IOK535" s="428"/>
      <c r="IOL535" s="330"/>
      <c r="IOM535" s="428"/>
      <c r="ION535" s="330"/>
      <c r="IOO535" s="428"/>
      <c r="IOP535" s="330"/>
      <c r="IOQ535" s="428"/>
      <c r="IOR535" s="330"/>
      <c r="IOS535" s="428"/>
      <c r="IOT535" s="330"/>
      <c r="IOU535" s="428"/>
      <c r="IOV535" s="330"/>
      <c r="IOW535" s="428"/>
      <c r="IOX535" s="330"/>
      <c r="IOY535" s="428"/>
      <c r="IOZ535" s="330"/>
      <c r="IPA535" s="428"/>
      <c r="IPB535" s="330"/>
      <c r="IPC535" s="428"/>
      <c r="IPD535" s="330"/>
      <c r="IPE535" s="428"/>
      <c r="IPF535" s="330"/>
      <c r="IPG535" s="428"/>
      <c r="IPH535" s="330"/>
      <c r="IPI535" s="428"/>
      <c r="IPJ535" s="330"/>
      <c r="IPK535" s="428"/>
      <c r="IPL535" s="330"/>
      <c r="IPM535" s="428"/>
      <c r="IPN535" s="330"/>
      <c r="IPO535" s="428"/>
      <c r="IPP535" s="330"/>
      <c r="IPQ535" s="428"/>
      <c r="IPR535" s="330"/>
      <c r="IPS535" s="428"/>
      <c r="IPT535" s="330"/>
      <c r="IPU535" s="428"/>
      <c r="IPV535" s="330"/>
      <c r="IPW535" s="428"/>
      <c r="IPX535" s="330"/>
      <c r="IPY535" s="428"/>
      <c r="IPZ535" s="330"/>
      <c r="IQA535" s="428"/>
      <c r="IQB535" s="330"/>
      <c r="IQC535" s="428"/>
      <c r="IQD535" s="330"/>
      <c r="IQE535" s="428"/>
      <c r="IQF535" s="330"/>
      <c r="IQG535" s="428"/>
      <c r="IQH535" s="330"/>
      <c r="IQI535" s="428"/>
      <c r="IQJ535" s="330"/>
      <c r="IQK535" s="428"/>
      <c r="IQL535" s="330"/>
      <c r="IQM535" s="428"/>
      <c r="IQN535" s="330"/>
      <c r="IQO535" s="428"/>
      <c r="IQP535" s="330"/>
      <c r="IQQ535" s="428"/>
      <c r="IQR535" s="330"/>
      <c r="IQS535" s="428"/>
      <c r="IQT535" s="330"/>
      <c r="IQU535" s="428"/>
      <c r="IQV535" s="330"/>
      <c r="IQW535" s="428"/>
      <c r="IQX535" s="330"/>
      <c r="IQY535" s="428"/>
      <c r="IQZ535" s="330"/>
      <c r="IRA535" s="428"/>
      <c r="IRB535" s="330"/>
      <c r="IRC535" s="428"/>
      <c r="IRD535" s="330"/>
      <c r="IRE535" s="428"/>
      <c r="IRF535" s="330"/>
      <c r="IRG535" s="428"/>
      <c r="IRH535" s="330"/>
      <c r="IRI535" s="428"/>
      <c r="IRJ535" s="330"/>
      <c r="IRK535" s="428"/>
      <c r="IRL535" s="330"/>
      <c r="IRM535" s="428"/>
      <c r="IRN535" s="330"/>
      <c r="IRO535" s="428"/>
      <c r="IRP535" s="330"/>
      <c r="IRQ535" s="428"/>
      <c r="IRR535" s="330"/>
      <c r="IRS535" s="428"/>
      <c r="IRT535" s="330"/>
      <c r="IRU535" s="428"/>
      <c r="IRV535" s="330"/>
      <c r="IRW535" s="428"/>
      <c r="IRX535" s="330"/>
      <c r="IRY535" s="428"/>
      <c r="IRZ535" s="330"/>
      <c r="ISA535" s="428"/>
      <c r="ISB535" s="330"/>
      <c r="ISC535" s="428"/>
      <c r="ISD535" s="330"/>
      <c r="ISE535" s="428"/>
      <c r="ISF535" s="330"/>
      <c r="ISG535" s="428"/>
      <c r="ISH535" s="330"/>
      <c r="ISI535" s="428"/>
      <c r="ISJ535" s="330"/>
      <c r="ISK535" s="428"/>
      <c r="ISL535" s="330"/>
      <c r="ISM535" s="428"/>
      <c r="ISN535" s="330"/>
      <c r="ISO535" s="428"/>
      <c r="ISP535" s="330"/>
      <c r="ISQ535" s="428"/>
      <c r="ISR535" s="330"/>
      <c r="ISS535" s="428"/>
      <c r="IST535" s="330"/>
      <c r="ISU535" s="428"/>
      <c r="ISV535" s="330"/>
      <c r="ISW535" s="428"/>
      <c r="ISX535" s="330"/>
      <c r="ISY535" s="428"/>
      <c r="ISZ535" s="330"/>
      <c r="ITA535" s="428"/>
      <c r="ITB535" s="330"/>
      <c r="ITC535" s="428"/>
      <c r="ITD535" s="330"/>
      <c r="ITE535" s="428"/>
      <c r="ITF535" s="330"/>
      <c r="ITG535" s="428"/>
      <c r="ITH535" s="330"/>
      <c r="ITI535" s="428"/>
      <c r="ITJ535" s="330"/>
      <c r="ITK535" s="428"/>
      <c r="ITL535" s="330"/>
      <c r="ITM535" s="428"/>
      <c r="ITN535" s="330"/>
      <c r="ITO535" s="428"/>
      <c r="ITP535" s="330"/>
      <c r="ITQ535" s="428"/>
      <c r="ITR535" s="330"/>
      <c r="ITS535" s="428"/>
      <c r="ITT535" s="330"/>
      <c r="ITU535" s="428"/>
      <c r="ITV535" s="330"/>
      <c r="ITW535" s="428"/>
      <c r="ITX535" s="330"/>
      <c r="ITY535" s="428"/>
      <c r="ITZ535" s="330"/>
      <c r="IUA535" s="428"/>
      <c r="IUB535" s="330"/>
      <c r="IUC535" s="428"/>
      <c r="IUD535" s="330"/>
      <c r="IUE535" s="428"/>
      <c r="IUF535" s="330"/>
      <c r="IUG535" s="428"/>
      <c r="IUH535" s="330"/>
      <c r="IUI535" s="428"/>
      <c r="IUJ535" s="330"/>
      <c r="IUK535" s="428"/>
      <c r="IUL535" s="330"/>
      <c r="IUM535" s="428"/>
      <c r="IUN535" s="330"/>
      <c r="IUO535" s="428"/>
      <c r="IUP535" s="330"/>
      <c r="IUQ535" s="428"/>
      <c r="IUR535" s="330"/>
      <c r="IUS535" s="428"/>
      <c r="IUT535" s="330"/>
      <c r="IUU535" s="428"/>
      <c r="IUV535" s="330"/>
      <c r="IUW535" s="428"/>
      <c r="IUX535" s="330"/>
      <c r="IUY535" s="428"/>
      <c r="IUZ535" s="330"/>
      <c r="IVA535" s="428"/>
      <c r="IVB535" s="330"/>
      <c r="IVC535" s="428"/>
      <c r="IVD535" s="330"/>
      <c r="IVE535" s="428"/>
      <c r="IVF535" s="330"/>
      <c r="IVG535" s="428"/>
      <c r="IVH535" s="330"/>
      <c r="IVI535" s="428"/>
      <c r="IVJ535" s="330"/>
      <c r="IVK535" s="428"/>
      <c r="IVL535" s="330"/>
      <c r="IVM535" s="428"/>
      <c r="IVN535" s="330"/>
      <c r="IVO535" s="428"/>
      <c r="IVP535" s="330"/>
      <c r="IVQ535" s="428"/>
      <c r="IVR535" s="330"/>
      <c r="IVS535" s="428"/>
      <c r="IVT535" s="330"/>
      <c r="IVU535" s="428"/>
      <c r="IVV535" s="330"/>
      <c r="IVW535" s="428"/>
      <c r="IVX535" s="330"/>
      <c r="IVY535" s="428"/>
      <c r="IVZ535" s="330"/>
      <c r="IWA535" s="428"/>
      <c r="IWB535" s="330"/>
      <c r="IWC535" s="428"/>
      <c r="IWD535" s="330"/>
      <c r="IWE535" s="428"/>
      <c r="IWF535" s="330"/>
      <c r="IWG535" s="428"/>
      <c r="IWH535" s="330"/>
      <c r="IWI535" s="428"/>
      <c r="IWJ535" s="330"/>
      <c r="IWK535" s="428"/>
      <c r="IWL535" s="330"/>
      <c r="IWM535" s="428"/>
      <c r="IWN535" s="330"/>
      <c r="IWO535" s="428"/>
      <c r="IWP535" s="330"/>
      <c r="IWQ535" s="428"/>
      <c r="IWR535" s="330"/>
      <c r="IWS535" s="428"/>
      <c r="IWT535" s="330"/>
      <c r="IWU535" s="428"/>
      <c r="IWV535" s="330"/>
      <c r="IWW535" s="428"/>
      <c r="IWX535" s="330"/>
      <c r="IWY535" s="428"/>
      <c r="IWZ535" s="330"/>
      <c r="IXA535" s="428"/>
      <c r="IXB535" s="330"/>
      <c r="IXC535" s="428"/>
      <c r="IXD535" s="330"/>
      <c r="IXE535" s="428"/>
      <c r="IXF535" s="330"/>
      <c r="IXG535" s="428"/>
      <c r="IXH535" s="330"/>
      <c r="IXI535" s="428"/>
      <c r="IXJ535" s="330"/>
      <c r="IXK535" s="428"/>
      <c r="IXL535" s="330"/>
      <c r="IXM535" s="428"/>
      <c r="IXN535" s="330"/>
      <c r="IXO535" s="428"/>
      <c r="IXP535" s="330"/>
      <c r="IXQ535" s="428"/>
      <c r="IXR535" s="330"/>
      <c r="IXS535" s="428"/>
      <c r="IXT535" s="330"/>
      <c r="IXU535" s="428"/>
      <c r="IXV535" s="330"/>
      <c r="IXW535" s="428"/>
      <c r="IXX535" s="330"/>
      <c r="IXY535" s="428"/>
      <c r="IXZ535" s="330"/>
      <c r="IYA535" s="428"/>
      <c r="IYB535" s="330"/>
      <c r="IYC535" s="428"/>
      <c r="IYD535" s="330"/>
      <c r="IYE535" s="428"/>
      <c r="IYF535" s="330"/>
      <c r="IYG535" s="428"/>
      <c r="IYH535" s="330"/>
      <c r="IYI535" s="428"/>
      <c r="IYJ535" s="330"/>
      <c r="IYK535" s="428"/>
      <c r="IYL535" s="330"/>
      <c r="IYM535" s="428"/>
      <c r="IYN535" s="330"/>
      <c r="IYO535" s="428"/>
      <c r="IYP535" s="330"/>
      <c r="IYQ535" s="428"/>
      <c r="IYR535" s="330"/>
      <c r="IYS535" s="428"/>
      <c r="IYT535" s="330"/>
      <c r="IYU535" s="428"/>
      <c r="IYV535" s="330"/>
      <c r="IYW535" s="428"/>
      <c r="IYX535" s="330"/>
      <c r="IYY535" s="428"/>
      <c r="IYZ535" s="330"/>
      <c r="IZA535" s="428"/>
      <c r="IZB535" s="330"/>
      <c r="IZC535" s="428"/>
      <c r="IZD535" s="330"/>
      <c r="IZE535" s="428"/>
      <c r="IZF535" s="330"/>
      <c r="IZG535" s="428"/>
      <c r="IZH535" s="330"/>
      <c r="IZI535" s="428"/>
      <c r="IZJ535" s="330"/>
      <c r="IZK535" s="428"/>
      <c r="IZL535" s="330"/>
      <c r="IZM535" s="428"/>
      <c r="IZN535" s="330"/>
      <c r="IZO535" s="428"/>
      <c r="IZP535" s="330"/>
      <c r="IZQ535" s="428"/>
      <c r="IZR535" s="330"/>
      <c r="IZS535" s="428"/>
      <c r="IZT535" s="330"/>
      <c r="IZU535" s="428"/>
      <c r="IZV535" s="330"/>
      <c r="IZW535" s="428"/>
      <c r="IZX535" s="330"/>
      <c r="IZY535" s="428"/>
      <c r="IZZ535" s="330"/>
      <c r="JAA535" s="428"/>
      <c r="JAB535" s="330"/>
      <c r="JAC535" s="428"/>
      <c r="JAD535" s="330"/>
      <c r="JAE535" s="428"/>
      <c r="JAF535" s="330"/>
      <c r="JAG535" s="428"/>
      <c r="JAH535" s="330"/>
      <c r="JAI535" s="428"/>
      <c r="JAJ535" s="330"/>
      <c r="JAK535" s="428"/>
      <c r="JAL535" s="330"/>
      <c r="JAM535" s="428"/>
      <c r="JAN535" s="330"/>
      <c r="JAO535" s="428"/>
      <c r="JAP535" s="330"/>
      <c r="JAQ535" s="428"/>
      <c r="JAR535" s="330"/>
      <c r="JAS535" s="428"/>
      <c r="JAT535" s="330"/>
      <c r="JAU535" s="428"/>
      <c r="JAV535" s="330"/>
      <c r="JAW535" s="428"/>
      <c r="JAX535" s="330"/>
      <c r="JAY535" s="428"/>
      <c r="JAZ535" s="330"/>
      <c r="JBA535" s="428"/>
      <c r="JBB535" s="330"/>
      <c r="JBC535" s="428"/>
      <c r="JBD535" s="330"/>
      <c r="JBE535" s="428"/>
      <c r="JBF535" s="330"/>
      <c r="JBG535" s="428"/>
      <c r="JBH535" s="330"/>
      <c r="JBI535" s="428"/>
      <c r="JBJ535" s="330"/>
      <c r="JBK535" s="428"/>
      <c r="JBL535" s="330"/>
      <c r="JBM535" s="428"/>
      <c r="JBN535" s="330"/>
      <c r="JBO535" s="428"/>
      <c r="JBP535" s="330"/>
      <c r="JBQ535" s="428"/>
      <c r="JBR535" s="330"/>
      <c r="JBS535" s="428"/>
      <c r="JBT535" s="330"/>
      <c r="JBU535" s="428"/>
      <c r="JBV535" s="330"/>
      <c r="JBW535" s="428"/>
      <c r="JBX535" s="330"/>
      <c r="JBY535" s="428"/>
      <c r="JBZ535" s="330"/>
      <c r="JCA535" s="428"/>
      <c r="JCB535" s="330"/>
      <c r="JCC535" s="428"/>
      <c r="JCD535" s="330"/>
      <c r="JCE535" s="428"/>
      <c r="JCF535" s="330"/>
      <c r="JCG535" s="428"/>
      <c r="JCH535" s="330"/>
      <c r="JCI535" s="428"/>
      <c r="JCJ535" s="330"/>
      <c r="JCK535" s="428"/>
      <c r="JCL535" s="330"/>
      <c r="JCM535" s="428"/>
      <c r="JCN535" s="330"/>
      <c r="JCO535" s="428"/>
      <c r="JCP535" s="330"/>
      <c r="JCQ535" s="428"/>
      <c r="JCR535" s="330"/>
      <c r="JCS535" s="428"/>
      <c r="JCT535" s="330"/>
      <c r="JCU535" s="428"/>
      <c r="JCV535" s="330"/>
      <c r="JCW535" s="428"/>
      <c r="JCX535" s="330"/>
      <c r="JCY535" s="428"/>
      <c r="JCZ535" s="330"/>
      <c r="JDA535" s="428"/>
      <c r="JDB535" s="330"/>
      <c r="JDC535" s="428"/>
      <c r="JDD535" s="330"/>
      <c r="JDE535" s="428"/>
      <c r="JDF535" s="330"/>
      <c r="JDG535" s="428"/>
      <c r="JDH535" s="330"/>
      <c r="JDI535" s="428"/>
      <c r="JDJ535" s="330"/>
      <c r="JDK535" s="428"/>
      <c r="JDL535" s="330"/>
      <c r="JDM535" s="428"/>
      <c r="JDN535" s="330"/>
      <c r="JDO535" s="428"/>
      <c r="JDP535" s="330"/>
      <c r="JDQ535" s="428"/>
      <c r="JDR535" s="330"/>
      <c r="JDS535" s="428"/>
      <c r="JDT535" s="330"/>
      <c r="JDU535" s="428"/>
      <c r="JDV535" s="330"/>
      <c r="JDW535" s="428"/>
      <c r="JDX535" s="330"/>
      <c r="JDY535" s="428"/>
      <c r="JDZ535" s="330"/>
      <c r="JEA535" s="428"/>
      <c r="JEB535" s="330"/>
      <c r="JEC535" s="428"/>
      <c r="JED535" s="330"/>
      <c r="JEE535" s="428"/>
      <c r="JEF535" s="330"/>
      <c r="JEG535" s="428"/>
      <c r="JEH535" s="330"/>
      <c r="JEI535" s="428"/>
      <c r="JEJ535" s="330"/>
      <c r="JEK535" s="428"/>
      <c r="JEL535" s="330"/>
      <c r="JEM535" s="428"/>
      <c r="JEN535" s="330"/>
      <c r="JEO535" s="428"/>
      <c r="JEP535" s="330"/>
      <c r="JEQ535" s="428"/>
      <c r="JER535" s="330"/>
      <c r="JES535" s="428"/>
      <c r="JET535" s="330"/>
      <c r="JEU535" s="428"/>
      <c r="JEV535" s="330"/>
      <c r="JEW535" s="428"/>
      <c r="JEX535" s="330"/>
      <c r="JEY535" s="428"/>
      <c r="JEZ535" s="330"/>
      <c r="JFA535" s="428"/>
      <c r="JFB535" s="330"/>
      <c r="JFC535" s="428"/>
      <c r="JFD535" s="330"/>
      <c r="JFE535" s="428"/>
      <c r="JFF535" s="330"/>
      <c r="JFG535" s="428"/>
      <c r="JFH535" s="330"/>
      <c r="JFI535" s="428"/>
      <c r="JFJ535" s="330"/>
      <c r="JFK535" s="428"/>
      <c r="JFL535" s="330"/>
      <c r="JFM535" s="428"/>
      <c r="JFN535" s="330"/>
      <c r="JFO535" s="428"/>
      <c r="JFP535" s="330"/>
      <c r="JFQ535" s="428"/>
      <c r="JFR535" s="330"/>
      <c r="JFS535" s="428"/>
      <c r="JFT535" s="330"/>
      <c r="JFU535" s="428"/>
      <c r="JFV535" s="330"/>
      <c r="JFW535" s="428"/>
      <c r="JFX535" s="330"/>
      <c r="JFY535" s="428"/>
      <c r="JFZ535" s="330"/>
      <c r="JGA535" s="428"/>
      <c r="JGB535" s="330"/>
      <c r="JGC535" s="428"/>
      <c r="JGD535" s="330"/>
      <c r="JGE535" s="428"/>
      <c r="JGF535" s="330"/>
      <c r="JGG535" s="428"/>
      <c r="JGH535" s="330"/>
      <c r="JGI535" s="428"/>
      <c r="JGJ535" s="330"/>
      <c r="JGK535" s="428"/>
      <c r="JGL535" s="330"/>
      <c r="JGM535" s="428"/>
      <c r="JGN535" s="330"/>
      <c r="JGO535" s="428"/>
      <c r="JGP535" s="330"/>
      <c r="JGQ535" s="428"/>
      <c r="JGR535" s="330"/>
      <c r="JGS535" s="428"/>
      <c r="JGT535" s="330"/>
      <c r="JGU535" s="428"/>
      <c r="JGV535" s="330"/>
      <c r="JGW535" s="428"/>
      <c r="JGX535" s="330"/>
      <c r="JGY535" s="428"/>
      <c r="JGZ535" s="330"/>
      <c r="JHA535" s="428"/>
      <c r="JHB535" s="330"/>
      <c r="JHC535" s="428"/>
      <c r="JHD535" s="330"/>
      <c r="JHE535" s="428"/>
      <c r="JHF535" s="330"/>
      <c r="JHG535" s="428"/>
      <c r="JHH535" s="330"/>
      <c r="JHI535" s="428"/>
      <c r="JHJ535" s="330"/>
      <c r="JHK535" s="428"/>
      <c r="JHL535" s="330"/>
      <c r="JHM535" s="428"/>
      <c r="JHN535" s="330"/>
      <c r="JHO535" s="428"/>
      <c r="JHP535" s="330"/>
      <c r="JHQ535" s="428"/>
      <c r="JHR535" s="330"/>
      <c r="JHS535" s="428"/>
      <c r="JHT535" s="330"/>
      <c r="JHU535" s="428"/>
      <c r="JHV535" s="330"/>
      <c r="JHW535" s="428"/>
      <c r="JHX535" s="330"/>
      <c r="JHY535" s="428"/>
      <c r="JHZ535" s="330"/>
      <c r="JIA535" s="428"/>
      <c r="JIB535" s="330"/>
      <c r="JIC535" s="428"/>
      <c r="JID535" s="330"/>
      <c r="JIE535" s="428"/>
      <c r="JIF535" s="330"/>
      <c r="JIG535" s="428"/>
      <c r="JIH535" s="330"/>
      <c r="JII535" s="428"/>
      <c r="JIJ535" s="330"/>
      <c r="JIK535" s="428"/>
      <c r="JIL535" s="330"/>
      <c r="JIM535" s="428"/>
      <c r="JIN535" s="330"/>
      <c r="JIO535" s="428"/>
      <c r="JIP535" s="330"/>
      <c r="JIQ535" s="428"/>
      <c r="JIR535" s="330"/>
      <c r="JIS535" s="428"/>
      <c r="JIT535" s="330"/>
      <c r="JIU535" s="428"/>
      <c r="JIV535" s="330"/>
      <c r="JIW535" s="428"/>
      <c r="JIX535" s="330"/>
      <c r="JIY535" s="428"/>
      <c r="JIZ535" s="330"/>
      <c r="JJA535" s="428"/>
      <c r="JJB535" s="330"/>
      <c r="JJC535" s="428"/>
      <c r="JJD535" s="330"/>
      <c r="JJE535" s="428"/>
      <c r="JJF535" s="330"/>
      <c r="JJG535" s="428"/>
      <c r="JJH535" s="330"/>
      <c r="JJI535" s="428"/>
      <c r="JJJ535" s="330"/>
      <c r="JJK535" s="428"/>
      <c r="JJL535" s="330"/>
      <c r="JJM535" s="428"/>
      <c r="JJN535" s="330"/>
      <c r="JJO535" s="428"/>
      <c r="JJP535" s="330"/>
      <c r="JJQ535" s="428"/>
      <c r="JJR535" s="330"/>
      <c r="JJS535" s="428"/>
      <c r="JJT535" s="330"/>
      <c r="JJU535" s="428"/>
      <c r="JJV535" s="330"/>
      <c r="JJW535" s="428"/>
      <c r="JJX535" s="330"/>
      <c r="JJY535" s="428"/>
      <c r="JJZ535" s="330"/>
      <c r="JKA535" s="428"/>
      <c r="JKB535" s="330"/>
      <c r="JKC535" s="428"/>
      <c r="JKD535" s="330"/>
      <c r="JKE535" s="428"/>
      <c r="JKF535" s="330"/>
      <c r="JKG535" s="428"/>
      <c r="JKH535" s="330"/>
      <c r="JKI535" s="428"/>
      <c r="JKJ535" s="330"/>
      <c r="JKK535" s="428"/>
      <c r="JKL535" s="330"/>
      <c r="JKM535" s="428"/>
      <c r="JKN535" s="330"/>
      <c r="JKO535" s="428"/>
      <c r="JKP535" s="330"/>
      <c r="JKQ535" s="428"/>
      <c r="JKR535" s="330"/>
      <c r="JKS535" s="428"/>
      <c r="JKT535" s="330"/>
      <c r="JKU535" s="428"/>
      <c r="JKV535" s="330"/>
      <c r="JKW535" s="428"/>
      <c r="JKX535" s="330"/>
      <c r="JKY535" s="428"/>
      <c r="JKZ535" s="330"/>
      <c r="JLA535" s="428"/>
      <c r="JLB535" s="330"/>
      <c r="JLC535" s="428"/>
      <c r="JLD535" s="330"/>
      <c r="JLE535" s="428"/>
      <c r="JLF535" s="330"/>
      <c r="JLG535" s="428"/>
      <c r="JLH535" s="330"/>
      <c r="JLI535" s="428"/>
      <c r="JLJ535" s="330"/>
      <c r="JLK535" s="428"/>
      <c r="JLL535" s="330"/>
      <c r="JLM535" s="428"/>
      <c r="JLN535" s="330"/>
      <c r="JLO535" s="428"/>
      <c r="JLP535" s="330"/>
      <c r="JLQ535" s="428"/>
      <c r="JLR535" s="330"/>
      <c r="JLS535" s="428"/>
      <c r="JLT535" s="330"/>
      <c r="JLU535" s="428"/>
      <c r="JLV535" s="330"/>
      <c r="JLW535" s="428"/>
      <c r="JLX535" s="330"/>
      <c r="JLY535" s="428"/>
      <c r="JLZ535" s="330"/>
      <c r="JMA535" s="428"/>
      <c r="JMB535" s="330"/>
      <c r="JMC535" s="428"/>
      <c r="JMD535" s="330"/>
      <c r="JME535" s="428"/>
      <c r="JMF535" s="330"/>
      <c r="JMG535" s="428"/>
      <c r="JMH535" s="330"/>
      <c r="JMI535" s="428"/>
      <c r="JMJ535" s="330"/>
      <c r="JMK535" s="428"/>
      <c r="JML535" s="330"/>
      <c r="JMM535" s="428"/>
      <c r="JMN535" s="330"/>
      <c r="JMO535" s="428"/>
      <c r="JMP535" s="330"/>
      <c r="JMQ535" s="428"/>
      <c r="JMR535" s="330"/>
      <c r="JMS535" s="428"/>
      <c r="JMT535" s="330"/>
      <c r="JMU535" s="428"/>
      <c r="JMV535" s="330"/>
      <c r="JMW535" s="428"/>
      <c r="JMX535" s="330"/>
      <c r="JMY535" s="428"/>
      <c r="JMZ535" s="330"/>
      <c r="JNA535" s="428"/>
      <c r="JNB535" s="330"/>
      <c r="JNC535" s="428"/>
      <c r="JND535" s="330"/>
      <c r="JNE535" s="428"/>
      <c r="JNF535" s="330"/>
      <c r="JNG535" s="428"/>
      <c r="JNH535" s="330"/>
      <c r="JNI535" s="428"/>
      <c r="JNJ535" s="330"/>
      <c r="JNK535" s="428"/>
      <c r="JNL535" s="330"/>
      <c r="JNM535" s="428"/>
      <c r="JNN535" s="330"/>
      <c r="JNO535" s="428"/>
      <c r="JNP535" s="330"/>
      <c r="JNQ535" s="428"/>
      <c r="JNR535" s="330"/>
      <c r="JNS535" s="428"/>
      <c r="JNT535" s="330"/>
      <c r="JNU535" s="428"/>
      <c r="JNV535" s="330"/>
      <c r="JNW535" s="428"/>
      <c r="JNX535" s="330"/>
      <c r="JNY535" s="428"/>
      <c r="JNZ535" s="330"/>
      <c r="JOA535" s="428"/>
      <c r="JOB535" s="330"/>
      <c r="JOC535" s="428"/>
      <c r="JOD535" s="330"/>
      <c r="JOE535" s="428"/>
      <c r="JOF535" s="330"/>
      <c r="JOG535" s="428"/>
      <c r="JOH535" s="330"/>
      <c r="JOI535" s="428"/>
      <c r="JOJ535" s="330"/>
      <c r="JOK535" s="428"/>
      <c r="JOL535" s="330"/>
      <c r="JOM535" s="428"/>
      <c r="JON535" s="330"/>
      <c r="JOO535" s="428"/>
      <c r="JOP535" s="330"/>
      <c r="JOQ535" s="428"/>
      <c r="JOR535" s="330"/>
      <c r="JOS535" s="428"/>
      <c r="JOT535" s="330"/>
      <c r="JOU535" s="428"/>
      <c r="JOV535" s="330"/>
      <c r="JOW535" s="428"/>
      <c r="JOX535" s="330"/>
      <c r="JOY535" s="428"/>
      <c r="JOZ535" s="330"/>
      <c r="JPA535" s="428"/>
      <c r="JPB535" s="330"/>
      <c r="JPC535" s="428"/>
      <c r="JPD535" s="330"/>
      <c r="JPE535" s="428"/>
      <c r="JPF535" s="330"/>
      <c r="JPG535" s="428"/>
      <c r="JPH535" s="330"/>
      <c r="JPI535" s="428"/>
      <c r="JPJ535" s="330"/>
      <c r="JPK535" s="428"/>
      <c r="JPL535" s="330"/>
      <c r="JPM535" s="428"/>
      <c r="JPN535" s="330"/>
      <c r="JPO535" s="428"/>
      <c r="JPP535" s="330"/>
      <c r="JPQ535" s="428"/>
      <c r="JPR535" s="330"/>
      <c r="JPS535" s="428"/>
      <c r="JPT535" s="330"/>
      <c r="JPU535" s="428"/>
      <c r="JPV535" s="330"/>
      <c r="JPW535" s="428"/>
      <c r="JPX535" s="330"/>
      <c r="JPY535" s="428"/>
      <c r="JPZ535" s="330"/>
      <c r="JQA535" s="428"/>
      <c r="JQB535" s="330"/>
      <c r="JQC535" s="428"/>
      <c r="JQD535" s="330"/>
      <c r="JQE535" s="428"/>
      <c r="JQF535" s="330"/>
      <c r="JQG535" s="428"/>
      <c r="JQH535" s="330"/>
      <c r="JQI535" s="428"/>
      <c r="JQJ535" s="330"/>
      <c r="JQK535" s="428"/>
      <c r="JQL535" s="330"/>
      <c r="JQM535" s="428"/>
      <c r="JQN535" s="330"/>
      <c r="JQO535" s="428"/>
      <c r="JQP535" s="330"/>
      <c r="JQQ535" s="428"/>
      <c r="JQR535" s="330"/>
      <c r="JQS535" s="428"/>
      <c r="JQT535" s="330"/>
      <c r="JQU535" s="428"/>
      <c r="JQV535" s="330"/>
      <c r="JQW535" s="428"/>
      <c r="JQX535" s="330"/>
      <c r="JQY535" s="428"/>
      <c r="JQZ535" s="330"/>
      <c r="JRA535" s="428"/>
      <c r="JRB535" s="330"/>
      <c r="JRC535" s="428"/>
      <c r="JRD535" s="330"/>
      <c r="JRE535" s="428"/>
      <c r="JRF535" s="330"/>
      <c r="JRG535" s="428"/>
      <c r="JRH535" s="330"/>
      <c r="JRI535" s="428"/>
      <c r="JRJ535" s="330"/>
      <c r="JRK535" s="428"/>
      <c r="JRL535" s="330"/>
      <c r="JRM535" s="428"/>
      <c r="JRN535" s="330"/>
      <c r="JRO535" s="428"/>
      <c r="JRP535" s="330"/>
      <c r="JRQ535" s="428"/>
      <c r="JRR535" s="330"/>
      <c r="JRS535" s="428"/>
      <c r="JRT535" s="330"/>
      <c r="JRU535" s="428"/>
      <c r="JRV535" s="330"/>
      <c r="JRW535" s="428"/>
      <c r="JRX535" s="330"/>
      <c r="JRY535" s="428"/>
      <c r="JRZ535" s="330"/>
      <c r="JSA535" s="428"/>
      <c r="JSB535" s="330"/>
      <c r="JSC535" s="428"/>
      <c r="JSD535" s="330"/>
      <c r="JSE535" s="428"/>
      <c r="JSF535" s="330"/>
      <c r="JSG535" s="428"/>
      <c r="JSH535" s="330"/>
      <c r="JSI535" s="428"/>
      <c r="JSJ535" s="330"/>
      <c r="JSK535" s="428"/>
      <c r="JSL535" s="330"/>
      <c r="JSM535" s="428"/>
      <c r="JSN535" s="330"/>
      <c r="JSO535" s="428"/>
      <c r="JSP535" s="330"/>
      <c r="JSQ535" s="428"/>
      <c r="JSR535" s="330"/>
      <c r="JSS535" s="428"/>
      <c r="JST535" s="330"/>
      <c r="JSU535" s="428"/>
      <c r="JSV535" s="330"/>
      <c r="JSW535" s="428"/>
      <c r="JSX535" s="330"/>
      <c r="JSY535" s="428"/>
      <c r="JSZ535" s="330"/>
      <c r="JTA535" s="428"/>
      <c r="JTB535" s="330"/>
      <c r="JTC535" s="428"/>
      <c r="JTD535" s="330"/>
      <c r="JTE535" s="428"/>
      <c r="JTF535" s="330"/>
      <c r="JTG535" s="428"/>
      <c r="JTH535" s="330"/>
      <c r="JTI535" s="428"/>
      <c r="JTJ535" s="330"/>
      <c r="JTK535" s="428"/>
      <c r="JTL535" s="330"/>
      <c r="JTM535" s="428"/>
      <c r="JTN535" s="330"/>
      <c r="JTO535" s="428"/>
      <c r="JTP535" s="330"/>
      <c r="JTQ535" s="428"/>
      <c r="JTR535" s="330"/>
      <c r="JTS535" s="428"/>
      <c r="JTT535" s="330"/>
      <c r="JTU535" s="428"/>
      <c r="JTV535" s="330"/>
      <c r="JTW535" s="428"/>
      <c r="JTX535" s="330"/>
      <c r="JTY535" s="428"/>
      <c r="JTZ535" s="330"/>
      <c r="JUA535" s="428"/>
      <c r="JUB535" s="330"/>
      <c r="JUC535" s="428"/>
      <c r="JUD535" s="330"/>
      <c r="JUE535" s="428"/>
      <c r="JUF535" s="330"/>
      <c r="JUG535" s="428"/>
      <c r="JUH535" s="330"/>
      <c r="JUI535" s="428"/>
      <c r="JUJ535" s="330"/>
      <c r="JUK535" s="428"/>
      <c r="JUL535" s="330"/>
      <c r="JUM535" s="428"/>
      <c r="JUN535" s="330"/>
      <c r="JUO535" s="428"/>
      <c r="JUP535" s="330"/>
      <c r="JUQ535" s="428"/>
      <c r="JUR535" s="330"/>
      <c r="JUS535" s="428"/>
      <c r="JUT535" s="330"/>
      <c r="JUU535" s="428"/>
      <c r="JUV535" s="330"/>
      <c r="JUW535" s="428"/>
      <c r="JUX535" s="330"/>
      <c r="JUY535" s="428"/>
      <c r="JUZ535" s="330"/>
      <c r="JVA535" s="428"/>
      <c r="JVB535" s="330"/>
      <c r="JVC535" s="428"/>
      <c r="JVD535" s="330"/>
      <c r="JVE535" s="428"/>
      <c r="JVF535" s="330"/>
      <c r="JVG535" s="428"/>
      <c r="JVH535" s="330"/>
      <c r="JVI535" s="428"/>
      <c r="JVJ535" s="330"/>
      <c r="JVK535" s="428"/>
      <c r="JVL535" s="330"/>
      <c r="JVM535" s="428"/>
      <c r="JVN535" s="330"/>
      <c r="JVO535" s="428"/>
      <c r="JVP535" s="330"/>
      <c r="JVQ535" s="428"/>
      <c r="JVR535" s="330"/>
      <c r="JVS535" s="428"/>
      <c r="JVT535" s="330"/>
      <c r="JVU535" s="428"/>
      <c r="JVV535" s="330"/>
      <c r="JVW535" s="428"/>
      <c r="JVX535" s="330"/>
      <c r="JVY535" s="428"/>
      <c r="JVZ535" s="330"/>
      <c r="JWA535" s="428"/>
      <c r="JWB535" s="330"/>
      <c r="JWC535" s="428"/>
      <c r="JWD535" s="330"/>
      <c r="JWE535" s="428"/>
      <c r="JWF535" s="330"/>
      <c r="JWG535" s="428"/>
      <c r="JWH535" s="330"/>
      <c r="JWI535" s="428"/>
      <c r="JWJ535" s="330"/>
      <c r="JWK535" s="428"/>
      <c r="JWL535" s="330"/>
      <c r="JWM535" s="428"/>
      <c r="JWN535" s="330"/>
      <c r="JWO535" s="428"/>
      <c r="JWP535" s="330"/>
      <c r="JWQ535" s="428"/>
      <c r="JWR535" s="330"/>
      <c r="JWS535" s="428"/>
      <c r="JWT535" s="330"/>
      <c r="JWU535" s="428"/>
      <c r="JWV535" s="330"/>
      <c r="JWW535" s="428"/>
      <c r="JWX535" s="330"/>
      <c r="JWY535" s="428"/>
      <c r="JWZ535" s="330"/>
      <c r="JXA535" s="428"/>
      <c r="JXB535" s="330"/>
      <c r="JXC535" s="428"/>
      <c r="JXD535" s="330"/>
      <c r="JXE535" s="428"/>
      <c r="JXF535" s="330"/>
      <c r="JXG535" s="428"/>
      <c r="JXH535" s="330"/>
      <c r="JXI535" s="428"/>
      <c r="JXJ535" s="330"/>
      <c r="JXK535" s="428"/>
      <c r="JXL535" s="330"/>
      <c r="JXM535" s="428"/>
      <c r="JXN535" s="330"/>
      <c r="JXO535" s="428"/>
      <c r="JXP535" s="330"/>
      <c r="JXQ535" s="428"/>
      <c r="JXR535" s="330"/>
      <c r="JXS535" s="428"/>
      <c r="JXT535" s="330"/>
      <c r="JXU535" s="428"/>
      <c r="JXV535" s="330"/>
      <c r="JXW535" s="428"/>
      <c r="JXX535" s="330"/>
      <c r="JXY535" s="428"/>
      <c r="JXZ535" s="330"/>
      <c r="JYA535" s="428"/>
      <c r="JYB535" s="330"/>
      <c r="JYC535" s="428"/>
      <c r="JYD535" s="330"/>
      <c r="JYE535" s="428"/>
      <c r="JYF535" s="330"/>
      <c r="JYG535" s="428"/>
      <c r="JYH535" s="330"/>
      <c r="JYI535" s="428"/>
      <c r="JYJ535" s="330"/>
      <c r="JYK535" s="428"/>
      <c r="JYL535" s="330"/>
      <c r="JYM535" s="428"/>
      <c r="JYN535" s="330"/>
      <c r="JYO535" s="428"/>
      <c r="JYP535" s="330"/>
      <c r="JYQ535" s="428"/>
      <c r="JYR535" s="330"/>
      <c r="JYS535" s="428"/>
      <c r="JYT535" s="330"/>
      <c r="JYU535" s="428"/>
      <c r="JYV535" s="330"/>
      <c r="JYW535" s="428"/>
      <c r="JYX535" s="330"/>
      <c r="JYY535" s="428"/>
      <c r="JYZ535" s="330"/>
      <c r="JZA535" s="428"/>
      <c r="JZB535" s="330"/>
      <c r="JZC535" s="428"/>
      <c r="JZD535" s="330"/>
      <c r="JZE535" s="428"/>
      <c r="JZF535" s="330"/>
      <c r="JZG535" s="428"/>
      <c r="JZH535" s="330"/>
      <c r="JZI535" s="428"/>
      <c r="JZJ535" s="330"/>
      <c r="JZK535" s="428"/>
      <c r="JZL535" s="330"/>
      <c r="JZM535" s="428"/>
      <c r="JZN535" s="330"/>
      <c r="JZO535" s="428"/>
      <c r="JZP535" s="330"/>
      <c r="JZQ535" s="428"/>
      <c r="JZR535" s="330"/>
      <c r="JZS535" s="428"/>
      <c r="JZT535" s="330"/>
      <c r="JZU535" s="428"/>
      <c r="JZV535" s="330"/>
      <c r="JZW535" s="428"/>
      <c r="JZX535" s="330"/>
      <c r="JZY535" s="428"/>
      <c r="JZZ535" s="330"/>
      <c r="KAA535" s="428"/>
      <c r="KAB535" s="330"/>
      <c r="KAC535" s="428"/>
      <c r="KAD535" s="330"/>
      <c r="KAE535" s="428"/>
      <c r="KAF535" s="330"/>
      <c r="KAG535" s="428"/>
      <c r="KAH535" s="330"/>
      <c r="KAI535" s="428"/>
      <c r="KAJ535" s="330"/>
      <c r="KAK535" s="428"/>
      <c r="KAL535" s="330"/>
      <c r="KAM535" s="428"/>
      <c r="KAN535" s="330"/>
      <c r="KAO535" s="428"/>
      <c r="KAP535" s="330"/>
      <c r="KAQ535" s="428"/>
      <c r="KAR535" s="330"/>
      <c r="KAS535" s="428"/>
      <c r="KAT535" s="330"/>
      <c r="KAU535" s="428"/>
      <c r="KAV535" s="330"/>
      <c r="KAW535" s="428"/>
      <c r="KAX535" s="330"/>
      <c r="KAY535" s="428"/>
      <c r="KAZ535" s="330"/>
      <c r="KBA535" s="428"/>
      <c r="KBB535" s="330"/>
      <c r="KBC535" s="428"/>
      <c r="KBD535" s="330"/>
      <c r="KBE535" s="428"/>
      <c r="KBF535" s="330"/>
      <c r="KBG535" s="428"/>
      <c r="KBH535" s="330"/>
      <c r="KBI535" s="428"/>
      <c r="KBJ535" s="330"/>
      <c r="KBK535" s="428"/>
      <c r="KBL535" s="330"/>
      <c r="KBM535" s="428"/>
      <c r="KBN535" s="330"/>
      <c r="KBO535" s="428"/>
      <c r="KBP535" s="330"/>
      <c r="KBQ535" s="428"/>
      <c r="KBR535" s="330"/>
      <c r="KBS535" s="428"/>
      <c r="KBT535" s="330"/>
      <c r="KBU535" s="428"/>
      <c r="KBV535" s="330"/>
      <c r="KBW535" s="428"/>
      <c r="KBX535" s="330"/>
      <c r="KBY535" s="428"/>
      <c r="KBZ535" s="330"/>
      <c r="KCA535" s="428"/>
      <c r="KCB535" s="330"/>
      <c r="KCC535" s="428"/>
      <c r="KCD535" s="330"/>
      <c r="KCE535" s="428"/>
      <c r="KCF535" s="330"/>
      <c r="KCG535" s="428"/>
      <c r="KCH535" s="330"/>
      <c r="KCI535" s="428"/>
      <c r="KCJ535" s="330"/>
      <c r="KCK535" s="428"/>
      <c r="KCL535" s="330"/>
      <c r="KCM535" s="428"/>
      <c r="KCN535" s="330"/>
      <c r="KCO535" s="428"/>
      <c r="KCP535" s="330"/>
      <c r="KCQ535" s="428"/>
      <c r="KCR535" s="330"/>
      <c r="KCS535" s="428"/>
      <c r="KCT535" s="330"/>
      <c r="KCU535" s="428"/>
      <c r="KCV535" s="330"/>
      <c r="KCW535" s="428"/>
      <c r="KCX535" s="330"/>
      <c r="KCY535" s="428"/>
      <c r="KCZ535" s="330"/>
      <c r="KDA535" s="428"/>
      <c r="KDB535" s="330"/>
      <c r="KDC535" s="428"/>
      <c r="KDD535" s="330"/>
      <c r="KDE535" s="428"/>
      <c r="KDF535" s="330"/>
      <c r="KDG535" s="428"/>
      <c r="KDH535" s="330"/>
      <c r="KDI535" s="428"/>
      <c r="KDJ535" s="330"/>
      <c r="KDK535" s="428"/>
      <c r="KDL535" s="330"/>
      <c r="KDM535" s="428"/>
      <c r="KDN535" s="330"/>
      <c r="KDO535" s="428"/>
      <c r="KDP535" s="330"/>
      <c r="KDQ535" s="428"/>
      <c r="KDR535" s="330"/>
      <c r="KDS535" s="428"/>
      <c r="KDT535" s="330"/>
      <c r="KDU535" s="428"/>
      <c r="KDV535" s="330"/>
      <c r="KDW535" s="428"/>
      <c r="KDX535" s="330"/>
      <c r="KDY535" s="428"/>
      <c r="KDZ535" s="330"/>
      <c r="KEA535" s="428"/>
      <c r="KEB535" s="330"/>
      <c r="KEC535" s="428"/>
      <c r="KED535" s="330"/>
      <c r="KEE535" s="428"/>
      <c r="KEF535" s="330"/>
      <c r="KEG535" s="428"/>
      <c r="KEH535" s="330"/>
      <c r="KEI535" s="428"/>
      <c r="KEJ535" s="330"/>
      <c r="KEK535" s="428"/>
      <c r="KEL535" s="330"/>
      <c r="KEM535" s="428"/>
      <c r="KEN535" s="330"/>
      <c r="KEO535" s="428"/>
      <c r="KEP535" s="330"/>
      <c r="KEQ535" s="428"/>
      <c r="KER535" s="330"/>
      <c r="KES535" s="428"/>
      <c r="KET535" s="330"/>
      <c r="KEU535" s="428"/>
      <c r="KEV535" s="330"/>
      <c r="KEW535" s="428"/>
      <c r="KEX535" s="330"/>
      <c r="KEY535" s="428"/>
      <c r="KEZ535" s="330"/>
      <c r="KFA535" s="428"/>
      <c r="KFB535" s="330"/>
      <c r="KFC535" s="428"/>
      <c r="KFD535" s="330"/>
      <c r="KFE535" s="428"/>
      <c r="KFF535" s="330"/>
      <c r="KFG535" s="428"/>
      <c r="KFH535" s="330"/>
      <c r="KFI535" s="428"/>
      <c r="KFJ535" s="330"/>
      <c r="KFK535" s="428"/>
      <c r="KFL535" s="330"/>
      <c r="KFM535" s="428"/>
      <c r="KFN535" s="330"/>
      <c r="KFO535" s="428"/>
      <c r="KFP535" s="330"/>
      <c r="KFQ535" s="428"/>
      <c r="KFR535" s="330"/>
      <c r="KFS535" s="428"/>
      <c r="KFT535" s="330"/>
      <c r="KFU535" s="428"/>
      <c r="KFV535" s="330"/>
      <c r="KFW535" s="428"/>
      <c r="KFX535" s="330"/>
      <c r="KFY535" s="428"/>
      <c r="KFZ535" s="330"/>
      <c r="KGA535" s="428"/>
      <c r="KGB535" s="330"/>
      <c r="KGC535" s="428"/>
      <c r="KGD535" s="330"/>
      <c r="KGE535" s="428"/>
      <c r="KGF535" s="330"/>
      <c r="KGG535" s="428"/>
      <c r="KGH535" s="330"/>
      <c r="KGI535" s="428"/>
      <c r="KGJ535" s="330"/>
      <c r="KGK535" s="428"/>
      <c r="KGL535" s="330"/>
      <c r="KGM535" s="428"/>
      <c r="KGN535" s="330"/>
      <c r="KGO535" s="428"/>
      <c r="KGP535" s="330"/>
      <c r="KGQ535" s="428"/>
      <c r="KGR535" s="330"/>
      <c r="KGS535" s="428"/>
      <c r="KGT535" s="330"/>
      <c r="KGU535" s="428"/>
      <c r="KGV535" s="330"/>
      <c r="KGW535" s="428"/>
      <c r="KGX535" s="330"/>
      <c r="KGY535" s="428"/>
      <c r="KGZ535" s="330"/>
      <c r="KHA535" s="428"/>
      <c r="KHB535" s="330"/>
      <c r="KHC535" s="428"/>
      <c r="KHD535" s="330"/>
      <c r="KHE535" s="428"/>
      <c r="KHF535" s="330"/>
      <c r="KHG535" s="428"/>
      <c r="KHH535" s="330"/>
      <c r="KHI535" s="428"/>
      <c r="KHJ535" s="330"/>
      <c r="KHK535" s="428"/>
      <c r="KHL535" s="330"/>
      <c r="KHM535" s="428"/>
      <c r="KHN535" s="330"/>
      <c r="KHO535" s="428"/>
      <c r="KHP535" s="330"/>
      <c r="KHQ535" s="428"/>
      <c r="KHR535" s="330"/>
      <c r="KHS535" s="428"/>
      <c r="KHT535" s="330"/>
      <c r="KHU535" s="428"/>
      <c r="KHV535" s="330"/>
      <c r="KHW535" s="428"/>
      <c r="KHX535" s="330"/>
      <c r="KHY535" s="428"/>
      <c r="KHZ535" s="330"/>
      <c r="KIA535" s="428"/>
      <c r="KIB535" s="330"/>
      <c r="KIC535" s="428"/>
      <c r="KID535" s="330"/>
      <c r="KIE535" s="428"/>
      <c r="KIF535" s="330"/>
      <c r="KIG535" s="428"/>
      <c r="KIH535" s="330"/>
      <c r="KII535" s="428"/>
      <c r="KIJ535" s="330"/>
      <c r="KIK535" s="428"/>
      <c r="KIL535" s="330"/>
      <c r="KIM535" s="428"/>
      <c r="KIN535" s="330"/>
      <c r="KIO535" s="428"/>
      <c r="KIP535" s="330"/>
      <c r="KIQ535" s="428"/>
      <c r="KIR535" s="330"/>
      <c r="KIS535" s="428"/>
      <c r="KIT535" s="330"/>
      <c r="KIU535" s="428"/>
      <c r="KIV535" s="330"/>
      <c r="KIW535" s="428"/>
      <c r="KIX535" s="330"/>
      <c r="KIY535" s="428"/>
      <c r="KIZ535" s="330"/>
      <c r="KJA535" s="428"/>
      <c r="KJB535" s="330"/>
      <c r="KJC535" s="428"/>
      <c r="KJD535" s="330"/>
      <c r="KJE535" s="428"/>
      <c r="KJF535" s="330"/>
      <c r="KJG535" s="428"/>
      <c r="KJH535" s="330"/>
      <c r="KJI535" s="428"/>
      <c r="KJJ535" s="330"/>
      <c r="KJK535" s="428"/>
      <c r="KJL535" s="330"/>
      <c r="KJM535" s="428"/>
      <c r="KJN535" s="330"/>
      <c r="KJO535" s="428"/>
      <c r="KJP535" s="330"/>
      <c r="KJQ535" s="428"/>
      <c r="KJR535" s="330"/>
      <c r="KJS535" s="428"/>
      <c r="KJT535" s="330"/>
      <c r="KJU535" s="428"/>
      <c r="KJV535" s="330"/>
      <c r="KJW535" s="428"/>
      <c r="KJX535" s="330"/>
      <c r="KJY535" s="428"/>
      <c r="KJZ535" s="330"/>
      <c r="KKA535" s="428"/>
      <c r="KKB535" s="330"/>
      <c r="KKC535" s="428"/>
      <c r="KKD535" s="330"/>
      <c r="KKE535" s="428"/>
      <c r="KKF535" s="330"/>
      <c r="KKG535" s="428"/>
      <c r="KKH535" s="330"/>
      <c r="KKI535" s="428"/>
      <c r="KKJ535" s="330"/>
      <c r="KKK535" s="428"/>
      <c r="KKL535" s="330"/>
      <c r="KKM535" s="428"/>
      <c r="KKN535" s="330"/>
      <c r="KKO535" s="428"/>
      <c r="KKP535" s="330"/>
      <c r="KKQ535" s="428"/>
      <c r="KKR535" s="330"/>
      <c r="KKS535" s="428"/>
      <c r="KKT535" s="330"/>
      <c r="KKU535" s="428"/>
      <c r="KKV535" s="330"/>
      <c r="KKW535" s="428"/>
      <c r="KKX535" s="330"/>
      <c r="KKY535" s="428"/>
      <c r="KKZ535" s="330"/>
      <c r="KLA535" s="428"/>
      <c r="KLB535" s="330"/>
      <c r="KLC535" s="428"/>
      <c r="KLD535" s="330"/>
      <c r="KLE535" s="428"/>
      <c r="KLF535" s="330"/>
      <c r="KLG535" s="428"/>
      <c r="KLH535" s="330"/>
      <c r="KLI535" s="428"/>
      <c r="KLJ535" s="330"/>
      <c r="KLK535" s="428"/>
      <c r="KLL535" s="330"/>
      <c r="KLM535" s="428"/>
      <c r="KLN535" s="330"/>
      <c r="KLO535" s="428"/>
      <c r="KLP535" s="330"/>
      <c r="KLQ535" s="428"/>
      <c r="KLR535" s="330"/>
      <c r="KLS535" s="428"/>
      <c r="KLT535" s="330"/>
      <c r="KLU535" s="428"/>
      <c r="KLV535" s="330"/>
      <c r="KLW535" s="428"/>
      <c r="KLX535" s="330"/>
      <c r="KLY535" s="428"/>
      <c r="KLZ535" s="330"/>
      <c r="KMA535" s="428"/>
      <c r="KMB535" s="330"/>
      <c r="KMC535" s="428"/>
      <c r="KMD535" s="330"/>
      <c r="KME535" s="428"/>
      <c r="KMF535" s="330"/>
      <c r="KMG535" s="428"/>
      <c r="KMH535" s="330"/>
      <c r="KMI535" s="428"/>
      <c r="KMJ535" s="330"/>
      <c r="KMK535" s="428"/>
      <c r="KML535" s="330"/>
      <c r="KMM535" s="428"/>
      <c r="KMN535" s="330"/>
      <c r="KMO535" s="428"/>
      <c r="KMP535" s="330"/>
      <c r="KMQ535" s="428"/>
      <c r="KMR535" s="330"/>
      <c r="KMS535" s="428"/>
      <c r="KMT535" s="330"/>
      <c r="KMU535" s="428"/>
      <c r="KMV535" s="330"/>
      <c r="KMW535" s="428"/>
      <c r="KMX535" s="330"/>
      <c r="KMY535" s="428"/>
      <c r="KMZ535" s="330"/>
      <c r="KNA535" s="428"/>
      <c r="KNB535" s="330"/>
      <c r="KNC535" s="428"/>
      <c r="KND535" s="330"/>
      <c r="KNE535" s="428"/>
      <c r="KNF535" s="330"/>
      <c r="KNG535" s="428"/>
      <c r="KNH535" s="330"/>
      <c r="KNI535" s="428"/>
      <c r="KNJ535" s="330"/>
      <c r="KNK535" s="428"/>
      <c r="KNL535" s="330"/>
      <c r="KNM535" s="428"/>
      <c r="KNN535" s="330"/>
      <c r="KNO535" s="428"/>
      <c r="KNP535" s="330"/>
      <c r="KNQ535" s="428"/>
      <c r="KNR535" s="330"/>
      <c r="KNS535" s="428"/>
      <c r="KNT535" s="330"/>
      <c r="KNU535" s="428"/>
      <c r="KNV535" s="330"/>
      <c r="KNW535" s="428"/>
      <c r="KNX535" s="330"/>
      <c r="KNY535" s="428"/>
      <c r="KNZ535" s="330"/>
      <c r="KOA535" s="428"/>
      <c r="KOB535" s="330"/>
      <c r="KOC535" s="428"/>
      <c r="KOD535" s="330"/>
      <c r="KOE535" s="428"/>
      <c r="KOF535" s="330"/>
      <c r="KOG535" s="428"/>
      <c r="KOH535" s="330"/>
      <c r="KOI535" s="428"/>
      <c r="KOJ535" s="330"/>
      <c r="KOK535" s="428"/>
      <c r="KOL535" s="330"/>
      <c r="KOM535" s="428"/>
      <c r="KON535" s="330"/>
      <c r="KOO535" s="428"/>
      <c r="KOP535" s="330"/>
      <c r="KOQ535" s="428"/>
      <c r="KOR535" s="330"/>
      <c r="KOS535" s="428"/>
      <c r="KOT535" s="330"/>
      <c r="KOU535" s="428"/>
      <c r="KOV535" s="330"/>
      <c r="KOW535" s="428"/>
      <c r="KOX535" s="330"/>
      <c r="KOY535" s="428"/>
      <c r="KOZ535" s="330"/>
      <c r="KPA535" s="428"/>
      <c r="KPB535" s="330"/>
      <c r="KPC535" s="428"/>
      <c r="KPD535" s="330"/>
      <c r="KPE535" s="428"/>
      <c r="KPF535" s="330"/>
      <c r="KPG535" s="428"/>
      <c r="KPH535" s="330"/>
      <c r="KPI535" s="428"/>
      <c r="KPJ535" s="330"/>
      <c r="KPK535" s="428"/>
      <c r="KPL535" s="330"/>
      <c r="KPM535" s="428"/>
      <c r="KPN535" s="330"/>
      <c r="KPO535" s="428"/>
      <c r="KPP535" s="330"/>
      <c r="KPQ535" s="428"/>
      <c r="KPR535" s="330"/>
      <c r="KPS535" s="428"/>
      <c r="KPT535" s="330"/>
      <c r="KPU535" s="428"/>
      <c r="KPV535" s="330"/>
      <c r="KPW535" s="428"/>
      <c r="KPX535" s="330"/>
      <c r="KPY535" s="428"/>
      <c r="KPZ535" s="330"/>
      <c r="KQA535" s="428"/>
      <c r="KQB535" s="330"/>
      <c r="KQC535" s="428"/>
      <c r="KQD535" s="330"/>
      <c r="KQE535" s="428"/>
      <c r="KQF535" s="330"/>
      <c r="KQG535" s="428"/>
      <c r="KQH535" s="330"/>
      <c r="KQI535" s="428"/>
      <c r="KQJ535" s="330"/>
      <c r="KQK535" s="428"/>
      <c r="KQL535" s="330"/>
      <c r="KQM535" s="428"/>
      <c r="KQN535" s="330"/>
      <c r="KQO535" s="428"/>
      <c r="KQP535" s="330"/>
      <c r="KQQ535" s="428"/>
      <c r="KQR535" s="330"/>
      <c r="KQS535" s="428"/>
      <c r="KQT535" s="330"/>
      <c r="KQU535" s="428"/>
      <c r="KQV535" s="330"/>
      <c r="KQW535" s="428"/>
      <c r="KQX535" s="330"/>
      <c r="KQY535" s="428"/>
      <c r="KQZ535" s="330"/>
      <c r="KRA535" s="428"/>
      <c r="KRB535" s="330"/>
      <c r="KRC535" s="428"/>
      <c r="KRD535" s="330"/>
      <c r="KRE535" s="428"/>
      <c r="KRF535" s="330"/>
      <c r="KRG535" s="428"/>
      <c r="KRH535" s="330"/>
      <c r="KRI535" s="428"/>
      <c r="KRJ535" s="330"/>
      <c r="KRK535" s="428"/>
      <c r="KRL535" s="330"/>
      <c r="KRM535" s="428"/>
      <c r="KRN535" s="330"/>
      <c r="KRO535" s="428"/>
      <c r="KRP535" s="330"/>
      <c r="KRQ535" s="428"/>
      <c r="KRR535" s="330"/>
      <c r="KRS535" s="428"/>
      <c r="KRT535" s="330"/>
      <c r="KRU535" s="428"/>
      <c r="KRV535" s="330"/>
      <c r="KRW535" s="428"/>
      <c r="KRX535" s="330"/>
      <c r="KRY535" s="428"/>
      <c r="KRZ535" s="330"/>
      <c r="KSA535" s="428"/>
      <c r="KSB535" s="330"/>
      <c r="KSC535" s="428"/>
      <c r="KSD535" s="330"/>
      <c r="KSE535" s="428"/>
      <c r="KSF535" s="330"/>
      <c r="KSG535" s="428"/>
      <c r="KSH535" s="330"/>
      <c r="KSI535" s="428"/>
      <c r="KSJ535" s="330"/>
      <c r="KSK535" s="428"/>
      <c r="KSL535" s="330"/>
      <c r="KSM535" s="428"/>
      <c r="KSN535" s="330"/>
      <c r="KSO535" s="428"/>
      <c r="KSP535" s="330"/>
      <c r="KSQ535" s="428"/>
      <c r="KSR535" s="330"/>
      <c r="KSS535" s="428"/>
      <c r="KST535" s="330"/>
      <c r="KSU535" s="428"/>
      <c r="KSV535" s="330"/>
      <c r="KSW535" s="428"/>
      <c r="KSX535" s="330"/>
      <c r="KSY535" s="428"/>
      <c r="KSZ535" s="330"/>
      <c r="KTA535" s="428"/>
      <c r="KTB535" s="330"/>
      <c r="KTC535" s="428"/>
      <c r="KTD535" s="330"/>
      <c r="KTE535" s="428"/>
      <c r="KTF535" s="330"/>
      <c r="KTG535" s="428"/>
      <c r="KTH535" s="330"/>
      <c r="KTI535" s="428"/>
      <c r="KTJ535" s="330"/>
      <c r="KTK535" s="428"/>
      <c r="KTL535" s="330"/>
      <c r="KTM535" s="428"/>
      <c r="KTN535" s="330"/>
      <c r="KTO535" s="428"/>
      <c r="KTP535" s="330"/>
      <c r="KTQ535" s="428"/>
      <c r="KTR535" s="330"/>
      <c r="KTS535" s="428"/>
      <c r="KTT535" s="330"/>
      <c r="KTU535" s="428"/>
      <c r="KTV535" s="330"/>
      <c r="KTW535" s="428"/>
      <c r="KTX535" s="330"/>
      <c r="KTY535" s="428"/>
      <c r="KTZ535" s="330"/>
      <c r="KUA535" s="428"/>
      <c r="KUB535" s="330"/>
      <c r="KUC535" s="428"/>
      <c r="KUD535" s="330"/>
      <c r="KUE535" s="428"/>
      <c r="KUF535" s="330"/>
      <c r="KUG535" s="428"/>
      <c r="KUH535" s="330"/>
      <c r="KUI535" s="428"/>
      <c r="KUJ535" s="330"/>
      <c r="KUK535" s="428"/>
      <c r="KUL535" s="330"/>
      <c r="KUM535" s="428"/>
      <c r="KUN535" s="330"/>
      <c r="KUO535" s="428"/>
      <c r="KUP535" s="330"/>
      <c r="KUQ535" s="428"/>
      <c r="KUR535" s="330"/>
      <c r="KUS535" s="428"/>
      <c r="KUT535" s="330"/>
      <c r="KUU535" s="428"/>
      <c r="KUV535" s="330"/>
      <c r="KUW535" s="428"/>
      <c r="KUX535" s="330"/>
      <c r="KUY535" s="428"/>
      <c r="KUZ535" s="330"/>
      <c r="KVA535" s="428"/>
      <c r="KVB535" s="330"/>
      <c r="KVC535" s="428"/>
      <c r="KVD535" s="330"/>
      <c r="KVE535" s="428"/>
      <c r="KVF535" s="330"/>
      <c r="KVG535" s="428"/>
      <c r="KVH535" s="330"/>
      <c r="KVI535" s="428"/>
      <c r="KVJ535" s="330"/>
      <c r="KVK535" s="428"/>
      <c r="KVL535" s="330"/>
      <c r="KVM535" s="428"/>
      <c r="KVN535" s="330"/>
      <c r="KVO535" s="428"/>
      <c r="KVP535" s="330"/>
      <c r="KVQ535" s="428"/>
      <c r="KVR535" s="330"/>
      <c r="KVS535" s="428"/>
      <c r="KVT535" s="330"/>
      <c r="KVU535" s="428"/>
      <c r="KVV535" s="330"/>
      <c r="KVW535" s="428"/>
      <c r="KVX535" s="330"/>
      <c r="KVY535" s="428"/>
      <c r="KVZ535" s="330"/>
      <c r="KWA535" s="428"/>
      <c r="KWB535" s="330"/>
      <c r="KWC535" s="428"/>
      <c r="KWD535" s="330"/>
      <c r="KWE535" s="428"/>
      <c r="KWF535" s="330"/>
      <c r="KWG535" s="428"/>
      <c r="KWH535" s="330"/>
      <c r="KWI535" s="428"/>
      <c r="KWJ535" s="330"/>
      <c r="KWK535" s="428"/>
      <c r="KWL535" s="330"/>
      <c r="KWM535" s="428"/>
      <c r="KWN535" s="330"/>
      <c r="KWO535" s="428"/>
      <c r="KWP535" s="330"/>
      <c r="KWQ535" s="428"/>
      <c r="KWR535" s="330"/>
      <c r="KWS535" s="428"/>
      <c r="KWT535" s="330"/>
      <c r="KWU535" s="428"/>
      <c r="KWV535" s="330"/>
      <c r="KWW535" s="428"/>
      <c r="KWX535" s="330"/>
      <c r="KWY535" s="428"/>
      <c r="KWZ535" s="330"/>
      <c r="KXA535" s="428"/>
      <c r="KXB535" s="330"/>
      <c r="KXC535" s="428"/>
      <c r="KXD535" s="330"/>
      <c r="KXE535" s="428"/>
      <c r="KXF535" s="330"/>
      <c r="KXG535" s="428"/>
      <c r="KXH535" s="330"/>
      <c r="KXI535" s="428"/>
      <c r="KXJ535" s="330"/>
      <c r="KXK535" s="428"/>
      <c r="KXL535" s="330"/>
      <c r="KXM535" s="428"/>
      <c r="KXN535" s="330"/>
      <c r="KXO535" s="428"/>
      <c r="KXP535" s="330"/>
      <c r="KXQ535" s="428"/>
      <c r="KXR535" s="330"/>
      <c r="KXS535" s="428"/>
      <c r="KXT535" s="330"/>
      <c r="KXU535" s="428"/>
      <c r="KXV535" s="330"/>
      <c r="KXW535" s="428"/>
      <c r="KXX535" s="330"/>
      <c r="KXY535" s="428"/>
      <c r="KXZ535" s="330"/>
      <c r="KYA535" s="428"/>
      <c r="KYB535" s="330"/>
      <c r="KYC535" s="428"/>
      <c r="KYD535" s="330"/>
      <c r="KYE535" s="428"/>
      <c r="KYF535" s="330"/>
      <c r="KYG535" s="428"/>
      <c r="KYH535" s="330"/>
      <c r="KYI535" s="428"/>
      <c r="KYJ535" s="330"/>
      <c r="KYK535" s="428"/>
      <c r="KYL535" s="330"/>
      <c r="KYM535" s="428"/>
      <c r="KYN535" s="330"/>
      <c r="KYO535" s="428"/>
      <c r="KYP535" s="330"/>
      <c r="KYQ535" s="428"/>
      <c r="KYR535" s="330"/>
      <c r="KYS535" s="428"/>
      <c r="KYT535" s="330"/>
      <c r="KYU535" s="428"/>
      <c r="KYV535" s="330"/>
      <c r="KYW535" s="428"/>
      <c r="KYX535" s="330"/>
      <c r="KYY535" s="428"/>
      <c r="KYZ535" s="330"/>
      <c r="KZA535" s="428"/>
      <c r="KZB535" s="330"/>
      <c r="KZC535" s="428"/>
      <c r="KZD535" s="330"/>
      <c r="KZE535" s="428"/>
      <c r="KZF535" s="330"/>
      <c r="KZG535" s="428"/>
      <c r="KZH535" s="330"/>
      <c r="KZI535" s="428"/>
      <c r="KZJ535" s="330"/>
      <c r="KZK535" s="428"/>
      <c r="KZL535" s="330"/>
      <c r="KZM535" s="428"/>
      <c r="KZN535" s="330"/>
      <c r="KZO535" s="428"/>
      <c r="KZP535" s="330"/>
      <c r="KZQ535" s="428"/>
      <c r="KZR535" s="330"/>
      <c r="KZS535" s="428"/>
      <c r="KZT535" s="330"/>
      <c r="KZU535" s="428"/>
      <c r="KZV535" s="330"/>
      <c r="KZW535" s="428"/>
      <c r="KZX535" s="330"/>
      <c r="KZY535" s="428"/>
      <c r="KZZ535" s="330"/>
      <c r="LAA535" s="428"/>
      <c r="LAB535" s="330"/>
      <c r="LAC535" s="428"/>
      <c r="LAD535" s="330"/>
      <c r="LAE535" s="428"/>
      <c r="LAF535" s="330"/>
      <c r="LAG535" s="428"/>
      <c r="LAH535" s="330"/>
      <c r="LAI535" s="428"/>
      <c r="LAJ535" s="330"/>
      <c r="LAK535" s="428"/>
      <c r="LAL535" s="330"/>
      <c r="LAM535" s="428"/>
      <c r="LAN535" s="330"/>
      <c r="LAO535" s="428"/>
      <c r="LAP535" s="330"/>
      <c r="LAQ535" s="428"/>
      <c r="LAR535" s="330"/>
      <c r="LAS535" s="428"/>
      <c r="LAT535" s="330"/>
      <c r="LAU535" s="428"/>
      <c r="LAV535" s="330"/>
      <c r="LAW535" s="428"/>
      <c r="LAX535" s="330"/>
      <c r="LAY535" s="428"/>
      <c r="LAZ535" s="330"/>
      <c r="LBA535" s="428"/>
      <c r="LBB535" s="330"/>
      <c r="LBC535" s="428"/>
      <c r="LBD535" s="330"/>
      <c r="LBE535" s="428"/>
      <c r="LBF535" s="330"/>
      <c r="LBG535" s="428"/>
      <c r="LBH535" s="330"/>
      <c r="LBI535" s="428"/>
      <c r="LBJ535" s="330"/>
      <c r="LBK535" s="428"/>
      <c r="LBL535" s="330"/>
      <c r="LBM535" s="428"/>
      <c r="LBN535" s="330"/>
      <c r="LBO535" s="428"/>
      <c r="LBP535" s="330"/>
      <c r="LBQ535" s="428"/>
      <c r="LBR535" s="330"/>
      <c r="LBS535" s="428"/>
      <c r="LBT535" s="330"/>
      <c r="LBU535" s="428"/>
      <c r="LBV535" s="330"/>
      <c r="LBW535" s="428"/>
      <c r="LBX535" s="330"/>
      <c r="LBY535" s="428"/>
      <c r="LBZ535" s="330"/>
      <c r="LCA535" s="428"/>
      <c r="LCB535" s="330"/>
      <c r="LCC535" s="428"/>
      <c r="LCD535" s="330"/>
      <c r="LCE535" s="428"/>
      <c r="LCF535" s="330"/>
      <c r="LCG535" s="428"/>
      <c r="LCH535" s="330"/>
      <c r="LCI535" s="428"/>
      <c r="LCJ535" s="330"/>
      <c r="LCK535" s="428"/>
      <c r="LCL535" s="330"/>
      <c r="LCM535" s="428"/>
      <c r="LCN535" s="330"/>
      <c r="LCO535" s="428"/>
      <c r="LCP535" s="330"/>
      <c r="LCQ535" s="428"/>
      <c r="LCR535" s="330"/>
      <c r="LCS535" s="428"/>
      <c r="LCT535" s="330"/>
      <c r="LCU535" s="428"/>
      <c r="LCV535" s="330"/>
      <c r="LCW535" s="428"/>
      <c r="LCX535" s="330"/>
      <c r="LCY535" s="428"/>
      <c r="LCZ535" s="330"/>
      <c r="LDA535" s="428"/>
      <c r="LDB535" s="330"/>
      <c r="LDC535" s="428"/>
      <c r="LDD535" s="330"/>
      <c r="LDE535" s="428"/>
      <c r="LDF535" s="330"/>
      <c r="LDG535" s="428"/>
      <c r="LDH535" s="330"/>
      <c r="LDI535" s="428"/>
      <c r="LDJ535" s="330"/>
      <c r="LDK535" s="428"/>
      <c r="LDL535" s="330"/>
      <c r="LDM535" s="428"/>
      <c r="LDN535" s="330"/>
      <c r="LDO535" s="428"/>
      <c r="LDP535" s="330"/>
      <c r="LDQ535" s="428"/>
      <c r="LDR535" s="330"/>
      <c r="LDS535" s="428"/>
      <c r="LDT535" s="330"/>
      <c r="LDU535" s="428"/>
      <c r="LDV535" s="330"/>
      <c r="LDW535" s="428"/>
      <c r="LDX535" s="330"/>
      <c r="LDY535" s="428"/>
      <c r="LDZ535" s="330"/>
      <c r="LEA535" s="428"/>
      <c r="LEB535" s="330"/>
      <c r="LEC535" s="428"/>
      <c r="LED535" s="330"/>
      <c r="LEE535" s="428"/>
      <c r="LEF535" s="330"/>
      <c r="LEG535" s="428"/>
      <c r="LEH535" s="330"/>
      <c r="LEI535" s="428"/>
      <c r="LEJ535" s="330"/>
      <c r="LEK535" s="428"/>
      <c r="LEL535" s="330"/>
      <c r="LEM535" s="428"/>
      <c r="LEN535" s="330"/>
      <c r="LEO535" s="428"/>
      <c r="LEP535" s="330"/>
      <c r="LEQ535" s="428"/>
      <c r="LER535" s="330"/>
      <c r="LES535" s="428"/>
      <c r="LET535" s="330"/>
      <c r="LEU535" s="428"/>
      <c r="LEV535" s="330"/>
      <c r="LEW535" s="428"/>
      <c r="LEX535" s="330"/>
      <c r="LEY535" s="428"/>
      <c r="LEZ535" s="330"/>
      <c r="LFA535" s="428"/>
      <c r="LFB535" s="330"/>
      <c r="LFC535" s="428"/>
      <c r="LFD535" s="330"/>
      <c r="LFE535" s="428"/>
      <c r="LFF535" s="330"/>
      <c r="LFG535" s="428"/>
      <c r="LFH535" s="330"/>
      <c r="LFI535" s="428"/>
      <c r="LFJ535" s="330"/>
      <c r="LFK535" s="428"/>
      <c r="LFL535" s="330"/>
      <c r="LFM535" s="428"/>
      <c r="LFN535" s="330"/>
      <c r="LFO535" s="428"/>
      <c r="LFP535" s="330"/>
      <c r="LFQ535" s="428"/>
      <c r="LFR535" s="330"/>
      <c r="LFS535" s="428"/>
      <c r="LFT535" s="330"/>
      <c r="LFU535" s="428"/>
      <c r="LFV535" s="330"/>
      <c r="LFW535" s="428"/>
      <c r="LFX535" s="330"/>
      <c r="LFY535" s="428"/>
      <c r="LFZ535" s="330"/>
      <c r="LGA535" s="428"/>
      <c r="LGB535" s="330"/>
      <c r="LGC535" s="428"/>
      <c r="LGD535" s="330"/>
      <c r="LGE535" s="428"/>
      <c r="LGF535" s="330"/>
      <c r="LGG535" s="428"/>
      <c r="LGH535" s="330"/>
      <c r="LGI535" s="428"/>
      <c r="LGJ535" s="330"/>
      <c r="LGK535" s="428"/>
      <c r="LGL535" s="330"/>
      <c r="LGM535" s="428"/>
      <c r="LGN535" s="330"/>
      <c r="LGO535" s="428"/>
      <c r="LGP535" s="330"/>
      <c r="LGQ535" s="428"/>
      <c r="LGR535" s="330"/>
      <c r="LGS535" s="428"/>
      <c r="LGT535" s="330"/>
      <c r="LGU535" s="428"/>
      <c r="LGV535" s="330"/>
      <c r="LGW535" s="428"/>
      <c r="LGX535" s="330"/>
      <c r="LGY535" s="428"/>
      <c r="LGZ535" s="330"/>
      <c r="LHA535" s="428"/>
      <c r="LHB535" s="330"/>
      <c r="LHC535" s="428"/>
      <c r="LHD535" s="330"/>
      <c r="LHE535" s="428"/>
      <c r="LHF535" s="330"/>
      <c r="LHG535" s="428"/>
      <c r="LHH535" s="330"/>
      <c r="LHI535" s="428"/>
      <c r="LHJ535" s="330"/>
      <c r="LHK535" s="428"/>
      <c r="LHL535" s="330"/>
      <c r="LHM535" s="428"/>
      <c r="LHN535" s="330"/>
      <c r="LHO535" s="428"/>
      <c r="LHP535" s="330"/>
      <c r="LHQ535" s="428"/>
      <c r="LHR535" s="330"/>
      <c r="LHS535" s="428"/>
      <c r="LHT535" s="330"/>
      <c r="LHU535" s="428"/>
      <c r="LHV535" s="330"/>
      <c r="LHW535" s="428"/>
      <c r="LHX535" s="330"/>
      <c r="LHY535" s="428"/>
      <c r="LHZ535" s="330"/>
      <c r="LIA535" s="428"/>
      <c r="LIB535" s="330"/>
      <c r="LIC535" s="428"/>
      <c r="LID535" s="330"/>
      <c r="LIE535" s="428"/>
      <c r="LIF535" s="330"/>
      <c r="LIG535" s="428"/>
      <c r="LIH535" s="330"/>
      <c r="LII535" s="428"/>
      <c r="LIJ535" s="330"/>
      <c r="LIK535" s="428"/>
      <c r="LIL535" s="330"/>
      <c r="LIM535" s="428"/>
      <c r="LIN535" s="330"/>
      <c r="LIO535" s="428"/>
      <c r="LIP535" s="330"/>
      <c r="LIQ535" s="428"/>
      <c r="LIR535" s="330"/>
      <c r="LIS535" s="428"/>
      <c r="LIT535" s="330"/>
      <c r="LIU535" s="428"/>
      <c r="LIV535" s="330"/>
      <c r="LIW535" s="428"/>
      <c r="LIX535" s="330"/>
      <c r="LIY535" s="428"/>
      <c r="LIZ535" s="330"/>
      <c r="LJA535" s="428"/>
      <c r="LJB535" s="330"/>
      <c r="LJC535" s="428"/>
      <c r="LJD535" s="330"/>
      <c r="LJE535" s="428"/>
      <c r="LJF535" s="330"/>
      <c r="LJG535" s="428"/>
      <c r="LJH535" s="330"/>
      <c r="LJI535" s="428"/>
      <c r="LJJ535" s="330"/>
      <c r="LJK535" s="428"/>
      <c r="LJL535" s="330"/>
      <c r="LJM535" s="428"/>
      <c r="LJN535" s="330"/>
      <c r="LJO535" s="428"/>
      <c r="LJP535" s="330"/>
      <c r="LJQ535" s="428"/>
      <c r="LJR535" s="330"/>
      <c r="LJS535" s="428"/>
      <c r="LJT535" s="330"/>
      <c r="LJU535" s="428"/>
      <c r="LJV535" s="330"/>
      <c r="LJW535" s="428"/>
      <c r="LJX535" s="330"/>
      <c r="LJY535" s="428"/>
      <c r="LJZ535" s="330"/>
      <c r="LKA535" s="428"/>
      <c r="LKB535" s="330"/>
      <c r="LKC535" s="428"/>
      <c r="LKD535" s="330"/>
      <c r="LKE535" s="428"/>
      <c r="LKF535" s="330"/>
      <c r="LKG535" s="428"/>
      <c r="LKH535" s="330"/>
      <c r="LKI535" s="428"/>
      <c r="LKJ535" s="330"/>
      <c r="LKK535" s="428"/>
      <c r="LKL535" s="330"/>
      <c r="LKM535" s="428"/>
      <c r="LKN535" s="330"/>
      <c r="LKO535" s="428"/>
      <c r="LKP535" s="330"/>
      <c r="LKQ535" s="428"/>
      <c r="LKR535" s="330"/>
      <c r="LKS535" s="428"/>
      <c r="LKT535" s="330"/>
      <c r="LKU535" s="428"/>
      <c r="LKV535" s="330"/>
      <c r="LKW535" s="428"/>
      <c r="LKX535" s="330"/>
      <c r="LKY535" s="428"/>
      <c r="LKZ535" s="330"/>
      <c r="LLA535" s="428"/>
      <c r="LLB535" s="330"/>
      <c r="LLC535" s="428"/>
      <c r="LLD535" s="330"/>
      <c r="LLE535" s="428"/>
      <c r="LLF535" s="330"/>
      <c r="LLG535" s="428"/>
      <c r="LLH535" s="330"/>
      <c r="LLI535" s="428"/>
      <c r="LLJ535" s="330"/>
      <c r="LLK535" s="428"/>
      <c r="LLL535" s="330"/>
      <c r="LLM535" s="428"/>
      <c r="LLN535" s="330"/>
      <c r="LLO535" s="428"/>
      <c r="LLP535" s="330"/>
      <c r="LLQ535" s="428"/>
      <c r="LLR535" s="330"/>
      <c r="LLS535" s="428"/>
      <c r="LLT535" s="330"/>
      <c r="LLU535" s="428"/>
      <c r="LLV535" s="330"/>
      <c r="LLW535" s="428"/>
      <c r="LLX535" s="330"/>
      <c r="LLY535" s="428"/>
      <c r="LLZ535" s="330"/>
      <c r="LMA535" s="428"/>
      <c r="LMB535" s="330"/>
      <c r="LMC535" s="428"/>
      <c r="LMD535" s="330"/>
      <c r="LME535" s="428"/>
      <c r="LMF535" s="330"/>
      <c r="LMG535" s="428"/>
      <c r="LMH535" s="330"/>
      <c r="LMI535" s="428"/>
      <c r="LMJ535" s="330"/>
      <c r="LMK535" s="428"/>
      <c r="LML535" s="330"/>
      <c r="LMM535" s="428"/>
      <c r="LMN535" s="330"/>
      <c r="LMO535" s="428"/>
      <c r="LMP535" s="330"/>
      <c r="LMQ535" s="428"/>
      <c r="LMR535" s="330"/>
      <c r="LMS535" s="428"/>
      <c r="LMT535" s="330"/>
      <c r="LMU535" s="428"/>
      <c r="LMV535" s="330"/>
      <c r="LMW535" s="428"/>
      <c r="LMX535" s="330"/>
      <c r="LMY535" s="428"/>
      <c r="LMZ535" s="330"/>
      <c r="LNA535" s="428"/>
      <c r="LNB535" s="330"/>
      <c r="LNC535" s="428"/>
      <c r="LND535" s="330"/>
      <c r="LNE535" s="428"/>
      <c r="LNF535" s="330"/>
      <c r="LNG535" s="428"/>
      <c r="LNH535" s="330"/>
      <c r="LNI535" s="428"/>
      <c r="LNJ535" s="330"/>
      <c r="LNK535" s="428"/>
      <c r="LNL535" s="330"/>
      <c r="LNM535" s="428"/>
      <c r="LNN535" s="330"/>
      <c r="LNO535" s="428"/>
      <c r="LNP535" s="330"/>
      <c r="LNQ535" s="428"/>
      <c r="LNR535" s="330"/>
      <c r="LNS535" s="428"/>
      <c r="LNT535" s="330"/>
      <c r="LNU535" s="428"/>
      <c r="LNV535" s="330"/>
      <c r="LNW535" s="428"/>
      <c r="LNX535" s="330"/>
      <c r="LNY535" s="428"/>
      <c r="LNZ535" s="330"/>
      <c r="LOA535" s="428"/>
      <c r="LOB535" s="330"/>
      <c r="LOC535" s="428"/>
      <c r="LOD535" s="330"/>
      <c r="LOE535" s="428"/>
      <c r="LOF535" s="330"/>
      <c r="LOG535" s="428"/>
      <c r="LOH535" s="330"/>
      <c r="LOI535" s="428"/>
      <c r="LOJ535" s="330"/>
      <c r="LOK535" s="428"/>
      <c r="LOL535" s="330"/>
      <c r="LOM535" s="428"/>
      <c r="LON535" s="330"/>
      <c r="LOO535" s="428"/>
      <c r="LOP535" s="330"/>
      <c r="LOQ535" s="428"/>
      <c r="LOR535" s="330"/>
      <c r="LOS535" s="428"/>
      <c r="LOT535" s="330"/>
      <c r="LOU535" s="428"/>
      <c r="LOV535" s="330"/>
      <c r="LOW535" s="428"/>
      <c r="LOX535" s="330"/>
      <c r="LOY535" s="428"/>
      <c r="LOZ535" s="330"/>
      <c r="LPA535" s="428"/>
      <c r="LPB535" s="330"/>
      <c r="LPC535" s="428"/>
      <c r="LPD535" s="330"/>
      <c r="LPE535" s="428"/>
      <c r="LPF535" s="330"/>
      <c r="LPG535" s="428"/>
      <c r="LPH535" s="330"/>
      <c r="LPI535" s="428"/>
      <c r="LPJ535" s="330"/>
      <c r="LPK535" s="428"/>
      <c r="LPL535" s="330"/>
      <c r="LPM535" s="428"/>
      <c r="LPN535" s="330"/>
      <c r="LPO535" s="428"/>
      <c r="LPP535" s="330"/>
      <c r="LPQ535" s="428"/>
      <c r="LPR535" s="330"/>
      <c r="LPS535" s="428"/>
      <c r="LPT535" s="330"/>
      <c r="LPU535" s="428"/>
      <c r="LPV535" s="330"/>
      <c r="LPW535" s="428"/>
      <c r="LPX535" s="330"/>
      <c r="LPY535" s="428"/>
      <c r="LPZ535" s="330"/>
      <c r="LQA535" s="428"/>
      <c r="LQB535" s="330"/>
      <c r="LQC535" s="428"/>
      <c r="LQD535" s="330"/>
      <c r="LQE535" s="428"/>
      <c r="LQF535" s="330"/>
      <c r="LQG535" s="428"/>
      <c r="LQH535" s="330"/>
      <c r="LQI535" s="428"/>
      <c r="LQJ535" s="330"/>
      <c r="LQK535" s="428"/>
      <c r="LQL535" s="330"/>
      <c r="LQM535" s="428"/>
      <c r="LQN535" s="330"/>
      <c r="LQO535" s="428"/>
      <c r="LQP535" s="330"/>
      <c r="LQQ535" s="428"/>
      <c r="LQR535" s="330"/>
      <c r="LQS535" s="428"/>
      <c r="LQT535" s="330"/>
      <c r="LQU535" s="428"/>
      <c r="LQV535" s="330"/>
      <c r="LQW535" s="428"/>
      <c r="LQX535" s="330"/>
      <c r="LQY535" s="428"/>
      <c r="LQZ535" s="330"/>
      <c r="LRA535" s="428"/>
      <c r="LRB535" s="330"/>
      <c r="LRC535" s="428"/>
      <c r="LRD535" s="330"/>
      <c r="LRE535" s="428"/>
      <c r="LRF535" s="330"/>
      <c r="LRG535" s="428"/>
      <c r="LRH535" s="330"/>
      <c r="LRI535" s="428"/>
      <c r="LRJ535" s="330"/>
      <c r="LRK535" s="428"/>
      <c r="LRL535" s="330"/>
      <c r="LRM535" s="428"/>
      <c r="LRN535" s="330"/>
      <c r="LRO535" s="428"/>
      <c r="LRP535" s="330"/>
      <c r="LRQ535" s="428"/>
      <c r="LRR535" s="330"/>
      <c r="LRS535" s="428"/>
      <c r="LRT535" s="330"/>
      <c r="LRU535" s="428"/>
      <c r="LRV535" s="330"/>
      <c r="LRW535" s="428"/>
      <c r="LRX535" s="330"/>
      <c r="LRY535" s="428"/>
      <c r="LRZ535" s="330"/>
      <c r="LSA535" s="428"/>
      <c r="LSB535" s="330"/>
      <c r="LSC535" s="428"/>
      <c r="LSD535" s="330"/>
      <c r="LSE535" s="428"/>
      <c r="LSF535" s="330"/>
      <c r="LSG535" s="428"/>
      <c r="LSH535" s="330"/>
      <c r="LSI535" s="428"/>
      <c r="LSJ535" s="330"/>
      <c r="LSK535" s="428"/>
      <c r="LSL535" s="330"/>
      <c r="LSM535" s="428"/>
      <c r="LSN535" s="330"/>
      <c r="LSO535" s="428"/>
      <c r="LSP535" s="330"/>
      <c r="LSQ535" s="428"/>
      <c r="LSR535" s="330"/>
      <c r="LSS535" s="428"/>
      <c r="LST535" s="330"/>
      <c r="LSU535" s="428"/>
      <c r="LSV535" s="330"/>
      <c r="LSW535" s="428"/>
      <c r="LSX535" s="330"/>
      <c r="LSY535" s="428"/>
      <c r="LSZ535" s="330"/>
      <c r="LTA535" s="428"/>
      <c r="LTB535" s="330"/>
      <c r="LTC535" s="428"/>
      <c r="LTD535" s="330"/>
      <c r="LTE535" s="428"/>
      <c r="LTF535" s="330"/>
      <c r="LTG535" s="428"/>
      <c r="LTH535" s="330"/>
      <c r="LTI535" s="428"/>
      <c r="LTJ535" s="330"/>
      <c r="LTK535" s="428"/>
      <c r="LTL535" s="330"/>
      <c r="LTM535" s="428"/>
      <c r="LTN535" s="330"/>
      <c r="LTO535" s="428"/>
      <c r="LTP535" s="330"/>
      <c r="LTQ535" s="428"/>
      <c r="LTR535" s="330"/>
      <c r="LTS535" s="428"/>
      <c r="LTT535" s="330"/>
      <c r="LTU535" s="428"/>
      <c r="LTV535" s="330"/>
      <c r="LTW535" s="428"/>
      <c r="LTX535" s="330"/>
      <c r="LTY535" s="428"/>
      <c r="LTZ535" s="330"/>
      <c r="LUA535" s="428"/>
      <c r="LUB535" s="330"/>
      <c r="LUC535" s="428"/>
      <c r="LUD535" s="330"/>
      <c r="LUE535" s="428"/>
      <c r="LUF535" s="330"/>
      <c r="LUG535" s="428"/>
      <c r="LUH535" s="330"/>
      <c r="LUI535" s="428"/>
      <c r="LUJ535" s="330"/>
      <c r="LUK535" s="428"/>
      <c r="LUL535" s="330"/>
      <c r="LUM535" s="428"/>
      <c r="LUN535" s="330"/>
      <c r="LUO535" s="428"/>
      <c r="LUP535" s="330"/>
      <c r="LUQ535" s="428"/>
      <c r="LUR535" s="330"/>
      <c r="LUS535" s="428"/>
      <c r="LUT535" s="330"/>
      <c r="LUU535" s="428"/>
      <c r="LUV535" s="330"/>
      <c r="LUW535" s="428"/>
      <c r="LUX535" s="330"/>
      <c r="LUY535" s="428"/>
      <c r="LUZ535" s="330"/>
      <c r="LVA535" s="428"/>
      <c r="LVB535" s="330"/>
      <c r="LVC535" s="428"/>
      <c r="LVD535" s="330"/>
      <c r="LVE535" s="428"/>
      <c r="LVF535" s="330"/>
      <c r="LVG535" s="428"/>
      <c r="LVH535" s="330"/>
      <c r="LVI535" s="428"/>
      <c r="LVJ535" s="330"/>
      <c r="LVK535" s="428"/>
      <c r="LVL535" s="330"/>
      <c r="LVM535" s="428"/>
      <c r="LVN535" s="330"/>
      <c r="LVO535" s="428"/>
      <c r="LVP535" s="330"/>
      <c r="LVQ535" s="428"/>
      <c r="LVR535" s="330"/>
      <c r="LVS535" s="428"/>
      <c r="LVT535" s="330"/>
      <c r="LVU535" s="428"/>
      <c r="LVV535" s="330"/>
      <c r="LVW535" s="428"/>
      <c r="LVX535" s="330"/>
      <c r="LVY535" s="428"/>
      <c r="LVZ535" s="330"/>
      <c r="LWA535" s="428"/>
      <c r="LWB535" s="330"/>
      <c r="LWC535" s="428"/>
      <c r="LWD535" s="330"/>
      <c r="LWE535" s="428"/>
      <c r="LWF535" s="330"/>
      <c r="LWG535" s="428"/>
      <c r="LWH535" s="330"/>
      <c r="LWI535" s="428"/>
      <c r="LWJ535" s="330"/>
      <c r="LWK535" s="428"/>
      <c r="LWL535" s="330"/>
      <c r="LWM535" s="428"/>
      <c r="LWN535" s="330"/>
      <c r="LWO535" s="428"/>
      <c r="LWP535" s="330"/>
      <c r="LWQ535" s="428"/>
      <c r="LWR535" s="330"/>
      <c r="LWS535" s="428"/>
      <c r="LWT535" s="330"/>
      <c r="LWU535" s="428"/>
      <c r="LWV535" s="330"/>
      <c r="LWW535" s="428"/>
      <c r="LWX535" s="330"/>
      <c r="LWY535" s="428"/>
      <c r="LWZ535" s="330"/>
      <c r="LXA535" s="428"/>
      <c r="LXB535" s="330"/>
      <c r="LXC535" s="428"/>
      <c r="LXD535" s="330"/>
      <c r="LXE535" s="428"/>
      <c r="LXF535" s="330"/>
      <c r="LXG535" s="428"/>
      <c r="LXH535" s="330"/>
      <c r="LXI535" s="428"/>
      <c r="LXJ535" s="330"/>
      <c r="LXK535" s="428"/>
      <c r="LXL535" s="330"/>
      <c r="LXM535" s="428"/>
      <c r="LXN535" s="330"/>
      <c r="LXO535" s="428"/>
      <c r="LXP535" s="330"/>
      <c r="LXQ535" s="428"/>
      <c r="LXR535" s="330"/>
      <c r="LXS535" s="428"/>
      <c r="LXT535" s="330"/>
      <c r="LXU535" s="428"/>
      <c r="LXV535" s="330"/>
      <c r="LXW535" s="428"/>
      <c r="LXX535" s="330"/>
      <c r="LXY535" s="428"/>
      <c r="LXZ535" s="330"/>
      <c r="LYA535" s="428"/>
      <c r="LYB535" s="330"/>
      <c r="LYC535" s="428"/>
      <c r="LYD535" s="330"/>
      <c r="LYE535" s="428"/>
      <c r="LYF535" s="330"/>
      <c r="LYG535" s="428"/>
      <c r="LYH535" s="330"/>
      <c r="LYI535" s="428"/>
      <c r="LYJ535" s="330"/>
      <c r="LYK535" s="428"/>
      <c r="LYL535" s="330"/>
      <c r="LYM535" s="428"/>
      <c r="LYN535" s="330"/>
      <c r="LYO535" s="428"/>
      <c r="LYP535" s="330"/>
      <c r="LYQ535" s="428"/>
      <c r="LYR535" s="330"/>
      <c r="LYS535" s="428"/>
      <c r="LYT535" s="330"/>
      <c r="LYU535" s="428"/>
      <c r="LYV535" s="330"/>
      <c r="LYW535" s="428"/>
      <c r="LYX535" s="330"/>
      <c r="LYY535" s="428"/>
      <c r="LYZ535" s="330"/>
      <c r="LZA535" s="428"/>
      <c r="LZB535" s="330"/>
      <c r="LZC535" s="428"/>
      <c r="LZD535" s="330"/>
      <c r="LZE535" s="428"/>
      <c r="LZF535" s="330"/>
      <c r="LZG535" s="428"/>
      <c r="LZH535" s="330"/>
      <c r="LZI535" s="428"/>
      <c r="LZJ535" s="330"/>
      <c r="LZK535" s="428"/>
      <c r="LZL535" s="330"/>
      <c r="LZM535" s="428"/>
      <c r="LZN535" s="330"/>
      <c r="LZO535" s="428"/>
      <c r="LZP535" s="330"/>
      <c r="LZQ535" s="428"/>
      <c r="LZR535" s="330"/>
      <c r="LZS535" s="428"/>
      <c r="LZT535" s="330"/>
      <c r="LZU535" s="428"/>
      <c r="LZV535" s="330"/>
      <c r="LZW535" s="428"/>
      <c r="LZX535" s="330"/>
      <c r="LZY535" s="428"/>
      <c r="LZZ535" s="330"/>
      <c r="MAA535" s="428"/>
      <c r="MAB535" s="330"/>
      <c r="MAC535" s="428"/>
      <c r="MAD535" s="330"/>
      <c r="MAE535" s="428"/>
      <c r="MAF535" s="330"/>
      <c r="MAG535" s="428"/>
      <c r="MAH535" s="330"/>
      <c r="MAI535" s="428"/>
      <c r="MAJ535" s="330"/>
      <c r="MAK535" s="428"/>
      <c r="MAL535" s="330"/>
      <c r="MAM535" s="428"/>
      <c r="MAN535" s="330"/>
      <c r="MAO535" s="428"/>
      <c r="MAP535" s="330"/>
      <c r="MAQ535" s="428"/>
      <c r="MAR535" s="330"/>
      <c r="MAS535" s="428"/>
      <c r="MAT535" s="330"/>
      <c r="MAU535" s="428"/>
      <c r="MAV535" s="330"/>
      <c r="MAW535" s="428"/>
      <c r="MAX535" s="330"/>
      <c r="MAY535" s="428"/>
      <c r="MAZ535" s="330"/>
      <c r="MBA535" s="428"/>
      <c r="MBB535" s="330"/>
      <c r="MBC535" s="428"/>
      <c r="MBD535" s="330"/>
      <c r="MBE535" s="428"/>
      <c r="MBF535" s="330"/>
      <c r="MBG535" s="428"/>
      <c r="MBH535" s="330"/>
      <c r="MBI535" s="428"/>
      <c r="MBJ535" s="330"/>
      <c r="MBK535" s="428"/>
      <c r="MBL535" s="330"/>
      <c r="MBM535" s="428"/>
      <c r="MBN535" s="330"/>
      <c r="MBO535" s="428"/>
      <c r="MBP535" s="330"/>
      <c r="MBQ535" s="428"/>
      <c r="MBR535" s="330"/>
      <c r="MBS535" s="428"/>
      <c r="MBT535" s="330"/>
      <c r="MBU535" s="428"/>
      <c r="MBV535" s="330"/>
      <c r="MBW535" s="428"/>
      <c r="MBX535" s="330"/>
      <c r="MBY535" s="428"/>
      <c r="MBZ535" s="330"/>
      <c r="MCA535" s="428"/>
      <c r="MCB535" s="330"/>
      <c r="MCC535" s="428"/>
      <c r="MCD535" s="330"/>
      <c r="MCE535" s="428"/>
      <c r="MCF535" s="330"/>
      <c r="MCG535" s="428"/>
      <c r="MCH535" s="330"/>
      <c r="MCI535" s="428"/>
      <c r="MCJ535" s="330"/>
      <c r="MCK535" s="428"/>
      <c r="MCL535" s="330"/>
      <c r="MCM535" s="428"/>
      <c r="MCN535" s="330"/>
      <c r="MCO535" s="428"/>
      <c r="MCP535" s="330"/>
      <c r="MCQ535" s="428"/>
      <c r="MCR535" s="330"/>
      <c r="MCS535" s="428"/>
      <c r="MCT535" s="330"/>
      <c r="MCU535" s="428"/>
      <c r="MCV535" s="330"/>
      <c r="MCW535" s="428"/>
      <c r="MCX535" s="330"/>
      <c r="MCY535" s="428"/>
      <c r="MCZ535" s="330"/>
      <c r="MDA535" s="428"/>
      <c r="MDB535" s="330"/>
      <c r="MDC535" s="428"/>
      <c r="MDD535" s="330"/>
      <c r="MDE535" s="428"/>
      <c r="MDF535" s="330"/>
      <c r="MDG535" s="428"/>
      <c r="MDH535" s="330"/>
      <c r="MDI535" s="428"/>
      <c r="MDJ535" s="330"/>
      <c r="MDK535" s="428"/>
      <c r="MDL535" s="330"/>
      <c r="MDM535" s="428"/>
      <c r="MDN535" s="330"/>
      <c r="MDO535" s="428"/>
      <c r="MDP535" s="330"/>
      <c r="MDQ535" s="428"/>
      <c r="MDR535" s="330"/>
      <c r="MDS535" s="428"/>
      <c r="MDT535" s="330"/>
      <c r="MDU535" s="428"/>
      <c r="MDV535" s="330"/>
      <c r="MDW535" s="428"/>
      <c r="MDX535" s="330"/>
      <c r="MDY535" s="428"/>
      <c r="MDZ535" s="330"/>
      <c r="MEA535" s="428"/>
      <c r="MEB535" s="330"/>
      <c r="MEC535" s="428"/>
      <c r="MED535" s="330"/>
      <c r="MEE535" s="428"/>
      <c r="MEF535" s="330"/>
      <c r="MEG535" s="428"/>
      <c r="MEH535" s="330"/>
      <c r="MEI535" s="428"/>
      <c r="MEJ535" s="330"/>
      <c r="MEK535" s="428"/>
      <c r="MEL535" s="330"/>
      <c r="MEM535" s="428"/>
      <c r="MEN535" s="330"/>
      <c r="MEO535" s="428"/>
      <c r="MEP535" s="330"/>
      <c r="MEQ535" s="428"/>
      <c r="MER535" s="330"/>
      <c r="MES535" s="428"/>
      <c r="MET535" s="330"/>
      <c r="MEU535" s="428"/>
      <c r="MEV535" s="330"/>
      <c r="MEW535" s="428"/>
      <c r="MEX535" s="330"/>
      <c r="MEY535" s="428"/>
      <c r="MEZ535" s="330"/>
      <c r="MFA535" s="428"/>
      <c r="MFB535" s="330"/>
      <c r="MFC535" s="428"/>
      <c r="MFD535" s="330"/>
      <c r="MFE535" s="428"/>
      <c r="MFF535" s="330"/>
      <c r="MFG535" s="428"/>
      <c r="MFH535" s="330"/>
      <c r="MFI535" s="428"/>
      <c r="MFJ535" s="330"/>
      <c r="MFK535" s="428"/>
      <c r="MFL535" s="330"/>
      <c r="MFM535" s="428"/>
      <c r="MFN535" s="330"/>
      <c r="MFO535" s="428"/>
      <c r="MFP535" s="330"/>
      <c r="MFQ535" s="428"/>
      <c r="MFR535" s="330"/>
      <c r="MFS535" s="428"/>
      <c r="MFT535" s="330"/>
      <c r="MFU535" s="428"/>
      <c r="MFV535" s="330"/>
      <c r="MFW535" s="428"/>
      <c r="MFX535" s="330"/>
      <c r="MFY535" s="428"/>
      <c r="MFZ535" s="330"/>
      <c r="MGA535" s="428"/>
      <c r="MGB535" s="330"/>
      <c r="MGC535" s="428"/>
      <c r="MGD535" s="330"/>
      <c r="MGE535" s="428"/>
      <c r="MGF535" s="330"/>
      <c r="MGG535" s="428"/>
      <c r="MGH535" s="330"/>
      <c r="MGI535" s="428"/>
      <c r="MGJ535" s="330"/>
      <c r="MGK535" s="428"/>
      <c r="MGL535" s="330"/>
      <c r="MGM535" s="428"/>
      <c r="MGN535" s="330"/>
      <c r="MGO535" s="428"/>
      <c r="MGP535" s="330"/>
      <c r="MGQ535" s="428"/>
      <c r="MGR535" s="330"/>
      <c r="MGS535" s="428"/>
      <c r="MGT535" s="330"/>
      <c r="MGU535" s="428"/>
      <c r="MGV535" s="330"/>
      <c r="MGW535" s="428"/>
      <c r="MGX535" s="330"/>
      <c r="MGY535" s="428"/>
      <c r="MGZ535" s="330"/>
      <c r="MHA535" s="428"/>
      <c r="MHB535" s="330"/>
      <c r="MHC535" s="428"/>
      <c r="MHD535" s="330"/>
      <c r="MHE535" s="428"/>
      <c r="MHF535" s="330"/>
      <c r="MHG535" s="428"/>
      <c r="MHH535" s="330"/>
      <c r="MHI535" s="428"/>
      <c r="MHJ535" s="330"/>
      <c r="MHK535" s="428"/>
      <c r="MHL535" s="330"/>
      <c r="MHM535" s="428"/>
      <c r="MHN535" s="330"/>
      <c r="MHO535" s="428"/>
      <c r="MHP535" s="330"/>
      <c r="MHQ535" s="428"/>
      <c r="MHR535" s="330"/>
      <c r="MHS535" s="428"/>
      <c r="MHT535" s="330"/>
      <c r="MHU535" s="428"/>
      <c r="MHV535" s="330"/>
      <c r="MHW535" s="428"/>
      <c r="MHX535" s="330"/>
      <c r="MHY535" s="428"/>
      <c r="MHZ535" s="330"/>
      <c r="MIA535" s="428"/>
      <c r="MIB535" s="330"/>
      <c r="MIC535" s="428"/>
      <c r="MID535" s="330"/>
      <c r="MIE535" s="428"/>
      <c r="MIF535" s="330"/>
      <c r="MIG535" s="428"/>
      <c r="MIH535" s="330"/>
      <c r="MII535" s="428"/>
      <c r="MIJ535" s="330"/>
      <c r="MIK535" s="428"/>
      <c r="MIL535" s="330"/>
      <c r="MIM535" s="428"/>
      <c r="MIN535" s="330"/>
      <c r="MIO535" s="428"/>
      <c r="MIP535" s="330"/>
      <c r="MIQ535" s="428"/>
      <c r="MIR535" s="330"/>
      <c r="MIS535" s="428"/>
      <c r="MIT535" s="330"/>
      <c r="MIU535" s="428"/>
      <c r="MIV535" s="330"/>
      <c r="MIW535" s="428"/>
      <c r="MIX535" s="330"/>
      <c r="MIY535" s="428"/>
      <c r="MIZ535" s="330"/>
      <c r="MJA535" s="428"/>
      <c r="MJB535" s="330"/>
      <c r="MJC535" s="428"/>
      <c r="MJD535" s="330"/>
      <c r="MJE535" s="428"/>
      <c r="MJF535" s="330"/>
      <c r="MJG535" s="428"/>
      <c r="MJH535" s="330"/>
      <c r="MJI535" s="428"/>
      <c r="MJJ535" s="330"/>
      <c r="MJK535" s="428"/>
      <c r="MJL535" s="330"/>
      <c r="MJM535" s="428"/>
      <c r="MJN535" s="330"/>
      <c r="MJO535" s="428"/>
      <c r="MJP535" s="330"/>
      <c r="MJQ535" s="428"/>
      <c r="MJR535" s="330"/>
      <c r="MJS535" s="428"/>
      <c r="MJT535" s="330"/>
      <c r="MJU535" s="428"/>
      <c r="MJV535" s="330"/>
      <c r="MJW535" s="428"/>
      <c r="MJX535" s="330"/>
      <c r="MJY535" s="428"/>
      <c r="MJZ535" s="330"/>
      <c r="MKA535" s="428"/>
      <c r="MKB535" s="330"/>
      <c r="MKC535" s="428"/>
      <c r="MKD535" s="330"/>
      <c r="MKE535" s="428"/>
      <c r="MKF535" s="330"/>
      <c r="MKG535" s="428"/>
      <c r="MKH535" s="330"/>
      <c r="MKI535" s="428"/>
      <c r="MKJ535" s="330"/>
      <c r="MKK535" s="428"/>
      <c r="MKL535" s="330"/>
      <c r="MKM535" s="428"/>
      <c r="MKN535" s="330"/>
      <c r="MKO535" s="428"/>
      <c r="MKP535" s="330"/>
      <c r="MKQ535" s="428"/>
      <c r="MKR535" s="330"/>
      <c r="MKS535" s="428"/>
      <c r="MKT535" s="330"/>
      <c r="MKU535" s="428"/>
      <c r="MKV535" s="330"/>
      <c r="MKW535" s="428"/>
      <c r="MKX535" s="330"/>
      <c r="MKY535" s="428"/>
      <c r="MKZ535" s="330"/>
      <c r="MLA535" s="428"/>
      <c r="MLB535" s="330"/>
      <c r="MLC535" s="428"/>
      <c r="MLD535" s="330"/>
      <c r="MLE535" s="428"/>
      <c r="MLF535" s="330"/>
      <c r="MLG535" s="428"/>
      <c r="MLH535" s="330"/>
      <c r="MLI535" s="428"/>
      <c r="MLJ535" s="330"/>
      <c r="MLK535" s="428"/>
      <c r="MLL535" s="330"/>
      <c r="MLM535" s="428"/>
      <c r="MLN535" s="330"/>
      <c r="MLO535" s="428"/>
      <c r="MLP535" s="330"/>
      <c r="MLQ535" s="428"/>
      <c r="MLR535" s="330"/>
      <c r="MLS535" s="428"/>
      <c r="MLT535" s="330"/>
      <c r="MLU535" s="428"/>
      <c r="MLV535" s="330"/>
      <c r="MLW535" s="428"/>
      <c r="MLX535" s="330"/>
      <c r="MLY535" s="428"/>
      <c r="MLZ535" s="330"/>
      <c r="MMA535" s="428"/>
      <c r="MMB535" s="330"/>
      <c r="MMC535" s="428"/>
      <c r="MMD535" s="330"/>
      <c r="MME535" s="428"/>
      <c r="MMF535" s="330"/>
      <c r="MMG535" s="428"/>
      <c r="MMH535" s="330"/>
      <c r="MMI535" s="428"/>
      <c r="MMJ535" s="330"/>
      <c r="MMK535" s="428"/>
      <c r="MML535" s="330"/>
      <c r="MMM535" s="428"/>
      <c r="MMN535" s="330"/>
      <c r="MMO535" s="428"/>
      <c r="MMP535" s="330"/>
      <c r="MMQ535" s="428"/>
      <c r="MMR535" s="330"/>
      <c r="MMS535" s="428"/>
      <c r="MMT535" s="330"/>
      <c r="MMU535" s="428"/>
      <c r="MMV535" s="330"/>
      <c r="MMW535" s="428"/>
      <c r="MMX535" s="330"/>
      <c r="MMY535" s="428"/>
      <c r="MMZ535" s="330"/>
      <c r="MNA535" s="428"/>
      <c r="MNB535" s="330"/>
      <c r="MNC535" s="428"/>
      <c r="MND535" s="330"/>
      <c r="MNE535" s="428"/>
      <c r="MNF535" s="330"/>
      <c r="MNG535" s="428"/>
      <c r="MNH535" s="330"/>
      <c r="MNI535" s="428"/>
      <c r="MNJ535" s="330"/>
      <c r="MNK535" s="428"/>
      <c r="MNL535" s="330"/>
      <c r="MNM535" s="428"/>
      <c r="MNN535" s="330"/>
      <c r="MNO535" s="428"/>
      <c r="MNP535" s="330"/>
      <c r="MNQ535" s="428"/>
      <c r="MNR535" s="330"/>
      <c r="MNS535" s="428"/>
      <c r="MNT535" s="330"/>
      <c r="MNU535" s="428"/>
      <c r="MNV535" s="330"/>
      <c r="MNW535" s="428"/>
      <c r="MNX535" s="330"/>
      <c r="MNY535" s="428"/>
      <c r="MNZ535" s="330"/>
      <c r="MOA535" s="428"/>
      <c r="MOB535" s="330"/>
      <c r="MOC535" s="428"/>
      <c r="MOD535" s="330"/>
      <c r="MOE535" s="428"/>
      <c r="MOF535" s="330"/>
      <c r="MOG535" s="428"/>
      <c r="MOH535" s="330"/>
      <c r="MOI535" s="428"/>
      <c r="MOJ535" s="330"/>
      <c r="MOK535" s="428"/>
      <c r="MOL535" s="330"/>
      <c r="MOM535" s="428"/>
      <c r="MON535" s="330"/>
      <c r="MOO535" s="428"/>
      <c r="MOP535" s="330"/>
      <c r="MOQ535" s="428"/>
      <c r="MOR535" s="330"/>
      <c r="MOS535" s="428"/>
      <c r="MOT535" s="330"/>
      <c r="MOU535" s="428"/>
      <c r="MOV535" s="330"/>
      <c r="MOW535" s="428"/>
      <c r="MOX535" s="330"/>
      <c r="MOY535" s="428"/>
      <c r="MOZ535" s="330"/>
      <c r="MPA535" s="428"/>
      <c r="MPB535" s="330"/>
      <c r="MPC535" s="428"/>
      <c r="MPD535" s="330"/>
      <c r="MPE535" s="428"/>
      <c r="MPF535" s="330"/>
      <c r="MPG535" s="428"/>
      <c r="MPH535" s="330"/>
      <c r="MPI535" s="428"/>
      <c r="MPJ535" s="330"/>
      <c r="MPK535" s="428"/>
      <c r="MPL535" s="330"/>
      <c r="MPM535" s="428"/>
      <c r="MPN535" s="330"/>
      <c r="MPO535" s="428"/>
      <c r="MPP535" s="330"/>
      <c r="MPQ535" s="428"/>
      <c r="MPR535" s="330"/>
      <c r="MPS535" s="428"/>
      <c r="MPT535" s="330"/>
      <c r="MPU535" s="428"/>
      <c r="MPV535" s="330"/>
      <c r="MPW535" s="428"/>
      <c r="MPX535" s="330"/>
      <c r="MPY535" s="428"/>
      <c r="MPZ535" s="330"/>
      <c r="MQA535" s="428"/>
      <c r="MQB535" s="330"/>
      <c r="MQC535" s="428"/>
      <c r="MQD535" s="330"/>
      <c r="MQE535" s="428"/>
      <c r="MQF535" s="330"/>
      <c r="MQG535" s="428"/>
      <c r="MQH535" s="330"/>
      <c r="MQI535" s="428"/>
      <c r="MQJ535" s="330"/>
      <c r="MQK535" s="428"/>
      <c r="MQL535" s="330"/>
      <c r="MQM535" s="428"/>
      <c r="MQN535" s="330"/>
      <c r="MQO535" s="428"/>
      <c r="MQP535" s="330"/>
      <c r="MQQ535" s="428"/>
      <c r="MQR535" s="330"/>
      <c r="MQS535" s="428"/>
      <c r="MQT535" s="330"/>
      <c r="MQU535" s="428"/>
      <c r="MQV535" s="330"/>
      <c r="MQW535" s="428"/>
      <c r="MQX535" s="330"/>
      <c r="MQY535" s="428"/>
      <c r="MQZ535" s="330"/>
      <c r="MRA535" s="428"/>
      <c r="MRB535" s="330"/>
      <c r="MRC535" s="428"/>
      <c r="MRD535" s="330"/>
      <c r="MRE535" s="428"/>
      <c r="MRF535" s="330"/>
      <c r="MRG535" s="428"/>
      <c r="MRH535" s="330"/>
      <c r="MRI535" s="428"/>
      <c r="MRJ535" s="330"/>
      <c r="MRK535" s="428"/>
      <c r="MRL535" s="330"/>
      <c r="MRM535" s="428"/>
      <c r="MRN535" s="330"/>
      <c r="MRO535" s="428"/>
      <c r="MRP535" s="330"/>
      <c r="MRQ535" s="428"/>
      <c r="MRR535" s="330"/>
      <c r="MRS535" s="428"/>
      <c r="MRT535" s="330"/>
      <c r="MRU535" s="428"/>
      <c r="MRV535" s="330"/>
      <c r="MRW535" s="428"/>
      <c r="MRX535" s="330"/>
      <c r="MRY535" s="428"/>
      <c r="MRZ535" s="330"/>
      <c r="MSA535" s="428"/>
      <c r="MSB535" s="330"/>
      <c r="MSC535" s="428"/>
      <c r="MSD535" s="330"/>
      <c r="MSE535" s="428"/>
      <c r="MSF535" s="330"/>
      <c r="MSG535" s="428"/>
      <c r="MSH535" s="330"/>
      <c r="MSI535" s="428"/>
      <c r="MSJ535" s="330"/>
      <c r="MSK535" s="428"/>
      <c r="MSL535" s="330"/>
      <c r="MSM535" s="428"/>
      <c r="MSN535" s="330"/>
      <c r="MSO535" s="428"/>
      <c r="MSP535" s="330"/>
      <c r="MSQ535" s="428"/>
      <c r="MSR535" s="330"/>
      <c r="MSS535" s="428"/>
      <c r="MST535" s="330"/>
      <c r="MSU535" s="428"/>
      <c r="MSV535" s="330"/>
      <c r="MSW535" s="428"/>
      <c r="MSX535" s="330"/>
      <c r="MSY535" s="428"/>
      <c r="MSZ535" s="330"/>
      <c r="MTA535" s="428"/>
      <c r="MTB535" s="330"/>
      <c r="MTC535" s="428"/>
      <c r="MTD535" s="330"/>
      <c r="MTE535" s="428"/>
      <c r="MTF535" s="330"/>
      <c r="MTG535" s="428"/>
      <c r="MTH535" s="330"/>
      <c r="MTI535" s="428"/>
      <c r="MTJ535" s="330"/>
      <c r="MTK535" s="428"/>
      <c r="MTL535" s="330"/>
      <c r="MTM535" s="428"/>
      <c r="MTN535" s="330"/>
      <c r="MTO535" s="428"/>
      <c r="MTP535" s="330"/>
      <c r="MTQ535" s="428"/>
      <c r="MTR535" s="330"/>
      <c r="MTS535" s="428"/>
      <c r="MTT535" s="330"/>
      <c r="MTU535" s="428"/>
      <c r="MTV535" s="330"/>
      <c r="MTW535" s="428"/>
      <c r="MTX535" s="330"/>
      <c r="MTY535" s="428"/>
      <c r="MTZ535" s="330"/>
      <c r="MUA535" s="428"/>
      <c r="MUB535" s="330"/>
      <c r="MUC535" s="428"/>
      <c r="MUD535" s="330"/>
      <c r="MUE535" s="428"/>
      <c r="MUF535" s="330"/>
      <c r="MUG535" s="428"/>
      <c r="MUH535" s="330"/>
      <c r="MUI535" s="428"/>
      <c r="MUJ535" s="330"/>
      <c r="MUK535" s="428"/>
      <c r="MUL535" s="330"/>
      <c r="MUM535" s="428"/>
      <c r="MUN535" s="330"/>
      <c r="MUO535" s="428"/>
      <c r="MUP535" s="330"/>
      <c r="MUQ535" s="428"/>
      <c r="MUR535" s="330"/>
      <c r="MUS535" s="428"/>
      <c r="MUT535" s="330"/>
      <c r="MUU535" s="428"/>
      <c r="MUV535" s="330"/>
      <c r="MUW535" s="428"/>
      <c r="MUX535" s="330"/>
      <c r="MUY535" s="428"/>
      <c r="MUZ535" s="330"/>
      <c r="MVA535" s="428"/>
      <c r="MVB535" s="330"/>
      <c r="MVC535" s="428"/>
      <c r="MVD535" s="330"/>
      <c r="MVE535" s="428"/>
      <c r="MVF535" s="330"/>
      <c r="MVG535" s="428"/>
      <c r="MVH535" s="330"/>
      <c r="MVI535" s="428"/>
      <c r="MVJ535" s="330"/>
      <c r="MVK535" s="428"/>
      <c r="MVL535" s="330"/>
      <c r="MVM535" s="428"/>
      <c r="MVN535" s="330"/>
      <c r="MVO535" s="428"/>
      <c r="MVP535" s="330"/>
      <c r="MVQ535" s="428"/>
      <c r="MVR535" s="330"/>
      <c r="MVS535" s="428"/>
      <c r="MVT535" s="330"/>
      <c r="MVU535" s="428"/>
      <c r="MVV535" s="330"/>
      <c r="MVW535" s="428"/>
      <c r="MVX535" s="330"/>
      <c r="MVY535" s="428"/>
      <c r="MVZ535" s="330"/>
      <c r="MWA535" s="428"/>
      <c r="MWB535" s="330"/>
      <c r="MWC535" s="428"/>
      <c r="MWD535" s="330"/>
      <c r="MWE535" s="428"/>
      <c r="MWF535" s="330"/>
      <c r="MWG535" s="428"/>
      <c r="MWH535" s="330"/>
      <c r="MWI535" s="428"/>
      <c r="MWJ535" s="330"/>
      <c r="MWK535" s="428"/>
      <c r="MWL535" s="330"/>
      <c r="MWM535" s="428"/>
      <c r="MWN535" s="330"/>
      <c r="MWO535" s="428"/>
      <c r="MWP535" s="330"/>
      <c r="MWQ535" s="428"/>
      <c r="MWR535" s="330"/>
      <c r="MWS535" s="428"/>
      <c r="MWT535" s="330"/>
      <c r="MWU535" s="428"/>
      <c r="MWV535" s="330"/>
      <c r="MWW535" s="428"/>
      <c r="MWX535" s="330"/>
      <c r="MWY535" s="428"/>
      <c r="MWZ535" s="330"/>
      <c r="MXA535" s="428"/>
      <c r="MXB535" s="330"/>
      <c r="MXC535" s="428"/>
      <c r="MXD535" s="330"/>
      <c r="MXE535" s="428"/>
      <c r="MXF535" s="330"/>
      <c r="MXG535" s="428"/>
      <c r="MXH535" s="330"/>
      <c r="MXI535" s="428"/>
      <c r="MXJ535" s="330"/>
      <c r="MXK535" s="428"/>
      <c r="MXL535" s="330"/>
      <c r="MXM535" s="428"/>
      <c r="MXN535" s="330"/>
      <c r="MXO535" s="428"/>
      <c r="MXP535" s="330"/>
      <c r="MXQ535" s="428"/>
      <c r="MXR535" s="330"/>
      <c r="MXS535" s="428"/>
      <c r="MXT535" s="330"/>
      <c r="MXU535" s="428"/>
      <c r="MXV535" s="330"/>
      <c r="MXW535" s="428"/>
      <c r="MXX535" s="330"/>
      <c r="MXY535" s="428"/>
      <c r="MXZ535" s="330"/>
      <c r="MYA535" s="428"/>
      <c r="MYB535" s="330"/>
      <c r="MYC535" s="428"/>
      <c r="MYD535" s="330"/>
      <c r="MYE535" s="428"/>
      <c r="MYF535" s="330"/>
      <c r="MYG535" s="428"/>
      <c r="MYH535" s="330"/>
      <c r="MYI535" s="428"/>
      <c r="MYJ535" s="330"/>
      <c r="MYK535" s="428"/>
      <c r="MYL535" s="330"/>
      <c r="MYM535" s="428"/>
      <c r="MYN535" s="330"/>
      <c r="MYO535" s="428"/>
      <c r="MYP535" s="330"/>
      <c r="MYQ535" s="428"/>
      <c r="MYR535" s="330"/>
      <c r="MYS535" s="428"/>
      <c r="MYT535" s="330"/>
      <c r="MYU535" s="428"/>
      <c r="MYV535" s="330"/>
      <c r="MYW535" s="428"/>
      <c r="MYX535" s="330"/>
      <c r="MYY535" s="428"/>
      <c r="MYZ535" s="330"/>
      <c r="MZA535" s="428"/>
      <c r="MZB535" s="330"/>
      <c r="MZC535" s="428"/>
      <c r="MZD535" s="330"/>
      <c r="MZE535" s="428"/>
      <c r="MZF535" s="330"/>
      <c r="MZG535" s="428"/>
      <c r="MZH535" s="330"/>
      <c r="MZI535" s="428"/>
      <c r="MZJ535" s="330"/>
      <c r="MZK535" s="428"/>
      <c r="MZL535" s="330"/>
      <c r="MZM535" s="428"/>
      <c r="MZN535" s="330"/>
      <c r="MZO535" s="428"/>
      <c r="MZP535" s="330"/>
      <c r="MZQ535" s="428"/>
      <c r="MZR535" s="330"/>
      <c r="MZS535" s="428"/>
      <c r="MZT535" s="330"/>
      <c r="MZU535" s="428"/>
      <c r="MZV535" s="330"/>
      <c r="MZW535" s="428"/>
      <c r="MZX535" s="330"/>
      <c r="MZY535" s="428"/>
      <c r="MZZ535" s="330"/>
      <c r="NAA535" s="428"/>
      <c r="NAB535" s="330"/>
      <c r="NAC535" s="428"/>
      <c r="NAD535" s="330"/>
      <c r="NAE535" s="428"/>
      <c r="NAF535" s="330"/>
      <c r="NAG535" s="428"/>
      <c r="NAH535" s="330"/>
      <c r="NAI535" s="428"/>
      <c r="NAJ535" s="330"/>
      <c r="NAK535" s="428"/>
      <c r="NAL535" s="330"/>
      <c r="NAM535" s="428"/>
      <c r="NAN535" s="330"/>
      <c r="NAO535" s="428"/>
      <c r="NAP535" s="330"/>
      <c r="NAQ535" s="428"/>
      <c r="NAR535" s="330"/>
      <c r="NAS535" s="428"/>
      <c r="NAT535" s="330"/>
      <c r="NAU535" s="428"/>
      <c r="NAV535" s="330"/>
      <c r="NAW535" s="428"/>
      <c r="NAX535" s="330"/>
      <c r="NAY535" s="428"/>
      <c r="NAZ535" s="330"/>
      <c r="NBA535" s="428"/>
      <c r="NBB535" s="330"/>
      <c r="NBC535" s="428"/>
      <c r="NBD535" s="330"/>
      <c r="NBE535" s="428"/>
      <c r="NBF535" s="330"/>
      <c r="NBG535" s="428"/>
      <c r="NBH535" s="330"/>
      <c r="NBI535" s="428"/>
      <c r="NBJ535" s="330"/>
      <c r="NBK535" s="428"/>
      <c r="NBL535" s="330"/>
      <c r="NBM535" s="428"/>
      <c r="NBN535" s="330"/>
      <c r="NBO535" s="428"/>
      <c r="NBP535" s="330"/>
      <c r="NBQ535" s="428"/>
      <c r="NBR535" s="330"/>
      <c r="NBS535" s="428"/>
      <c r="NBT535" s="330"/>
      <c r="NBU535" s="428"/>
      <c r="NBV535" s="330"/>
      <c r="NBW535" s="428"/>
      <c r="NBX535" s="330"/>
      <c r="NBY535" s="428"/>
      <c r="NBZ535" s="330"/>
      <c r="NCA535" s="428"/>
      <c r="NCB535" s="330"/>
      <c r="NCC535" s="428"/>
      <c r="NCD535" s="330"/>
      <c r="NCE535" s="428"/>
      <c r="NCF535" s="330"/>
      <c r="NCG535" s="428"/>
      <c r="NCH535" s="330"/>
      <c r="NCI535" s="428"/>
      <c r="NCJ535" s="330"/>
      <c r="NCK535" s="428"/>
      <c r="NCL535" s="330"/>
      <c r="NCM535" s="428"/>
      <c r="NCN535" s="330"/>
      <c r="NCO535" s="428"/>
      <c r="NCP535" s="330"/>
      <c r="NCQ535" s="428"/>
      <c r="NCR535" s="330"/>
      <c r="NCS535" s="428"/>
      <c r="NCT535" s="330"/>
      <c r="NCU535" s="428"/>
      <c r="NCV535" s="330"/>
      <c r="NCW535" s="428"/>
      <c r="NCX535" s="330"/>
      <c r="NCY535" s="428"/>
      <c r="NCZ535" s="330"/>
      <c r="NDA535" s="428"/>
      <c r="NDB535" s="330"/>
      <c r="NDC535" s="428"/>
      <c r="NDD535" s="330"/>
      <c r="NDE535" s="428"/>
      <c r="NDF535" s="330"/>
      <c r="NDG535" s="428"/>
      <c r="NDH535" s="330"/>
      <c r="NDI535" s="428"/>
      <c r="NDJ535" s="330"/>
      <c r="NDK535" s="428"/>
      <c r="NDL535" s="330"/>
      <c r="NDM535" s="428"/>
      <c r="NDN535" s="330"/>
      <c r="NDO535" s="428"/>
      <c r="NDP535" s="330"/>
      <c r="NDQ535" s="428"/>
      <c r="NDR535" s="330"/>
      <c r="NDS535" s="428"/>
      <c r="NDT535" s="330"/>
      <c r="NDU535" s="428"/>
      <c r="NDV535" s="330"/>
      <c r="NDW535" s="428"/>
      <c r="NDX535" s="330"/>
      <c r="NDY535" s="428"/>
      <c r="NDZ535" s="330"/>
      <c r="NEA535" s="428"/>
      <c r="NEB535" s="330"/>
      <c r="NEC535" s="428"/>
      <c r="NED535" s="330"/>
      <c r="NEE535" s="428"/>
      <c r="NEF535" s="330"/>
      <c r="NEG535" s="428"/>
      <c r="NEH535" s="330"/>
      <c r="NEI535" s="428"/>
      <c r="NEJ535" s="330"/>
      <c r="NEK535" s="428"/>
      <c r="NEL535" s="330"/>
      <c r="NEM535" s="428"/>
      <c r="NEN535" s="330"/>
      <c r="NEO535" s="428"/>
      <c r="NEP535" s="330"/>
      <c r="NEQ535" s="428"/>
      <c r="NER535" s="330"/>
      <c r="NES535" s="428"/>
      <c r="NET535" s="330"/>
      <c r="NEU535" s="428"/>
      <c r="NEV535" s="330"/>
      <c r="NEW535" s="428"/>
      <c r="NEX535" s="330"/>
      <c r="NEY535" s="428"/>
      <c r="NEZ535" s="330"/>
      <c r="NFA535" s="428"/>
      <c r="NFB535" s="330"/>
      <c r="NFC535" s="428"/>
      <c r="NFD535" s="330"/>
      <c r="NFE535" s="428"/>
      <c r="NFF535" s="330"/>
      <c r="NFG535" s="428"/>
      <c r="NFH535" s="330"/>
      <c r="NFI535" s="428"/>
      <c r="NFJ535" s="330"/>
      <c r="NFK535" s="428"/>
      <c r="NFL535" s="330"/>
      <c r="NFM535" s="428"/>
      <c r="NFN535" s="330"/>
      <c r="NFO535" s="428"/>
      <c r="NFP535" s="330"/>
      <c r="NFQ535" s="428"/>
      <c r="NFR535" s="330"/>
      <c r="NFS535" s="428"/>
      <c r="NFT535" s="330"/>
      <c r="NFU535" s="428"/>
      <c r="NFV535" s="330"/>
      <c r="NFW535" s="428"/>
      <c r="NFX535" s="330"/>
      <c r="NFY535" s="428"/>
      <c r="NFZ535" s="330"/>
      <c r="NGA535" s="428"/>
      <c r="NGB535" s="330"/>
      <c r="NGC535" s="428"/>
      <c r="NGD535" s="330"/>
      <c r="NGE535" s="428"/>
      <c r="NGF535" s="330"/>
      <c r="NGG535" s="428"/>
      <c r="NGH535" s="330"/>
      <c r="NGI535" s="428"/>
      <c r="NGJ535" s="330"/>
      <c r="NGK535" s="428"/>
      <c r="NGL535" s="330"/>
      <c r="NGM535" s="428"/>
      <c r="NGN535" s="330"/>
      <c r="NGO535" s="428"/>
      <c r="NGP535" s="330"/>
      <c r="NGQ535" s="428"/>
      <c r="NGR535" s="330"/>
      <c r="NGS535" s="428"/>
      <c r="NGT535" s="330"/>
      <c r="NGU535" s="428"/>
      <c r="NGV535" s="330"/>
      <c r="NGW535" s="428"/>
      <c r="NGX535" s="330"/>
      <c r="NGY535" s="428"/>
      <c r="NGZ535" s="330"/>
      <c r="NHA535" s="428"/>
      <c r="NHB535" s="330"/>
      <c r="NHC535" s="428"/>
      <c r="NHD535" s="330"/>
      <c r="NHE535" s="428"/>
      <c r="NHF535" s="330"/>
      <c r="NHG535" s="428"/>
      <c r="NHH535" s="330"/>
      <c r="NHI535" s="428"/>
      <c r="NHJ535" s="330"/>
      <c r="NHK535" s="428"/>
      <c r="NHL535" s="330"/>
      <c r="NHM535" s="428"/>
      <c r="NHN535" s="330"/>
      <c r="NHO535" s="428"/>
      <c r="NHP535" s="330"/>
      <c r="NHQ535" s="428"/>
      <c r="NHR535" s="330"/>
      <c r="NHS535" s="428"/>
      <c r="NHT535" s="330"/>
      <c r="NHU535" s="428"/>
      <c r="NHV535" s="330"/>
      <c r="NHW535" s="428"/>
      <c r="NHX535" s="330"/>
      <c r="NHY535" s="428"/>
      <c r="NHZ535" s="330"/>
      <c r="NIA535" s="428"/>
      <c r="NIB535" s="330"/>
      <c r="NIC535" s="428"/>
      <c r="NID535" s="330"/>
      <c r="NIE535" s="428"/>
      <c r="NIF535" s="330"/>
      <c r="NIG535" s="428"/>
      <c r="NIH535" s="330"/>
      <c r="NII535" s="428"/>
      <c r="NIJ535" s="330"/>
      <c r="NIK535" s="428"/>
      <c r="NIL535" s="330"/>
      <c r="NIM535" s="428"/>
      <c r="NIN535" s="330"/>
      <c r="NIO535" s="428"/>
      <c r="NIP535" s="330"/>
      <c r="NIQ535" s="428"/>
      <c r="NIR535" s="330"/>
      <c r="NIS535" s="428"/>
      <c r="NIT535" s="330"/>
      <c r="NIU535" s="428"/>
      <c r="NIV535" s="330"/>
      <c r="NIW535" s="428"/>
      <c r="NIX535" s="330"/>
      <c r="NIY535" s="428"/>
      <c r="NIZ535" s="330"/>
      <c r="NJA535" s="428"/>
      <c r="NJB535" s="330"/>
      <c r="NJC535" s="428"/>
      <c r="NJD535" s="330"/>
      <c r="NJE535" s="428"/>
      <c r="NJF535" s="330"/>
      <c r="NJG535" s="428"/>
      <c r="NJH535" s="330"/>
      <c r="NJI535" s="428"/>
      <c r="NJJ535" s="330"/>
      <c r="NJK535" s="428"/>
      <c r="NJL535" s="330"/>
      <c r="NJM535" s="428"/>
      <c r="NJN535" s="330"/>
      <c r="NJO535" s="428"/>
      <c r="NJP535" s="330"/>
      <c r="NJQ535" s="428"/>
      <c r="NJR535" s="330"/>
      <c r="NJS535" s="428"/>
      <c r="NJT535" s="330"/>
      <c r="NJU535" s="428"/>
      <c r="NJV535" s="330"/>
      <c r="NJW535" s="428"/>
      <c r="NJX535" s="330"/>
      <c r="NJY535" s="428"/>
      <c r="NJZ535" s="330"/>
      <c r="NKA535" s="428"/>
      <c r="NKB535" s="330"/>
      <c r="NKC535" s="428"/>
      <c r="NKD535" s="330"/>
      <c r="NKE535" s="428"/>
      <c r="NKF535" s="330"/>
      <c r="NKG535" s="428"/>
      <c r="NKH535" s="330"/>
      <c r="NKI535" s="428"/>
      <c r="NKJ535" s="330"/>
      <c r="NKK535" s="428"/>
      <c r="NKL535" s="330"/>
      <c r="NKM535" s="428"/>
      <c r="NKN535" s="330"/>
      <c r="NKO535" s="428"/>
      <c r="NKP535" s="330"/>
      <c r="NKQ535" s="428"/>
      <c r="NKR535" s="330"/>
      <c r="NKS535" s="428"/>
      <c r="NKT535" s="330"/>
      <c r="NKU535" s="428"/>
      <c r="NKV535" s="330"/>
      <c r="NKW535" s="428"/>
      <c r="NKX535" s="330"/>
      <c r="NKY535" s="428"/>
      <c r="NKZ535" s="330"/>
      <c r="NLA535" s="428"/>
      <c r="NLB535" s="330"/>
      <c r="NLC535" s="428"/>
      <c r="NLD535" s="330"/>
      <c r="NLE535" s="428"/>
      <c r="NLF535" s="330"/>
      <c r="NLG535" s="428"/>
      <c r="NLH535" s="330"/>
      <c r="NLI535" s="428"/>
      <c r="NLJ535" s="330"/>
      <c r="NLK535" s="428"/>
      <c r="NLL535" s="330"/>
      <c r="NLM535" s="428"/>
      <c r="NLN535" s="330"/>
      <c r="NLO535" s="428"/>
      <c r="NLP535" s="330"/>
      <c r="NLQ535" s="428"/>
      <c r="NLR535" s="330"/>
      <c r="NLS535" s="428"/>
      <c r="NLT535" s="330"/>
      <c r="NLU535" s="428"/>
      <c r="NLV535" s="330"/>
      <c r="NLW535" s="428"/>
      <c r="NLX535" s="330"/>
      <c r="NLY535" s="428"/>
      <c r="NLZ535" s="330"/>
      <c r="NMA535" s="428"/>
      <c r="NMB535" s="330"/>
      <c r="NMC535" s="428"/>
      <c r="NMD535" s="330"/>
      <c r="NME535" s="428"/>
      <c r="NMF535" s="330"/>
      <c r="NMG535" s="428"/>
      <c r="NMH535" s="330"/>
      <c r="NMI535" s="428"/>
      <c r="NMJ535" s="330"/>
      <c r="NMK535" s="428"/>
      <c r="NML535" s="330"/>
      <c r="NMM535" s="428"/>
      <c r="NMN535" s="330"/>
      <c r="NMO535" s="428"/>
      <c r="NMP535" s="330"/>
      <c r="NMQ535" s="428"/>
      <c r="NMR535" s="330"/>
      <c r="NMS535" s="428"/>
      <c r="NMT535" s="330"/>
      <c r="NMU535" s="428"/>
      <c r="NMV535" s="330"/>
      <c r="NMW535" s="428"/>
      <c r="NMX535" s="330"/>
      <c r="NMY535" s="428"/>
      <c r="NMZ535" s="330"/>
      <c r="NNA535" s="428"/>
      <c r="NNB535" s="330"/>
      <c r="NNC535" s="428"/>
      <c r="NND535" s="330"/>
      <c r="NNE535" s="428"/>
      <c r="NNF535" s="330"/>
      <c r="NNG535" s="428"/>
      <c r="NNH535" s="330"/>
      <c r="NNI535" s="428"/>
      <c r="NNJ535" s="330"/>
      <c r="NNK535" s="428"/>
      <c r="NNL535" s="330"/>
      <c r="NNM535" s="428"/>
      <c r="NNN535" s="330"/>
      <c r="NNO535" s="428"/>
      <c r="NNP535" s="330"/>
      <c r="NNQ535" s="428"/>
      <c r="NNR535" s="330"/>
      <c r="NNS535" s="428"/>
      <c r="NNT535" s="330"/>
      <c r="NNU535" s="428"/>
      <c r="NNV535" s="330"/>
      <c r="NNW535" s="428"/>
      <c r="NNX535" s="330"/>
      <c r="NNY535" s="428"/>
      <c r="NNZ535" s="330"/>
      <c r="NOA535" s="428"/>
      <c r="NOB535" s="330"/>
      <c r="NOC535" s="428"/>
      <c r="NOD535" s="330"/>
      <c r="NOE535" s="428"/>
      <c r="NOF535" s="330"/>
      <c r="NOG535" s="428"/>
      <c r="NOH535" s="330"/>
      <c r="NOI535" s="428"/>
      <c r="NOJ535" s="330"/>
      <c r="NOK535" s="428"/>
      <c r="NOL535" s="330"/>
      <c r="NOM535" s="428"/>
      <c r="NON535" s="330"/>
      <c r="NOO535" s="428"/>
      <c r="NOP535" s="330"/>
      <c r="NOQ535" s="428"/>
      <c r="NOR535" s="330"/>
      <c r="NOS535" s="428"/>
      <c r="NOT535" s="330"/>
      <c r="NOU535" s="428"/>
      <c r="NOV535" s="330"/>
      <c r="NOW535" s="428"/>
      <c r="NOX535" s="330"/>
      <c r="NOY535" s="428"/>
      <c r="NOZ535" s="330"/>
      <c r="NPA535" s="428"/>
      <c r="NPB535" s="330"/>
      <c r="NPC535" s="428"/>
      <c r="NPD535" s="330"/>
      <c r="NPE535" s="428"/>
      <c r="NPF535" s="330"/>
      <c r="NPG535" s="428"/>
      <c r="NPH535" s="330"/>
      <c r="NPI535" s="428"/>
      <c r="NPJ535" s="330"/>
      <c r="NPK535" s="428"/>
      <c r="NPL535" s="330"/>
      <c r="NPM535" s="428"/>
      <c r="NPN535" s="330"/>
      <c r="NPO535" s="428"/>
      <c r="NPP535" s="330"/>
      <c r="NPQ535" s="428"/>
      <c r="NPR535" s="330"/>
      <c r="NPS535" s="428"/>
      <c r="NPT535" s="330"/>
      <c r="NPU535" s="428"/>
      <c r="NPV535" s="330"/>
      <c r="NPW535" s="428"/>
      <c r="NPX535" s="330"/>
      <c r="NPY535" s="428"/>
      <c r="NPZ535" s="330"/>
      <c r="NQA535" s="428"/>
      <c r="NQB535" s="330"/>
      <c r="NQC535" s="428"/>
      <c r="NQD535" s="330"/>
      <c r="NQE535" s="428"/>
      <c r="NQF535" s="330"/>
      <c r="NQG535" s="428"/>
      <c r="NQH535" s="330"/>
      <c r="NQI535" s="428"/>
      <c r="NQJ535" s="330"/>
      <c r="NQK535" s="428"/>
      <c r="NQL535" s="330"/>
      <c r="NQM535" s="428"/>
      <c r="NQN535" s="330"/>
      <c r="NQO535" s="428"/>
      <c r="NQP535" s="330"/>
      <c r="NQQ535" s="428"/>
      <c r="NQR535" s="330"/>
      <c r="NQS535" s="428"/>
      <c r="NQT535" s="330"/>
      <c r="NQU535" s="428"/>
      <c r="NQV535" s="330"/>
      <c r="NQW535" s="428"/>
      <c r="NQX535" s="330"/>
      <c r="NQY535" s="428"/>
      <c r="NQZ535" s="330"/>
      <c r="NRA535" s="428"/>
      <c r="NRB535" s="330"/>
      <c r="NRC535" s="428"/>
      <c r="NRD535" s="330"/>
      <c r="NRE535" s="428"/>
      <c r="NRF535" s="330"/>
      <c r="NRG535" s="428"/>
      <c r="NRH535" s="330"/>
      <c r="NRI535" s="428"/>
      <c r="NRJ535" s="330"/>
      <c r="NRK535" s="428"/>
      <c r="NRL535" s="330"/>
      <c r="NRM535" s="428"/>
      <c r="NRN535" s="330"/>
      <c r="NRO535" s="428"/>
      <c r="NRP535" s="330"/>
      <c r="NRQ535" s="428"/>
      <c r="NRR535" s="330"/>
      <c r="NRS535" s="428"/>
      <c r="NRT535" s="330"/>
      <c r="NRU535" s="428"/>
      <c r="NRV535" s="330"/>
      <c r="NRW535" s="428"/>
      <c r="NRX535" s="330"/>
      <c r="NRY535" s="428"/>
      <c r="NRZ535" s="330"/>
      <c r="NSA535" s="428"/>
      <c r="NSB535" s="330"/>
      <c r="NSC535" s="428"/>
      <c r="NSD535" s="330"/>
      <c r="NSE535" s="428"/>
      <c r="NSF535" s="330"/>
      <c r="NSG535" s="428"/>
      <c r="NSH535" s="330"/>
      <c r="NSI535" s="428"/>
      <c r="NSJ535" s="330"/>
      <c r="NSK535" s="428"/>
      <c r="NSL535" s="330"/>
      <c r="NSM535" s="428"/>
      <c r="NSN535" s="330"/>
      <c r="NSO535" s="428"/>
      <c r="NSP535" s="330"/>
      <c r="NSQ535" s="428"/>
      <c r="NSR535" s="330"/>
      <c r="NSS535" s="428"/>
      <c r="NST535" s="330"/>
      <c r="NSU535" s="428"/>
      <c r="NSV535" s="330"/>
      <c r="NSW535" s="428"/>
      <c r="NSX535" s="330"/>
      <c r="NSY535" s="428"/>
      <c r="NSZ535" s="330"/>
      <c r="NTA535" s="428"/>
      <c r="NTB535" s="330"/>
      <c r="NTC535" s="428"/>
      <c r="NTD535" s="330"/>
      <c r="NTE535" s="428"/>
      <c r="NTF535" s="330"/>
      <c r="NTG535" s="428"/>
      <c r="NTH535" s="330"/>
      <c r="NTI535" s="428"/>
      <c r="NTJ535" s="330"/>
      <c r="NTK535" s="428"/>
      <c r="NTL535" s="330"/>
      <c r="NTM535" s="428"/>
      <c r="NTN535" s="330"/>
      <c r="NTO535" s="428"/>
      <c r="NTP535" s="330"/>
      <c r="NTQ535" s="428"/>
      <c r="NTR535" s="330"/>
      <c r="NTS535" s="428"/>
      <c r="NTT535" s="330"/>
      <c r="NTU535" s="428"/>
      <c r="NTV535" s="330"/>
      <c r="NTW535" s="428"/>
      <c r="NTX535" s="330"/>
      <c r="NTY535" s="428"/>
      <c r="NTZ535" s="330"/>
      <c r="NUA535" s="428"/>
      <c r="NUB535" s="330"/>
      <c r="NUC535" s="428"/>
      <c r="NUD535" s="330"/>
      <c r="NUE535" s="428"/>
      <c r="NUF535" s="330"/>
      <c r="NUG535" s="428"/>
      <c r="NUH535" s="330"/>
      <c r="NUI535" s="428"/>
      <c r="NUJ535" s="330"/>
      <c r="NUK535" s="428"/>
      <c r="NUL535" s="330"/>
      <c r="NUM535" s="428"/>
      <c r="NUN535" s="330"/>
      <c r="NUO535" s="428"/>
      <c r="NUP535" s="330"/>
      <c r="NUQ535" s="428"/>
      <c r="NUR535" s="330"/>
      <c r="NUS535" s="428"/>
      <c r="NUT535" s="330"/>
      <c r="NUU535" s="428"/>
      <c r="NUV535" s="330"/>
      <c r="NUW535" s="428"/>
      <c r="NUX535" s="330"/>
      <c r="NUY535" s="428"/>
      <c r="NUZ535" s="330"/>
      <c r="NVA535" s="428"/>
      <c r="NVB535" s="330"/>
      <c r="NVC535" s="428"/>
      <c r="NVD535" s="330"/>
      <c r="NVE535" s="428"/>
      <c r="NVF535" s="330"/>
      <c r="NVG535" s="428"/>
      <c r="NVH535" s="330"/>
      <c r="NVI535" s="428"/>
      <c r="NVJ535" s="330"/>
      <c r="NVK535" s="428"/>
      <c r="NVL535" s="330"/>
      <c r="NVM535" s="428"/>
      <c r="NVN535" s="330"/>
      <c r="NVO535" s="428"/>
      <c r="NVP535" s="330"/>
      <c r="NVQ535" s="428"/>
      <c r="NVR535" s="330"/>
      <c r="NVS535" s="428"/>
      <c r="NVT535" s="330"/>
      <c r="NVU535" s="428"/>
      <c r="NVV535" s="330"/>
      <c r="NVW535" s="428"/>
      <c r="NVX535" s="330"/>
      <c r="NVY535" s="428"/>
      <c r="NVZ535" s="330"/>
      <c r="NWA535" s="428"/>
      <c r="NWB535" s="330"/>
      <c r="NWC535" s="428"/>
      <c r="NWD535" s="330"/>
      <c r="NWE535" s="428"/>
      <c r="NWF535" s="330"/>
      <c r="NWG535" s="428"/>
      <c r="NWH535" s="330"/>
      <c r="NWI535" s="428"/>
      <c r="NWJ535" s="330"/>
      <c r="NWK535" s="428"/>
      <c r="NWL535" s="330"/>
      <c r="NWM535" s="428"/>
      <c r="NWN535" s="330"/>
      <c r="NWO535" s="428"/>
      <c r="NWP535" s="330"/>
      <c r="NWQ535" s="428"/>
      <c r="NWR535" s="330"/>
      <c r="NWS535" s="428"/>
      <c r="NWT535" s="330"/>
      <c r="NWU535" s="428"/>
      <c r="NWV535" s="330"/>
      <c r="NWW535" s="428"/>
      <c r="NWX535" s="330"/>
      <c r="NWY535" s="428"/>
      <c r="NWZ535" s="330"/>
      <c r="NXA535" s="428"/>
      <c r="NXB535" s="330"/>
      <c r="NXC535" s="428"/>
      <c r="NXD535" s="330"/>
      <c r="NXE535" s="428"/>
      <c r="NXF535" s="330"/>
      <c r="NXG535" s="428"/>
      <c r="NXH535" s="330"/>
      <c r="NXI535" s="428"/>
      <c r="NXJ535" s="330"/>
      <c r="NXK535" s="428"/>
      <c r="NXL535" s="330"/>
      <c r="NXM535" s="428"/>
      <c r="NXN535" s="330"/>
      <c r="NXO535" s="428"/>
      <c r="NXP535" s="330"/>
      <c r="NXQ535" s="428"/>
      <c r="NXR535" s="330"/>
      <c r="NXS535" s="428"/>
      <c r="NXT535" s="330"/>
      <c r="NXU535" s="428"/>
      <c r="NXV535" s="330"/>
      <c r="NXW535" s="428"/>
      <c r="NXX535" s="330"/>
      <c r="NXY535" s="428"/>
      <c r="NXZ535" s="330"/>
      <c r="NYA535" s="428"/>
      <c r="NYB535" s="330"/>
      <c r="NYC535" s="428"/>
      <c r="NYD535" s="330"/>
      <c r="NYE535" s="428"/>
      <c r="NYF535" s="330"/>
      <c r="NYG535" s="428"/>
      <c r="NYH535" s="330"/>
      <c r="NYI535" s="428"/>
      <c r="NYJ535" s="330"/>
      <c r="NYK535" s="428"/>
      <c r="NYL535" s="330"/>
      <c r="NYM535" s="428"/>
      <c r="NYN535" s="330"/>
      <c r="NYO535" s="428"/>
      <c r="NYP535" s="330"/>
      <c r="NYQ535" s="428"/>
      <c r="NYR535" s="330"/>
      <c r="NYS535" s="428"/>
      <c r="NYT535" s="330"/>
      <c r="NYU535" s="428"/>
      <c r="NYV535" s="330"/>
      <c r="NYW535" s="428"/>
      <c r="NYX535" s="330"/>
      <c r="NYY535" s="428"/>
      <c r="NYZ535" s="330"/>
      <c r="NZA535" s="428"/>
      <c r="NZB535" s="330"/>
      <c r="NZC535" s="428"/>
      <c r="NZD535" s="330"/>
      <c r="NZE535" s="428"/>
      <c r="NZF535" s="330"/>
      <c r="NZG535" s="428"/>
      <c r="NZH535" s="330"/>
      <c r="NZI535" s="428"/>
      <c r="NZJ535" s="330"/>
      <c r="NZK535" s="428"/>
      <c r="NZL535" s="330"/>
      <c r="NZM535" s="428"/>
      <c r="NZN535" s="330"/>
      <c r="NZO535" s="428"/>
      <c r="NZP535" s="330"/>
      <c r="NZQ535" s="428"/>
      <c r="NZR535" s="330"/>
      <c r="NZS535" s="428"/>
      <c r="NZT535" s="330"/>
      <c r="NZU535" s="428"/>
      <c r="NZV535" s="330"/>
      <c r="NZW535" s="428"/>
      <c r="NZX535" s="330"/>
      <c r="NZY535" s="428"/>
      <c r="NZZ535" s="330"/>
      <c r="OAA535" s="428"/>
      <c r="OAB535" s="330"/>
      <c r="OAC535" s="428"/>
      <c r="OAD535" s="330"/>
      <c r="OAE535" s="428"/>
      <c r="OAF535" s="330"/>
      <c r="OAG535" s="428"/>
      <c r="OAH535" s="330"/>
      <c r="OAI535" s="428"/>
      <c r="OAJ535" s="330"/>
      <c r="OAK535" s="428"/>
      <c r="OAL535" s="330"/>
      <c r="OAM535" s="428"/>
      <c r="OAN535" s="330"/>
      <c r="OAO535" s="428"/>
      <c r="OAP535" s="330"/>
      <c r="OAQ535" s="428"/>
      <c r="OAR535" s="330"/>
      <c r="OAS535" s="428"/>
      <c r="OAT535" s="330"/>
      <c r="OAU535" s="428"/>
      <c r="OAV535" s="330"/>
      <c r="OAW535" s="428"/>
      <c r="OAX535" s="330"/>
      <c r="OAY535" s="428"/>
      <c r="OAZ535" s="330"/>
      <c r="OBA535" s="428"/>
      <c r="OBB535" s="330"/>
      <c r="OBC535" s="428"/>
      <c r="OBD535" s="330"/>
      <c r="OBE535" s="428"/>
      <c r="OBF535" s="330"/>
      <c r="OBG535" s="428"/>
      <c r="OBH535" s="330"/>
      <c r="OBI535" s="428"/>
      <c r="OBJ535" s="330"/>
      <c r="OBK535" s="428"/>
      <c r="OBL535" s="330"/>
      <c r="OBM535" s="428"/>
      <c r="OBN535" s="330"/>
      <c r="OBO535" s="428"/>
      <c r="OBP535" s="330"/>
      <c r="OBQ535" s="428"/>
      <c r="OBR535" s="330"/>
      <c r="OBS535" s="428"/>
      <c r="OBT535" s="330"/>
      <c r="OBU535" s="428"/>
      <c r="OBV535" s="330"/>
      <c r="OBW535" s="428"/>
      <c r="OBX535" s="330"/>
      <c r="OBY535" s="428"/>
      <c r="OBZ535" s="330"/>
      <c r="OCA535" s="428"/>
      <c r="OCB535" s="330"/>
      <c r="OCC535" s="428"/>
      <c r="OCD535" s="330"/>
      <c r="OCE535" s="428"/>
      <c r="OCF535" s="330"/>
      <c r="OCG535" s="428"/>
      <c r="OCH535" s="330"/>
      <c r="OCI535" s="428"/>
      <c r="OCJ535" s="330"/>
      <c r="OCK535" s="428"/>
      <c r="OCL535" s="330"/>
      <c r="OCM535" s="428"/>
      <c r="OCN535" s="330"/>
      <c r="OCO535" s="428"/>
      <c r="OCP535" s="330"/>
      <c r="OCQ535" s="428"/>
      <c r="OCR535" s="330"/>
      <c r="OCS535" s="428"/>
      <c r="OCT535" s="330"/>
      <c r="OCU535" s="428"/>
      <c r="OCV535" s="330"/>
      <c r="OCW535" s="428"/>
      <c r="OCX535" s="330"/>
      <c r="OCY535" s="428"/>
      <c r="OCZ535" s="330"/>
      <c r="ODA535" s="428"/>
      <c r="ODB535" s="330"/>
      <c r="ODC535" s="428"/>
      <c r="ODD535" s="330"/>
      <c r="ODE535" s="428"/>
      <c r="ODF535" s="330"/>
      <c r="ODG535" s="428"/>
      <c r="ODH535" s="330"/>
      <c r="ODI535" s="428"/>
      <c r="ODJ535" s="330"/>
      <c r="ODK535" s="428"/>
      <c r="ODL535" s="330"/>
      <c r="ODM535" s="428"/>
      <c r="ODN535" s="330"/>
      <c r="ODO535" s="428"/>
      <c r="ODP535" s="330"/>
      <c r="ODQ535" s="428"/>
      <c r="ODR535" s="330"/>
      <c r="ODS535" s="428"/>
      <c r="ODT535" s="330"/>
      <c r="ODU535" s="428"/>
      <c r="ODV535" s="330"/>
      <c r="ODW535" s="428"/>
      <c r="ODX535" s="330"/>
      <c r="ODY535" s="428"/>
      <c r="ODZ535" s="330"/>
      <c r="OEA535" s="428"/>
      <c r="OEB535" s="330"/>
      <c r="OEC535" s="428"/>
      <c r="OED535" s="330"/>
      <c r="OEE535" s="428"/>
      <c r="OEF535" s="330"/>
      <c r="OEG535" s="428"/>
      <c r="OEH535" s="330"/>
      <c r="OEI535" s="428"/>
      <c r="OEJ535" s="330"/>
      <c r="OEK535" s="428"/>
      <c r="OEL535" s="330"/>
      <c r="OEM535" s="428"/>
      <c r="OEN535" s="330"/>
      <c r="OEO535" s="428"/>
      <c r="OEP535" s="330"/>
      <c r="OEQ535" s="428"/>
      <c r="OER535" s="330"/>
      <c r="OES535" s="428"/>
      <c r="OET535" s="330"/>
      <c r="OEU535" s="428"/>
      <c r="OEV535" s="330"/>
      <c r="OEW535" s="428"/>
      <c r="OEX535" s="330"/>
      <c r="OEY535" s="428"/>
      <c r="OEZ535" s="330"/>
      <c r="OFA535" s="428"/>
      <c r="OFB535" s="330"/>
      <c r="OFC535" s="428"/>
      <c r="OFD535" s="330"/>
      <c r="OFE535" s="428"/>
      <c r="OFF535" s="330"/>
      <c r="OFG535" s="428"/>
      <c r="OFH535" s="330"/>
      <c r="OFI535" s="428"/>
      <c r="OFJ535" s="330"/>
      <c r="OFK535" s="428"/>
      <c r="OFL535" s="330"/>
      <c r="OFM535" s="428"/>
      <c r="OFN535" s="330"/>
      <c r="OFO535" s="428"/>
      <c r="OFP535" s="330"/>
      <c r="OFQ535" s="428"/>
      <c r="OFR535" s="330"/>
      <c r="OFS535" s="428"/>
      <c r="OFT535" s="330"/>
      <c r="OFU535" s="428"/>
      <c r="OFV535" s="330"/>
      <c r="OFW535" s="428"/>
      <c r="OFX535" s="330"/>
      <c r="OFY535" s="428"/>
      <c r="OFZ535" s="330"/>
      <c r="OGA535" s="428"/>
      <c r="OGB535" s="330"/>
      <c r="OGC535" s="428"/>
      <c r="OGD535" s="330"/>
      <c r="OGE535" s="428"/>
      <c r="OGF535" s="330"/>
      <c r="OGG535" s="428"/>
      <c r="OGH535" s="330"/>
      <c r="OGI535" s="428"/>
      <c r="OGJ535" s="330"/>
      <c r="OGK535" s="428"/>
      <c r="OGL535" s="330"/>
      <c r="OGM535" s="428"/>
      <c r="OGN535" s="330"/>
      <c r="OGO535" s="428"/>
      <c r="OGP535" s="330"/>
      <c r="OGQ535" s="428"/>
      <c r="OGR535" s="330"/>
      <c r="OGS535" s="428"/>
      <c r="OGT535" s="330"/>
      <c r="OGU535" s="428"/>
      <c r="OGV535" s="330"/>
      <c r="OGW535" s="428"/>
      <c r="OGX535" s="330"/>
      <c r="OGY535" s="428"/>
      <c r="OGZ535" s="330"/>
      <c r="OHA535" s="428"/>
      <c r="OHB535" s="330"/>
      <c r="OHC535" s="428"/>
      <c r="OHD535" s="330"/>
      <c r="OHE535" s="428"/>
      <c r="OHF535" s="330"/>
      <c r="OHG535" s="428"/>
      <c r="OHH535" s="330"/>
      <c r="OHI535" s="428"/>
      <c r="OHJ535" s="330"/>
      <c r="OHK535" s="428"/>
      <c r="OHL535" s="330"/>
      <c r="OHM535" s="428"/>
      <c r="OHN535" s="330"/>
      <c r="OHO535" s="428"/>
      <c r="OHP535" s="330"/>
      <c r="OHQ535" s="428"/>
      <c r="OHR535" s="330"/>
      <c r="OHS535" s="428"/>
      <c r="OHT535" s="330"/>
      <c r="OHU535" s="428"/>
      <c r="OHV535" s="330"/>
      <c r="OHW535" s="428"/>
      <c r="OHX535" s="330"/>
      <c r="OHY535" s="428"/>
      <c r="OHZ535" s="330"/>
      <c r="OIA535" s="428"/>
      <c r="OIB535" s="330"/>
      <c r="OIC535" s="428"/>
      <c r="OID535" s="330"/>
      <c r="OIE535" s="428"/>
      <c r="OIF535" s="330"/>
      <c r="OIG535" s="428"/>
      <c r="OIH535" s="330"/>
      <c r="OII535" s="428"/>
      <c r="OIJ535" s="330"/>
      <c r="OIK535" s="428"/>
      <c r="OIL535" s="330"/>
      <c r="OIM535" s="428"/>
      <c r="OIN535" s="330"/>
      <c r="OIO535" s="428"/>
      <c r="OIP535" s="330"/>
      <c r="OIQ535" s="428"/>
      <c r="OIR535" s="330"/>
      <c r="OIS535" s="428"/>
      <c r="OIT535" s="330"/>
      <c r="OIU535" s="428"/>
      <c r="OIV535" s="330"/>
      <c r="OIW535" s="428"/>
      <c r="OIX535" s="330"/>
      <c r="OIY535" s="428"/>
      <c r="OIZ535" s="330"/>
      <c r="OJA535" s="428"/>
      <c r="OJB535" s="330"/>
      <c r="OJC535" s="428"/>
      <c r="OJD535" s="330"/>
      <c r="OJE535" s="428"/>
      <c r="OJF535" s="330"/>
      <c r="OJG535" s="428"/>
      <c r="OJH535" s="330"/>
      <c r="OJI535" s="428"/>
      <c r="OJJ535" s="330"/>
      <c r="OJK535" s="428"/>
      <c r="OJL535" s="330"/>
      <c r="OJM535" s="428"/>
      <c r="OJN535" s="330"/>
      <c r="OJO535" s="428"/>
      <c r="OJP535" s="330"/>
      <c r="OJQ535" s="428"/>
      <c r="OJR535" s="330"/>
      <c r="OJS535" s="428"/>
      <c r="OJT535" s="330"/>
      <c r="OJU535" s="428"/>
      <c r="OJV535" s="330"/>
      <c r="OJW535" s="428"/>
      <c r="OJX535" s="330"/>
      <c r="OJY535" s="428"/>
      <c r="OJZ535" s="330"/>
      <c r="OKA535" s="428"/>
      <c r="OKB535" s="330"/>
      <c r="OKC535" s="428"/>
      <c r="OKD535" s="330"/>
      <c r="OKE535" s="428"/>
      <c r="OKF535" s="330"/>
      <c r="OKG535" s="428"/>
      <c r="OKH535" s="330"/>
      <c r="OKI535" s="428"/>
      <c r="OKJ535" s="330"/>
      <c r="OKK535" s="428"/>
      <c r="OKL535" s="330"/>
      <c r="OKM535" s="428"/>
      <c r="OKN535" s="330"/>
      <c r="OKO535" s="428"/>
      <c r="OKP535" s="330"/>
      <c r="OKQ535" s="428"/>
      <c r="OKR535" s="330"/>
      <c r="OKS535" s="428"/>
      <c r="OKT535" s="330"/>
      <c r="OKU535" s="428"/>
      <c r="OKV535" s="330"/>
      <c r="OKW535" s="428"/>
      <c r="OKX535" s="330"/>
      <c r="OKY535" s="428"/>
      <c r="OKZ535" s="330"/>
      <c r="OLA535" s="428"/>
      <c r="OLB535" s="330"/>
      <c r="OLC535" s="428"/>
      <c r="OLD535" s="330"/>
      <c r="OLE535" s="428"/>
      <c r="OLF535" s="330"/>
      <c r="OLG535" s="428"/>
      <c r="OLH535" s="330"/>
      <c r="OLI535" s="428"/>
      <c r="OLJ535" s="330"/>
      <c r="OLK535" s="428"/>
      <c r="OLL535" s="330"/>
      <c r="OLM535" s="428"/>
      <c r="OLN535" s="330"/>
      <c r="OLO535" s="428"/>
      <c r="OLP535" s="330"/>
      <c r="OLQ535" s="428"/>
      <c r="OLR535" s="330"/>
      <c r="OLS535" s="428"/>
      <c r="OLT535" s="330"/>
      <c r="OLU535" s="428"/>
      <c r="OLV535" s="330"/>
      <c r="OLW535" s="428"/>
      <c r="OLX535" s="330"/>
      <c r="OLY535" s="428"/>
      <c r="OLZ535" s="330"/>
      <c r="OMA535" s="428"/>
      <c r="OMB535" s="330"/>
      <c r="OMC535" s="428"/>
      <c r="OMD535" s="330"/>
      <c r="OME535" s="428"/>
      <c r="OMF535" s="330"/>
      <c r="OMG535" s="428"/>
      <c r="OMH535" s="330"/>
      <c r="OMI535" s="428"/>
      <c r="OMJ535" s="330"/>
      <c r="OMK535" s="428"/>
      <c r="OML535" s="330"/>
      <c r="OMM535" s="428"/>
      <c r="OMN535" s="330"/>
      <c r="OMO535" s="428"/>
      <c r="OMP535" s="330"/>
      <c r="OMQ535" s="428"/>
      <c r="OMR535" s="330"/>
      <c r="OMS535" s="428"/>
      <c r="OMT535" s="330"/>
      <c r="OMU535" s="428"/>
      <c r="OMV535" s="330"/>
      <c r="OMW535" s="428"/>
      <c r="OMX535" s="330"/>
      <c r="OMY535" s="428"/>
      <c r="OMZ535" s="330"/>
      <c r="ONA535" s="428"/>
      <c r="ONB535" s="330"/>
      <c r="ONC535" s="428"/>
      <c r="OND535" s="330"/>
      <c r="ONE535" s="428"/>
      <c r="ONF535" s="330"/>
      <c r="ONG535" s="428"/>
      <c r="ONH535" s="330"/>
      <c r="ONI535" s="428"/>
      <c r="ONJ535" s="330"/>
      <c r="ONK535" s="428"/>
      <c r="ONL535" s="330"/>
      <c r="ONM535" s="428"/>
      <c r="ONN535" s="330"/>
      <c r="ONO535" s="428"/>
      <c r="ONP535" s="330"/>
      <c r="ONQ535" s="428"/>
      <c r="ONR535" s="330"/>
      <c r="ONS535" s="428"/>
      <c r="ONT535" s="330"/>
      <c r="ONU535" s="428"/>
      <c r="ONV535" s="330"/>
      <c r="ONW535" s="428"/>
      <c r="ONX535" s="330"/>
      <c r="ONY535" s="428"/>
      <c r="ONZ535" s="330"/>
      <c r="OOA535" s="428"/>
      <c r="OOB535" s="330"/>
      <c r="OOC535" s="428"/>
      <c r="OOD535" s="330"/>
      <c r="OOE535" s="428"/>
      <c r="OOF535" s="330"/>
      <c r="OOG535" s="428"/>
      <c r="OOH535" s="330"/>
      <c r="OOI535" s="428"/>
      <c r="OOJ535" s="330"/>
      <c r="OOK535" s="428"/>
      <c r="OOL535" s="330"/>
      <c r="OOM535" s="428"/>
      <c r="OON535" s="330"/>
      <c r="OOO535" s="428"/>
      <c r="OOP535" s="330"/>
      <c r="OOQ535" s="428"/>
      <c r="OOR535" s="330"/>
      <c r="OOS535" s="428"/>
      <c r="OOT535" s="330"/>
      <c r="OOU535" s="428"/>
      <c r="OOV535" s="330"/>
      <c r="OOW535" s="428"/>
      <c r="OOX535" s="330"/>
      <c r="OOY535" s="428"/>
      <c r="OOZ535" s="330"/>
      <c r="OPA535" s="428"/>
      <c r="OPB535" s="330"/>
      <c r="OPC535" s="428"/>
      <c r="OPD535" s="330"/>
      <c r="OPE535" s="428"/>
      <c r="OPF535" s="330"/>
      <c r="OPG535" s="428"/>
      <c r="OPH535" s="330"/>
      <c r="OPI535" s="428"/>
      <c r="OPJ535" s="330"/>
      <c r="OPK535" s="428"/>
      <c r="OPL535" s="330"/>
      <c r="OPM535" s="428"/>
      <c r="OPN535" s="330"/>
      <c r="OPO535" s="428"/>
      <c r="OPP535" s="330"/>
      <c r="OPQ535" s="428"/>
      <c r="OPR535" s="330"/>
      <c r="OPS535" s="428"/>
      <c r="OPT535" s="330"/>
      <c r="OPU535" s="428"/>
      <c r="OPV535" s="330"/>
      <c r="OPW535" s="428"/>
      <c r="OPX535" s="330"/>
      <c r="OPY535" s="428"/>
      <c r="OPZ535" s="330"/>
      <c r="OQA535" s="428"/>
      <c r="OQB535" s="330"/>
      <c r="OQC535" s="428"/>
      <c r="OQD535" s="330"/>
      <c r="OQE535" s="428"/>
      <c r="OQF535" s="330"/>
      <c r="OQG535" s="428"/>
      <c r="OQH535" s="330"/>
      <c r="OQI535" s="428"/>
      <c r="OQJ535" s="330"/>
      <c r="OQK535" s="428"/>
      <c r="OQL535" s="330"/>
      <c r="OQM535" s="428"/>
      <c r="OQN535" s="330"/>
      <c r="OQO535" s="428"/>
      <c r="OQP535" s="330"/>
      <c r="OQQ535" s="428"/>
      <c r="OQR535" s="330"/>
      <c r="OQS535" s="428"/>
      <c r="OQT535" s="330"/>
      <c r="OQU535" s="428"/>
      <c r="OQV535" s="330"/>
      <c r="OQW535" s="428"/>
      <c r="OQX535" s="330"/>
      <c r="OQY535" s="428"/>
      <c r="OQZ535" s="330"/>
      <c r="ORA535" s="428"/>
      <c r="ORB535" s="330"/>
      <c r="ORC535" s="428"/>
      <c r="ORD535" s="330"/>
      <c r="ORE535" s="428"/>
      <c r="ORF535" s="330"/>
      <c r="ORG535" s="428"/>
      <c r="ORH535" s="330"/>
      <c r="ORI535" s="428"/>
      <c r="ORJ535" s="330"/>
      <c r="ORK535" s="428"/>
      <c r="ORL535" s="330"/>
      <c r="ORM535" s="428"/>
      <c r="ORN535" s="330"/>
      <c r="ORO535" s="428"/>
      <c r="ORP535" s="330"/>
      <c r="ORQ535" s="428"/>
      <c r="ORR535" s="330"/>
      <c r="ORS535" s="428"/>
      <c r="ORT535" s="330"/>
      <c r="ORU535" s="428"/>
      <c r="ORV535" s="330"/>
      <c r="ORW535" s="428"/>
      <c r="ORX535" s="330"/>
      <c r="ORY535" s="428"/>
      <c r="ORZ535" s="330"/>
      <c r="OSA535" s="428"/>
      <c r="OSB535" s="330"/>
      <c r="OSC535" s="428"/>
      <c r="OSD535" s="330"/>
      <c r="OSE535" s="428"/>
      <c r="OSF535" s="330"/>
      <c r="OSG535" s="428"/>
      <c r="OSH535" s="330"/>
      <c r="OSI535" s="428"/>
      <c r="OSJ535" s="330"/>
      <c r="OSK535" s="428"/>
      <c r="OSL535" s="330"/>
      <c r="OSM535" s="428"/>
      <c r="OSN535" s="330"/>
      <c r="OSO535" s="428"/>
      <c r="OSP535" s="330"/>
      <c r="OSQ535" s="428"/>
      <c r="OSR535" s="330"/>
      <c r="OSS535" s="428"/>
      <c r="OST535" s="330"/>
      <c r="OSU535" s="428"/>
      <c r="OSV535" s="330"/>
      <c r="OSW535" s="428"/>
      <c r="OSX535" s="330"/>
      <c r="OSY535" s="428"/>
      <c r="OSZ535" s="330"/>
      <c r="OTA535" s="428"/>
      <c r="OTB535" s="330"/>
      <c r="OTC535" s="428"/>
      <c r="OTD535" s="330"/>
      <c r="OTE535" s="428"/>
      <c r="OTF535" s="330"/>
      <c r="OTG535" s="428"/>
      <c r="OTH535" s="330"/>
      <c r="OTI535" s="428"/>
      <c r="OTJ535" s="330"/>
      <c r="OTK535" s="428"/>
      <c r="OTL535" s="330"/>
      <c r="OTM535" s="428"/>
      <c r="OTN535" s="330"/>
      <c r="OTO535" s="428"/>
      <c r="OTP535" s="330"/>
      <c r="OTQ535" s="428"/>
      <c r="OTR535" s="330"/>
      <c r="OTS535" s="428"/>
      <c r="OTT535" s="330"/>
      <c r="OTU535" s="428"/>
      <c r="OTV535" s="330"/>
      <c r="OTW535" s="428"/>
      <c r="OTX535" s="330"/>
      <c r="OTY535" s="428"/>
      <c r="OTZ535" s="330"/>
      <c r="OUA535" s="428"/>
      <c r="OUB535" s="330"/>
      <c r="OUC535" s="428"/>
      <c r="OUD535" s="330"/>
      <c r="OUE535" s="428"/>
      <c r="OUF535" s="330"/>
      <c r="OUG535" s="428"/>
      <c r="OUH535" s="330"/>
      <c r="OUI535" s="428"/>
      <c r="OUJ535" s="330"/>
      <c r="OUK535" s="428"/>
      <c r="OUL535" s="330"/>
      <c r="OUM535" s="428"/>
      <c r="OUN535" s="330"/>
      <c r="OUO535" s="428"/>
      <c r="OUP535" s="330"/>
      <c r="OUQ535" s="428"/>
      <c r="OUR535" s="330"/>
      <c r="OUS535" s="428"/>
      <c r="OUT535" s="330"/>
      <c r="OUU535" s="428"/>
      <c r="OUV535" s="330"/>
      <c r="OUW535" s="428"/>
      <c r="OUX535" s="330"/>
      <c r="OUY535" s="428"/>
      <c r="OUZ535" s="330"/>
      <c r="OVA535" s="428"/>
      <c r="OVB535" s="330"/>
      <c r="OVC535" s="428"/>
      <c r="OVD535" s="330"/>
      <c r="OVE535" s="428"/>
      <c r="OVF535" s="330"/>
      <c r="OVG535" s="428"/>
      <c r="OVH535" s="330"/>
      <c r="OVI535" s="428"/>
      <c r="OVJ535" s="330"/>
      <c r="OVK535" s="428"/>
      <c r="OVL535" s="330"/>
      <c r="OVM535" s="428"/>
      <c r="OVN535" s="330"/>
      <c r="OVO535" s="428"/>
      <c r="OVP535" s="330"/>
      <c r="OVQ535" s="428"/>
      <c r="OVR535" s="330"/>
      <c r="OVS535" s="428"/>
      <c r="OVT535" s="330"/>
      <c r="OVU535" s="428"/>
      <c r="OVV535" s="330"/>
      <c r="OVW535" s="428"/>
      <c r="OVX535" s="330"/>
      <c r="OVY535" s="428"/>
      <c r="OVZ535" s="330"/>
      <c r="OWA535" s="428"/>
      <c r="OWB535" s="330"/>
      <c r="OWC535" s="428"/>
      <c r="OWD535" s="330"/>
      <c r="OWE535" s="428"/>
      <c r="OWF535" s="330"/>
      <c r="OWG535" s="428"/>
      <c r="OWH535" s="330"/>
      <c r="OWI535" s="428"/>
      <c r="OWJ535" s="330"/>
      <c r="OWK535" s="428"/>
      <c r="OWL535" s="330"/>
      <c r="OWM535" s="428"/>
      <c r="OWN535" s="330"/>
      <c r="OWO535" s="428"/>
      <c r="OWP535" s="330"/>
      <c r="OWQ535" s="428"/>
      <c r="OWR535" s="330"/>
      <c r="OWS535" s="428"/>
      <c r="OWT535" s="330"/>
      <c r="OWU535" s="428"/>
      <c r="OWV535" s="330"/>
      <c r="OWW535" s="428"/>
      <c r="OWX535" s="330"/>
      <c r="OWY535" s="428"/>
      <c r="OWZ535" s="330"/>
      <c r="OXA535" s="428"/>
      <c r="OXB535" s="330"/>
      <c r="OXC535" s="428"/>
      <c r="OXD535" s="330"/>
      <c r="OXE535" s="428"/>
      <c r="OXF535" s="330"/>
      <c r="OXG535" s="428"/>
      <c r="OXH535" s="330"/>
      <c r="OXI535" s="428"/>
      <c r="OXJ535" s="330"/>
      <c r="OXK535" s="428"/>
      <c r="OXL535" s="330"/>
      <c r="OXM535" s="428"/>
      <c r="OXN535" s="330"/>
      <c r="OXO535" s="428"/>
      <c r="OXP535" s="330"/>
      <c r="OXQ535" s="428"/>
      <c r="OXR535" s="330"/>
      <c r="OXS535" s="428"/>
      <c r="OXT535" s="330"/>
      <c r="OXU535" s="428"/>
      <c r="OXV535" s="330"/>
      <c r="OXW535" s="428"/>
      <c r="OXX535" s="330"/>
      <c r="OXY535" s="428"/>
      <c r="OXZ535" s="330"/>
      <c r="OYA535" s="428"/>
      <c r="OYB535" s="330"/>
      <c r="OYC535" s="428"/>
      <c r="OYD535" s="330"/>
      <c r="OYE535" s="428"/>
      <c r="OYF535" s="330"/>
      <c r="OYG535" s="428"/>
      <c r="OYH535" s="330"/>
      <c r="OYI535" s="428"/>
      <c r="OYJ535" s="330"/>
      <c r="OYK535" s="428"/>
      <c r="OYL535" s="330"/>
      <c r="OYM535" s="428"/>
      <c r="OYN535" s="330"/>
      <c r="OYO535" s="428"/>
      <c r="OYP535" s="330"/>
      <c r="OYQ535" s="428"/>
      <c r="OYR535" s="330"/>
      <c r="OYS535" s="428"/>
      <c r="OYT535" s="330"/>
      <c r="OYU535" s="428"/>
      <c r="OYV535" s="330"/>
      <c r="OYW535" s="428"/>
      <c r="OYX535" s="330"/>
      <c r="OYY535" s="428"/>
      <c r="OYZ535" s="330"/>
      <c r="OZA535" s="428"/>
      <c r="OZB535" s="330"/>
      <c r="OZC535" s="428"/>
      <c r="OZD535" s="330"/>
      <c r="OZE535" s="428"/>
      <c r="OZF535" s="330"/>
      <c r="OZG535" s="428"/>
      <c r="OZH535" s="330"/>
      <c r="OZI535" s="428"/>
      <c r="OZJ535" s="330"/>
      <c r="OZK535" s="428"/>
      <c r="OZL535" s="330"/>
      <c r="OZM535" s="428"/>
      <c r="OZN535" s="330"/>
      <c r="OZO535" s="428"/>
      <c r="OZP535" s="330"/>
      <c r="OZQ535" s="428"/>
      <c r="OZR535" s="330"/>
      <c r="OZS535" s="428"/>
      <c r="OZT535" s="330"/>
      <c r="OZU535" s="428"/>
      <c r="OZV535" s="330"/>
      <c r="OZW535" s="428"/>
      <c r="OZX535" s="330"/>
      <c r="OZY535" s="428"/>
      <c r="OZZ535" s="330"/>
      <c r="PAA535" s="428"/>
      <c r="PAB535" s="330"/>
      <c r="PAC535" s="428"/>
      <c r="PAD535" s="330"/>
      <c r="PAE535" s="428"/>
      <c r="PAF535" s="330"/>
      <c r="PAG535" s="428"/>
      <c r="PAH535" s="330"/>
      <c r="PAI535" s="428"/>
      <c r="PAJ535" s="330"/>
      <c r="PAK535" s="428"/>
      <c r="PAL535" s="330"/>
      <c r="PAM535" s="428"/>
      <c r="PAN535" s="330"/>
      <c r="PAO535" s="428"/>
      <c r="PAP535" s="330"/>
      <c r="PAQ535" s="428"/>
      <c r="PAR535" s="330"/>
      <c r="PAS535" s="428"/>
      <c r="PAT535" s="330"/>
      <c r="PAU535" s="428"/>
      <c r="PAV535" s="330"/>
      <c r="PAW535" s="428"/>
      <c r="PAX535" s="330"/>
      <c r="PAY535" s="428"/>
      <c r="PAZ535" s="330"/>
      <c r="PBA535" s="428"/>
      <c r="PBB535" s="330"/>
      <c r="PBC535" s="428"/>
      <c r="PBD535" s="330"/>
      <c r="PBE535" s="428"/>
      <c r="PBF535" s="330"/>
      <c r="PBG535" s="428"/>
      <c r="PBH535" s="330"/>
      <c r="PBI535" s="428"/>
      <c r="PBJ535" s="330"/>
      <c r="PBK535" s="428"/>
      <c r="PBL535" s="330"/>
      <c r="PBM535" s="428"/>
      <c r="PBN535" s="330"/>
      <c r="PBO535" s="428"/>
      <c r="PBP535" s="330"/>
      <c r="PBQ535" s="428"/>
      <c r="PBR535" s="330"/>
      <c r="PBS535" s="428"/>
      <c r="PBT535" s="330"/>
      <c r="PBU535" s="428"/>
      <c r="PBV535" s="330"/>
      <c r="PBW535" s="428"/>
      <c r="PBX535" s="330"/>
      <c r="PBY535" s="428"/>
      <c r="PBZ535" s="330"/>
      <c r="PCA535" s="428"/>
      <c r="PCB535" s="330"/>
      <c r="PCC535" s="428"/>
      <c r="PCD535" s="330"/>
      <c r="PCE535" s="428"/>
      <c r="PCF535" s="330"/>
      <c r="PCG535" s="428"/>
      <c r="PCH535" s="330"/>
      <c r="PCI535" s="428"/>
      <c r="PCJ535" s="330"/>
      <c r="PCK535" s="428"/>
      <c r="PCL535" s="330"/>
      <c r="PCM535" s="428"/>
      <c r="PCN535" s="330"/>
      <c r="PCO535" s="428"/>
      <c r="PCP535" s="330"/>
      <c r="PCQ535" s="428"/>
      <c r="PCR535" s="330"/>
      <c r="PCS535" s="428"/>
      <c r="PCT535" s="330"/>
      <c r="PCU535" s="428"/>
      <c r="PCV535" s="330"/>
      <c r="PCW535" s="428"/>
      <c r="PCX535" s="330"/>
      <c r="PCY535" s="428"/>
      <c r="PCZ535" s="330"/>
      <c r="PDA535" s="428"/>
      <c r="PDB535" s="330"/>
      <c r="PDC535" s="428"/>
      <c r="PDD535" s="330"/>
      <c r="PDE535" s="428"/>
      <c r="PDF535" s="330"/>
      <c r="PDG535" s="428"/>
      <c r="PDH535" s="330"/>
      <c r="PDI535" s="428"/>
      <c r="PDJ535" s="330"/>
      <c r="PDK535" s="428"/>
      <c r="PDL535" s="330"/>
      <c r="PDM535" s="428"/>
      <c r="PDN535" s="330"/>
      <c r="PDO535" s="428"/>
      <c r="PDP535" s="330"/>
      <c r="PDQ535" s="428"/>
      <c r="PDR535" s="330"/>
      <c r="PDS535" s="428"/>
      <c r="PDT535" s="330"/>
      <c r="PDU535" s="428"/>
      <c r="PDV535" s="330"/>
      <c r="PDW535" s="428"/>
      <c r="PDX535" s="330"/>
      <c r="PDY535" s="428"/>
      <c r="PDZ535" s="330"/>
      <c r="PEA535" s="428"/>
      <c r="PEB535" s="330"/>
      <c r="PEC535" s="428"/>
      <c r="PED535" s="330"/>
      <c r="PEE535" s="428"/>
      <c r="PEF535" s="330"/>
      <c r="PEG535" s="428"/>
      <c r="PEH535" s="330"/>
      <c r="PEI535" s="428"/>
      <c r="PEJ535" s="330"/>
      <c r="PEK535" s="428"/>
      <c r="PEL535" s="330"/>
      <c r="PEM535" s="428"/>
      <c r="PEN535" s="330"/>
      <c r="PEO535" s="428"/>
      <c r="PEP535" s="330"/>
      <c r="PEQ535" s="428"/>
      <c r="PER535" s="330"/>
      <c r="PES535" s="428"/>
      <c r="PET535" s="330"/>
      <c r="PEU535" s="428"/>
      <c r="PEV535" s="330"/>
      <c r="PEW535" s="428"/>
      <c r="PEX535" s="330"/>
      <c r="PEY535" s="428"/>
      <c r="PEZ535" s="330"/>
      <c r="PFA535" s="428"/>
      <c r="PFB535" s="330"/>
      <c r="PFC535" s="428"/>
      <c r="PFD535" s="330"/>
      <c r="PFE535" s="428"/>
      <c r="PFF535" s="330"/>
      <c r="PFG535" s="428"/>
      <c r="PFH535" s="330"/>
      <c r="PFI535" s="428"/>
      <c r="PFJ535" s="330"/>
      <c r="PFK535" s="428"/>
      <c r="PFL535" s="330"/>
      <c r="PFM535" s="428"/>
      <c r="PFN535" s="330"/>
      <c r="PFO535" s="428"/>
      <c r="PFP535" s="330"/>
      <c r="PFQ535" s="428"/>
      <c r="PFR535" s="330"/>
      <c r="PFS535" s="428"/>
      <c r="PFT535" s="330"/>
      <c r="PFU535" s="428"/>
      <c r="PFV535" s="330"/>
      <c r="PFW535" s="428"/>
      <c r="PFX535" s="330"/>
      <c r="PFY535" s="428"/>
      <c r="PFZ535" s="330"/>
      <c r="PGA535" s="428"/>
      <c r="PGB535" s="330"/>
      <c r="PGC535" s="428"/>
      <c r="PGD535" s="330"/>
      <c r="PGE535" s="428"/>
      <c r="PGF535" s="330"/>
      <c r="PGG535" s="428"/>
      <c r="PGH535" s="330"/>
      <c r="PGI535" s="428"/>
      <c r="PGJ535" s="330"/>
      <c r="PGK535" s="428"/>
      <c r="PGL535" s="330"/>
      <c r="PGM535" s="428"/>
      <c r="PGN535" s="330"/>
      <c r="PGO535" s="428"/>
      <c r="PGP535" s="330"/>
      <c r="PGQ535" s="428"/>
      <c r="PGR535" s="330"/>
      <c r="PGS535" s="428"/>
      <c r="PGT535" s="330"/>
      <c r="PGU535" s="428"/>
      <c r="PGV535" s="330"/>
      <c r="PGW535" s="428"/>
      <c r="PGX535" s="330"/>
      <c r="PGY535" s="428"/>
      <c r="PGZ535" s="330"/>
      <c r="PHA535" s="428"/>
      <c r="PHB535" s="330"/>
      <c r="PHC535" s="428"/>
      <c r="PHD535" s="330"/>
      <c r="PHE535" s="428"/>
      <c r="PHF535" s="330"/>
      <c r="PHG535" s="428"/>
      <c r="PHH535" s="330"/>
      <c r="PHI535" s="428"/>
      <c r="PHJ535" s="330"/>
      <c r="PHK535" s="428"/>
      <c r="PHL535" s="330"/>
      <c r="PHM535" s="428"/>
      <c r="PHN535" s="330"/>
      <c r="PHO535" s="428"/>
      <c r="PHP535" s="330"/>
      <c r="PHQ535" s="428"/>
      <c r="PHR535" s="330"/>
      <c r="PHS535" s="428"/>
      <c r="PHT535" s="330"/>
      <c r="PHU535" s="428"/>
      <c r="PHV535" s="330"/>
      <c r="PHW535" s="428"/>
      <c r="PHX535" s="330"/>
      <c r="PHY535" s="428"/>
      <c r="PHZ535" s="330"/>
      <c r="PIA535" s="428"/>
      <c r="PIB535" s="330"/>
      <c r="PIC535" s="428"/>
      <c r="PID535" s="330"/>
      <c r="PIE535" s="428"/>
      <c r="PIF535" s="330"/>
      <c r="PIG535" s="428"/>
      <c r="PIH535" s="330"/>
      <c r="PII535" s="428"/>
      <c r="PIJ535" s="330"/>
      <c r="PIK535" s="428"/>
      <c r="PIL535" s="330"/>
      <c r="PIM535" s="428"/>
      <c r="PIN535" s="330"/>
      <c r="PIO535" s="428"/>
      <c r="PIP535" s="330"/>
      <c r="PIQ535" s="428"/>
      <c r="PIR535" s="330"/>
      <c r="PIS535" s="428"/>
      <c r="PIT535" s="330"/>
      <c r="PIU535" s="428"/>
      <c r="PIV535" s="330"/>
      <c r="PIW535" s="428"/>
      <c r="PIX535" s="330"/>
      <c r="PIY535" s="428"/>
      <c r="PIZ535" s="330"/>
      <c r="PJA535" s="428"/>
      <c r="PJB535" s="330"/>
      <c r="PJC535" s="428"/>
      <c r="PJD535" s="330"/>
      <c r="PJE535" s="428"/>
      <c r="PJF535" s="330"/>
      <c r="PJG535" s="428"/>
      <c r="PJH535" s="330"/>
      <c r="PJI535" s="428"/>
      <c r="PJJ535" s="330"/>
      <c r="PJK535" s="428"/>
      <c r="PJL535" s="330"/>
      <c r="PJM535" s="428"/>
      <c r="PJN535" s="330"/>
      <c r="PJO535" s="428"/>
      <c r="PJP535" s="330"/>
      <c r="PJQ535" s="428"/>
      <c r="PJR535" s="330"/>
      <c r="PJS535" s="428"/>
      <c r="PJT535" s="330"/>
      <c r="PJU535" s="428"/>
      <c r="PJV535" s="330"/>
      <c r="PJW535" s="428"/>
      <c r="PJX535" s="330"/>
      <c r="PJY535" s="428"/>
      <c r="PJZ535" s="330"/>
      <c r="PKA535" s="428"/>
      <c r="PKB535" s="330"/>
      <c r="PKC535" s="428"/>
      <c r="PKD535" s="330"/>
      <c r="PKE535" s="428"/>
      <c r="PKF535" s="330"/>
      <c r="PKG535" s="428"/>
      <c r="PKH535" s="330"/>
      <c r="PKI535" s="428"/>
      <c r="PKJ535" s="330"/>
      <c r="PKK535" s="428"/>
      <c r="PKL535" s="330"/>
      <c r="PKM535" s="428"/>
      <c r="PKN535" s="330"/>
      <c r="PKO535" s="428"/>
      <c r="PKP535" s="330"/>
      <c r="PKQ535" s="428"/>
      <c r="PKR535" s="330"/>
      <c r="PKS535" s="428"/>
      <c r="PKT535" s="330"/>
      <c r="PKU535" s="428"/>
      <c r="PKV535" s="330"/>
      <c r="PKW535" s="428"/>
      <c r="PKX535" s="330"/>
      <c r="PKY535" s="428"/>
      <c r="PKZ535" s="330"/>
      <c r="PLA535" s="428"/>
      <c r="PLB535" s="330"/>
      <c r="PLC535" s="428"/>
      <c r="PLD535" s="330"/>
      <c r="PLE535" s="428"/>
      <c r="PLF535" s="330"/>
      <c r="PLG535" s="428"/>
      <c r="PLH535" s="330"/>
      <c r="PLI535" s="428"/>
      <c r="PLJ535" s="330"/>
      <c r="PLK535" s="428"/>
      <c r="PLL535" s="330"/>
      <c r="PLM535" s="428"/>
      <c r="PLN535" s="330"/>
      <c r="PLO535" s="428"/>
      <c r="PLP535" s="330"/>
      <c r="PLQ535" s="428"/>
      <c r="PLR535" s="330"/>
      <c r="PLS535" s="428"/>
      <c r="PLT535" s="330"/>
      <c r="PLU535" s="428"/>
      <c r="PLV535" s="330"/>
      <c r="PLW535" s="428"/>
      <c r="PLX535" s="330"/>
      <c r="PLY535" s="428"/>
      <c r="PLZ535" s="330"/>
      <c r="PMA535" s="428"/>
      <c r="PMB535" s="330"/>
      <c r="PMC535" s="428"/>
      <c r="PMD535" s="330"/>
      <c r="PME535" s="428"/>
      <c r="PMF535" s="330"/>
      <c r="PMG535" s="428"/>
      <c r="PMH535" s="330"/>
      <c r="PMI535" s="428"/>
      <c r="PMJ535" s="330"/>
      <c r="PMK535" s="428"/>
      <c r="PML535" s="330"/>
      <c r="PMM535" s="428"/>
      <c r="PMN535" s="330"/>
      <c r="PMO535" s="428"/>
      <c r="PMP535" s="330"/>
      <c r="PMQ535" s="428"/>
      <c r="PMR535" s="330"/>
      <c r="PMS535" s="428"/>
      <c r="PMT535" s="330"/>
      <c r="PMU535" s="428"/>
      <c r="PMV535" s="330"/>
      <c r="PMW535" s="428"/>
      <c r="PMX535" s="330"/>
      <c r="PMY535" s="428"/>
      <c r="PMZ535" s="330"/>
      <c r="PNA535" s="428"/>
      <c r="PNB535" s="330"/>
      <c r="PNC535" s="428"/>
      <c r="PND535" s="330"/>
      <c r="PNE535" s="428"/>
      <c r="PNF535" s="330"/>
      <c r="PNG535" s="428"/>
      <c r="PNH535" s="330"/>
      <c r="PNI535" s="428"/>
      <c r="PNJ535" s="330"/>
      <c r="PNK535" s="428"/>
      <c r="PNL535" s="330"/>
      <c r="PNM535" s="428"/>
      <c r="PNN535" s="330"/>
      <c r="PNO535" s="428"/>
      <c r="PNP535" s="330"/>
      <c r="PNQ535" s="428"/>
      <c r="PNR535" s="330"/>
      <c r="PNS535" s="428"/>
      <c r="PNT535" s="330"/>
      <c r="PNU535" s="428"/>
      <c r="PNV535" s="330"/>
      <c r="PNW535" s="428"/>
      <c r="PNX535" s="330"/>
      <c r="PNY535" s="428"/>
      <c r="PNZ535" s="330"/>
      <c r="POA535" s="428"/>
      <c r="POB535" s="330"/>
      <c r="POC535" s="428"/>
      <c r="POD535" s="330"/>
      <c r="POE535" s="428"/>
      <c r="POF535" s="330"/>
      <c r="POG535" s="428"/>
      <c r="POH535" s="330"/>
      <c r="POI535" s="428"/>
      <c r="POJ535" s="330"/>
      <c r="POK535" s="428"/>
      <c r="POL535" s="330"/>
      <c r="POM535" s="428"/>
      <c r="PON535" s="330"/>
      <c r="POO535" s="428"/>
      <c r="POP535" s="330"/>
      <c r="POQ535" s="428"/>
      <c r="POR535" s="330"/>
      <c r="POS535" s="428"/>
      <c r="POT535" s="330"/>
      <c r="POU535" s="428"/>
      <c r="POV535" s="330"/>
      <c r="POW535" s="428"/>
      <c r="POX535" s="330"/>
      <c r="POY535" s="428"/>
      <c r="POZ535" s="330"/>
      <c r="PPA535" s="428"/>
      <c r="PPB535" s="330"/>
      <c r="PPC535" s="428"/>
      <c r="PPD535" s="330"/>
      <c r="PPE535" s="428"/>
      <c r="PPF535" s="330"/>
      <c r="PPG535" s="428"/>
      <c r="PPH535" s="330"/>
      <c r="PPI535" s="428"/>
      <c r="PPJ535" s="330"/>
      <c r="PPK535" s="428"/>
      <c r="PPL535" s="330"/>
      <c r="PPM535" s="428"/>
      <c r="PPN535" s="330"/>
      <c r="PPO535" s="428"/>
      <c r="PPP535" s="330"/>
      <c r="PPQ535" s="428"/>
      <c r="PPR535" s="330"/>
      <c r="PPS535" s="428"/>
      <c r="PPT535" s="330"/>
      <c r="PPU535" s="428"/>
      <c r="PPV535" s="330"/>
      <c r="PPW535" s="428"/>
      <c r="PPX535" s="330"/>
      <c r="PPY535" s="428"/>
      <c r="PPZ535" s="330"/>
      <c r="PQA535" s="428"/>
      <c r="PQB535" s="330"/>
      <c r="PQC535" s="428"/>
      <c r="PQD535" s="330"/>
      <c r="PQE535" s="428"/>
      <c r="PQF535" s="330"/>
      <c r="PQG535" s="428"/>
      <c r="PQH535" s="330"/>
      <c r="PQI535" s="428"/>
      <c r="PQJ535" s="330"/>
      <c r="PQK535" s="428"/>
      <c r="PQL535" s="330"/>
      <c r="PQM535" s="428"/>
      <c r="PQN535" s="330"/>
      <c r="PQO535" s="428"/>
      <c r="PQP535" s="330"/>
      <c r="PQQ535" s="428"/>
      <c r="PQR535" s="330"/>
      <c r="PQS535" s="428"/>
      <c r="PQT535" s="330"/>
      <c r="PQU535" s="428"/>
      <c r="PQV535" s="330"/>
      <c r="PQW535" s="428"/>
      <c r="PQX535" s="330"/>
      <c r="PQY535" s="428"/>
      <c r="PQZ535" s="330"/>
      <c r="PRA535" s="428"/>
      <c r="PRB535" s="330"/>
      <c r="PRC535" s="428"/>
      <c r="PRD535" s="330"/>
      <c r="PRE535" s="428"/>
      <c r="PRF535" s="330"/>
      <c r="PRG535" s="428"/>
      <c r="PRH535" s="330"/>
      <c r="PRI535" s="428"/>
      <c r="PRJ535" s="330"/>
      <c r="PRK535" s="428"/>
      <c r="PRL535" s="330"/>
      <c r="PRM535" s="428"/>
      <c r="PRN535" s="330"/>
      <c r="PRO535" s="428"/>
      <c r="PRP535" s="330"/>
      <c r="PRQ535" s="428"/>
      <c r="PRR535" s="330"/>
      <c r="PRS535" s="428"/>
      <c r="PRT535" s="330"/>
      <c r="PRU535" s="428"/>
      <c r="PRV535" s="330"/>
      <c r="PRW535" s="428"/>
      <c r="PRX535" s="330"/>
      <c r="PRY535" s="428"/>
      <c r="PRZ535" s="330"/>
      <c r="PSA535" s="428"/>
      <c r="PSB535" s="330"/>
      <c r="PSC535" s="428"/>
      <c r="PSD535" s="330"/>
      <c r="PSE535" s="428"/>
      <c r="PSF535" s="330"/>
      <c r="PSG535" s="428"/>
      <c r="PSH535" s="330"/>
      <c r="PSI535" s="428"/>
      <c r="PSJ535" s="330"/>
      <c r="PSK535" s="428"/>
      <c r="PSL535" s="330"/>
      <c r="PSM535" s="428"/>
      <c r="PSN535" s="330"/>
      <c r="PSO535" s="428"/>
      <c r="PSP535" s="330"/>
      <c r="PSQ535" s="428"/>
      <c r="PSR535" s="330"/>
      <c r="PSS535" s="428"/>
      <c r="PST535" s="330"/>
      <c r="PSU535" s="428"/>
      <c r="PSV535" s="330"/>
      <c r="PSW535" s="428"/>
      <c r="PSX535" s="330"/>
      <c r="PSY535" s="428"/>
      <c r="PSZ535" s="330"/>
      <c r="PTA535" s="428"/>
      <c r="PTB535" s="330"/>
      <c r="PTC535" s="428"/>
      <c r="PTD535" s="330"/>
      <c r="PTE535" s="428"/>
      <c r="PTF535" s="330"/>
      <c r="PTG535" s="428"/>
      <c r="PTH535" s="330"/>
      <c r="PTI535" s="428"/>
      <c r="PTJ535" s="330"/>
      <c r="PTK535" s="428"/>
      <c r="PTL535" s="330"/>
      <c r="PTM535" s="428"/>
      <c r="PTN535" s="330"/>
      <c r="PTO535" s="428"/>
      <c r="PTP535" s="330"/>
      <c r="PTQ535" s="428"/>
      <c r="PTR535" s="330"/>
      <c r="PTS535" s="428"/>
      <c r="PTT535" s="330"/>
      <c r="PTU535" s="428"/>
      <c r="PTV535" s="330"/>
      <c r="PTW535" s="428"/>
      <c r="PTX535" s="330"/>
      <c r="PTY535" s="428"/>
      <c r="PTZ535" s="330"/>
      <c r="PUA535" s="428"/>
      <c r="PUB535" s="330"/>
      <c r="PUC535" s="428"/>
      <c r="PUD535" s="330"/>
      <c r="PUE535" s="428"/>
      <c r="PUF535" s="330"/>
      <c r="PUG535" s="428"/>
      <c r="PUH535" s="330"/>
      <c r="PUI535" s="428"/>
      <c r="PUJ535" s="330"/>
      <c r="PUK535" s="428"/>
      <c r="PUL535" s="330"/>
      <c r="PUM535" s="428"/>
      <c r="PUN535" s="330"/>
      <c r="PUO535" s="428"/>
      <c r="PUP535" s="330"/>
      <c r="PUQ535" s="428"/>
      <c r="PUR535" s="330"/>
      <c r="PUS535" s="428"/>
      <c r="PUT535" s="330"/>
      <c r="PUU535" s="428"/>
      <c r="PUV535" s="330"/>
      <c r="PUW535" s="428"/>
      <c r="PUX535" s="330"/>
      <c r="PUY535" s="428"/>
      <c r="PUZ535" s="330"/>
      <c r="PVA535" s="428"/>
      <c r="PVB535" s="330"/>
      <c r="PVC535" s="428"/>
      <c r="PVD535" s="330"/>
      <c r="PVE535" s="428"/>
      <c r="PVF535" s="330"/>
      <c r="PVG535" s="428"/>
      <c r="PVH535" s="330"/>
      <c r="PVI535" s="428"/>
      <c r="PVJ535" s="330"/>
      <c r="PVK535" s="428"/>
      <c r="PVL535" s="330"/>
      <c r="PVM535" s="428"/>
      <c r="PVN535" s="330"/>
      <c r="PVO535" s="428"/>
      <c r="PVP535" s="330"/>
      <c r="PVQ535" s="428"/>
      <c r="PVR535" s="330"/>
      <c r="PVS535" s="428"/>
      <c r="PVT535" s="330"/>
      <c r="PVU535" s="428"/>
      <c r="PVV535" s="330"/>
      <c r="PVW535" s="428"/>
      <c r="PVX535" s="330"/>
      <c r="PVY535" s="428"/>
      <c r="PVZ535" s="330"/>
      <c r="PWA535" s="428"/>
      <c r="PWB535" s="330"/>
      <c r="PWC535" s="428"/>
      <c r="PWD535" s="330"/>
      <c r="PWE535" s="428"/>
      <c r="PWF535" s="330"/>
      <c r="PWG535" s="428"/>
      <c r="PWH535" s="330"/>
      <c r="PWI535" s="428"/>
      <c r="PWJ535" s="330"/>
      <c r="PWK535" s="428"/>
      <c r="PWL535" s="330"/>
      <c r="PWM535" s="428"/>
      <c r="PWN535" s="330"/>
      <c r="PWO535" s="428"/>
      <c r="PWP535" s="330"/>
      <c r="PWQ535" s="428"/>
      <c r="PWR535" s="330"/>
      <c r="PWS535" s="428"/>
      <c r="PWT535" s="330"/>
      <c r="PWU535" s="428"/>
      <c r="PWV535" s="330"/>
      <c r="PWW535" s="428"/>
      <c r="PWX535" s="330"/>
      <c r="PWY535" s="428"/>
      <c r="PWZ535" s="330"/>
      <c r="PXA535" s="428"/>
      <c r="PXB535" s="330"/>
      <c r="PXC535" s="428"/>
      <c r="PXD535" s="330"/>
      <c r="PXE535" s="428"/>
      <c r="PXF535" s="330"/>
      <c r="PXG535" s="428"/>
      <c r="PXH535" s="330"/>
      <c r="PXI535" s="428"/>
      <c r="PXJ535" s="330"/>
      <c r="PXK535" s="428"/>
      <c r="PXL535" s="330"/>
      <c r="PXM535" s="428"/>
      <c r="PXN535" s="330"/>
      <c r="PXO535" s="428"/>
      <c r="PXP535" s="330"/>
      <c r="PXQ535" s="428"/>
      <c r="PXR535" s="330"/>
      <c r="PXS535" s="428"/>
      <c r="PXT535" s="330"/>
      <c r="PXU535" s="428"/>
      <c r="PXV535" s="330"/>
      <c r="PXW535" s="428"/>
      <c r="PXX535" s="330"/>
      <c r="PXY535" s="428"/>
      <c r="PXZ535" s="330"/>
      <c r="PYA535" s="428"/>
      <c r="PYB535" s="330"/>
      <c r="PYC535" s="428"/>
      <c r="PYD535" s="330"/>
      <c r="PYE535" s="428"/>
      <c r="PYF535" s="330"/>
      <c r="PYG535" s="428"/>
      <c r="PYH535" s="330"/>
      <c r="PYI535" s="428"/>
      <c r="PYJ535" s="330"/>
      <c r="PYK535" s="428"/>
      <c r="PYL535" s="330"/>
      <c r="PYM535" s="428"/>
      <c r="PYN535" s="330"/>
      <c r="PYO535" s="428"/>
      <c r="PYP535" s="330"/>
      <c r="PYQ535" s="428"/>
      <c r="PYR535" s="330"/>
      <c r="PYS535" s="428"/>
      <c r="PYT535" s="330"/>
      <c r="PYU535" s="428"/>
      <c r="PYV535" s="330"/>
      <c r="PYW535" s="428"/>
      <c r="PYX535" s="330"/>
      <c r="PYY535" s="428"/>
      <c r="PYZ535" s="330"/>
      <c r="PZA535" s="428"/>
      <c r="PZB535" s="330"/>
      <c r="PZC535" s="428"/>
      <c r="PZD535" s="330"/>
      <c r="PZE535" s="428"/>
      <c r="PZF535" s="330"/>
      <c r="PZG535" s="428"/>
      <c r="PZH535" s="330"/>
      <c r="PZI535" s="428"/>
      <c r="PZJ535" s="330"/>
      <c r="PZK535" s="428"/>
      <c r="PZL535" s="330"/>
      <c r="PZM535" s="428"/>
      <c r="PZN535" s="330"/>
      <c r="PZO535" s="428"/>
      <c r="PZP535" s="330"/>
      <c r="PZQ535" s="428"/>
      <c r="PZR535" s="330"/>
      <c r="PZS535" s="428"/>
      <c r="PZT535" s="330"/>
      <c r="PZU535" s="428"/>
      <c r="PZV535" s="330"/>
      <c r="PZW535" s="428"/>
      <c r="PZX535" s="330"/>
      <c r="PZY535" s="428"/>
      <c r="PZZ535" s="330"/>
      <c r="QAA535" s="428"/>
      <c r="QAB535" s="330"/>
      <c r="QAC535" s="428"/>
      <c r="QAD535" s="330"/>
      <c r="QAE535" s="428"/>
      <c r="QAF535" s="330"/>
      <c r="QAG535" s="428"/>
      <c r="QAH535" s="330"/>
      <c r="QAI535" s="428"/>
      <c r="QAJ535" s="330"/>
      <c r="QAK535" s="428"/>
      <c r="QAL535" s="330"/>
      <c r="QAM535" s="428"/>
      <c r="QAN535" s="330"/>
      <c r="QAO535" s="428"/>
      <c r="QAP535" s="330"/>
      <c r="QAQ535" s="428"/>
      <c r="QAR535" s="330"/>
      <c r="QAS535" s="428"/>
      <c r="QAT535" s="330"/>
      <c r="QAU535" s="428"/>
      <c r="QAV535" s="330"/>
      <c r="QAW535" s="428"/>
      <c r="QAX535" s="330"/>
      <c r="QAY535" s="428"/>
      <c r="QAZ535" s="330"/>
      <c r="QBA535" s="428"/>
      <c r="QBB535" s="330"/>
      <c r="QBC535" s="428"/>
      <c r="QBD535" s="330"/>
      <c r="QBE535" s="428"/>
      <c r="QBF535" s="330"/>
      <c r="QBG535" s="428"/>
      <c r="QBH535" s="330"/>
      <c r="QBI535" s="428"/>
      <c r="QBJ535" s="330"/>
      <c r="QBK535" s="428"/>
      <c r="QBL535" s="330"/>
      <c r="QBM535" s="428"/>
      <c r="QBN535" s="330"/>
      <c r="QBO535" s="428"/>
      <c r="QBP535" s="330"/>
      <c r="QBQ535" s="428"/>
      <c r="QBR535" s="330"/>
      <c r="QBS535" s="428"/>
      <c r="QBT535" s="330"/>
      <c r="QBU535" s="428"/>
      <c r="QBV535" s="330"/>
      <c r="QBW535" s="428"/>
      <c r="QBX535" s="330"/>
      <c r="QBY535" s="428"/>
      <c r="QBZ535" s="330"/>
      <c r="QCA535" s="428"/>
      <c r="QCB535" s="330"/>
      <c r="QCC535" s="428"/>
      <c r="QCD535" s="330"/>
      <c r="QCE535" s="428"/>
      <c r="QCF535" s="330"/>
      <c r="QCG535" s="428"/>
      <c r="QCH535" s="330"/>
      <c r="QCI535" s="428"/>
      <c r="QCJ535" s="330"/>
      <c r="QCK535" s="428"/>
      <c r="QCL535" s="330"/>
      <c r="QCM535" s="428"/>
      <c r="QCN535" s="330"/>
      <c r="QCO535" s="428"/>
      <c r="QCP535" s="330"/>
      <c r="QCQ535" s="428"/>
      <c r="QCR535" s="330"/>
      <c r="QCS535" s="428"/>
      <c r="QCT535" s="330"/>
      <c r="QCU535" s="428"/>
      <c r="QCV535" s="330"/>
      <c r="QCW535" s="428"/>
      <c r="QCX535" s="330"/>
      <c r="QCY535" s="428"/>
      <c r="QCZ535" s="330"/>
      <c r="QDA535" s="428"/>
      <c r="QDB535" s="330"/>
      <c r="QDC535" s="428"/>
      <c r="QDD535" s="330"/>
      <c r="QDE535" s="428"/>
      <c r="QDF535" s="330"/>
      <c r="QDG535" s="428"/>
      <c r="QDH535" s="330"/>
      <c r="QDI535" s="428"/>
      <c r="QDJ535" s="330"/>
      <c r="QDK535" s="428"/>
      <c r="QDL535" s="330"/>
      <c r="QDM535" s="428"/>
      <c r="QDN535" s="330"/>
      <c r="QDO535" s="428"/>
      <c r="QDP535" s="330"/>
      <c r="QDQ535" s="428"/>
      <c r="QDR535" s="330"/>
      <c r="QDS535" s="428"/>
      <c r="QDT535" s="330"/>
      <c r="QDU535" s="428"/>
      <c r="QDV535" s="330"/>
      <c r="QDW535" s="428"/>
      <c r="QDX535" s="330"/>
      <c r="QDY535" s="428"/>
      <c r="QDZ535" s="330"/>
      <c r="QEA535" s="428"/>
      <c r="QEB535" s="330"/>
      <c r="QEC535" s="428"/>
      <c r="QED535" s="330"/>
      <c r="QEE535" s="428"/>
      <c r="QEF535" s="330"/>
      <c r="QEG535" s="428"/>
      <c r="QEH535" s="330"/>
      <c r="QEI535" s="428"/>
      <c r="QEJ535" s="330"/>
      <c r="QEK535" s="428"/>
      <c r="QEL535" s="330"/>
      <c r="QEM535" s="428"/>
      <c r="QEN535" s="330"/>
      <c r="QEO535" s="428"/>
      <c r="QEP535" s="330"/>
      <c r="QEQ535" s="428"/>
      <c r="QER535" s="330"/>
      <c r="QES535" s="428"/>
      <c r="QET535" s="330"/>
      <c r="QEU535" s="428"/>
      <c r="QEV535" s="330"/>
      <c r="QEW535" s="428"/>
      <c r="QEX535" s="330"/>
      <c r="QEY535" s="428"/>
      <c r="QEZ535" s="330"/>
      <c r="QFA535" s="428"/>
      <c r="QFB535" s="330"/>
      <c r="QFC535" s="428"/>
      <c r="QFD535" s="330"/>
      <c r="QFE535" s="428"/>
      <c r="QFF535" s="330"/>
      <c r="QFG535" s="428"/>
      <c r="QFH535" s="330"/>
      <c r="QFI535" s="428"/>
      <c r="QFJ535" s="330"/>
      <c r="QFK535" s="428"/>
      <c r="QFL535" s="330"/>
      <c r="QFM535" s="428"/>
      <c r="QFN535" s="330"/>
      <c r="QFO535" s="428"/>
      <c r="QFP535" s="330"/>
      <c r="QFQ535" s="428"/>
      <c r="QFR535" s="330"/>
      <c r="QFS535" s="428"/>
      <c r="QFT535" s="330"/>
      <c r="QFU535" s="428"/>
      <c r="QFV535" s="330"/>
      <c r="QFW535" s="428"/>
      <c r="QFX535" s="330"/>
      <c r="QFY535" s="428"/>
      <c r="QFZ535" s="330"/>
      <c r="QGA535" s="428"/>
      <c r="QGB535" s="330"/>
      <c r="QGC535" s="428"/>
      <c r="QGD535" s="330"/>
      <c r="QGE535" s="428"/>
      <c r="QGF535" s="330"/>
      <c r="QGG535" s="428"/>
      <c r="QGH535" s="330"/>
      <c r="QGI535" s="428"/>
      <c r="QGJ535" s="330"/>
      <c r="QGK535" s="428"/>
      <c r="QGL535" s="330"/>
      <c r="QGM535" s="428"/>
      <c r="QGN535" s="330"/>
      <c r="QGO535" s="428"/>
      <c r="QGP535" s="330"/>
      <c r="QGQ535" s="428"/>
      <c r="QGR535" s="330"/>
      <c r="QGS535" s="428"/>
      <c r="QGT535" s="330"/>
      <c r="QGU535" s="428"/>
      <c r="QGV535" s="330"/>
      <c r="QGW535" s="428"/>
      <c r="QGX535" s="330"/>
      <c r="QGY535" s="428"/>
      <c r="QGZ535" s="330"/>
      <c r="QHA535" s="428"/>
      <c r="QHB535" s="330"/>
      <c r="QHC535" s="428"/>
      <c r="QHD535" s="330"/>
      <c r="QHE535" s="428"/>
      <c r="QHF535" s="330"/>
      <c r="QHG535" s="428"/>
      <c r="QHH535" s="330"/>
      <c r="QHI535" s="428"/>
      <c r="QHJ535" s="330"/>
      <c r="QHK535" s="428"/>
      <c r="QHL535" s="330"/>
      <c r="QHM535" s="428"/>
      <c r="QHN535" s="330"/>
      <c r="QHO535" s="428"/>
      <c r="QHP535" s="330"/>
      <c r="QHQ535" s="428"/>
      <c r="QHR535" s="330"/>
      <c r="QHS535" s="428"/>
      <c r="QHT535" s="330"/>
      <c r="QHU535" s="428"/>
      <c r="QHV535" s="330"/>
      <c r="QHW535" s="428"/>
      <c r="QHX535" s="330"/>
      <c r="QHY535" s="428"/>
      <c r="QHZ535" s="330"/>
      <c r="QIA535" s="428"/>
      <c r="QIB535" s="330"/>
      <c r="QIC535" s="428"/>
      <c r="QID535" s="330"/>
      <c r="QIE535" s="428"/>
      <c r="QIF535" s="330"/>
      <c r="QIG535" s="428"/>
      <c r="QIH535" s="330"/>
      <c r="QII535" s="428"/>
      <c r="QIJ535" s="330"/>
      <c r="QIK535" s="428"/>
      <c r="QIL535" s="330"/>
      <c r="QIM535" s="428"/>
      <c r="QIN535" s="330"/>
      <c r="QIO535" s="428"/>
      <c r="QIP535" s="330"/>
      <c r="QIQ535" s="428"/>
      <c r="QIR535" s="330"/>
      <c r="QIS535" s="428"/>
      <c r="QIT535" s="330"/>
      <c r="QIU535" s="428"/>
      <c r="QIV535" s="330"/>
      <c r="QIW535" s="428"/>
      <c r="QIX535" s="330"/>
      <c r="QIY535" s="428"/>
      <c r="QIZ535" s="330"/>
      <c r="QJA535" s="428"/>
      <c r="QJB535" s="330"/>
      <c r="QJC535" s="428"/>
      <c r="QJD535" s="330"/>
      <c r="QJE535" s="428"/>
      <c r="QJF535" s="330"/>
      <c r="QJG535" s="428"/>
      <c r="QJH535" s="330"/>
      <c r="QJI535" s="428"/>
      <c r="QJJ535" s="330"/>
      <c r="QJK535" s="428"/>
      <c r="QJL535" s="330"/>
      <c r="QJM535" s="428"/>
      <c r="QJN535" s="330"/>
      <c r="QJO535" s="428"/>
      <c r="QJP535" s="330"/>
      <c r="QJQ535" s="428"/>
      <c r="QJR535" s="330"/>
      <c r="QJS535" s="428"/>
      <c r="QJT535" s="330"/>
      <c r="QJU535" s="428"/>
      <c r="QJV535" s="330"/>
      <c r="QJW535" s="428"/>
      <c r="QJX535" s="330"/>
      <c r="QJY535" s="428"/>
      <c r="QJZ535" s="330"/>
      <c r="QKA535" s="428"/>
      <c r="QKB535" s="330"/>
      <c r="QKC535" s="428"/>
      <c r="QKD535" s="330"/>
      <c r="QKE535" s="428"/>
      <c r="QKF535" s="330"/>
      <c r="QKG535" s="428"/>
      <c r="QKH535" s="330"/>
      <c r="QKI535" s="428"/>
      <c r="QKJ535" s="330"/>
      <c r="QKK535" s="428"/>
      <c r="QKL535" s="330"/>
      <c r="QKM535" s="428"/>
      <c r="QKN535" s="330"/>
      <c r="QKO535" s="428"/>
      <c r="QKP535" s="330"/>
      <c r="QKQ535" s="428"/>
      <c r="QKR535" s="330"/>
      <c r="QKS535" s="428"/>
      <c r="QKT535" s="330"/>
      <c r="QKU535" s="428"/>
      <c r="QKV535" s="330"/>
      <c r="QKW535" s="428"/>
      <c r="QKX535" s="330"/>
      <c r="QKY535" s="428"/>
      <c r="QKZ535" s="330"/>
      <c r="QLA535" s="428"/>
      <c r="QLB535" s="330"/>
      <c r="QLC535" s="428"/>
      <c r="QLD535" s="330"/>
      <c r="QLE535" s="428"/>
      <c r="QLF535" s="330"/>
      <c r="QLG535" s="428"/>
      <c r="QLH535" s="330"/>
      <c r="QLI535" s="428"/>
      <c r="QLJ535" s="330"/>
      <c r="QLK535" s="428"/>
      <c r="QLL535" s="330"/>
      <c r="QLM535" s="428"/>
      <c r="QLN535" s="330"/>
      <c r="QLO535" s="428"/>
      <c r="QLP535" s="330"/>
      <c r="QLQ535" s="428"/>
      <c r="QLR535" s="330"/>
      <c r="QLS535" s="428"/>
      <c r="QLT535" s="330"/>
      <c r="QLU535" s="428"/>
      <c r="QLV535" s="330"/>
      <c r="QLW535" s="428"/>
      <c r="QLX535" s="330"/>
      <c r="QLY535" s="428"/>
      <c r="QLZ535" s="330"/>
      <c r="QMA535" s="428"/>
      <c r="QMB535" s="330"/>
      <c r="QMC535" s="428"/>
      <c r="QMD535" s="330"/>
      <c r="QME535" s="428"/>
      <c r="QMF535" s="330"/>
      <c r="QMG535" s="428"/>
      <c r="QMH535" s="330"/>
      <c r="QMI535" s="428"/>
      <c r="QMJ535" s="330"/>
      <c r="QMK535" s="428"/>
      <c r="QML535" s="330"/>
      <c r="QMM535" s="428"/>
      <c r="QMN535" s="330"/>
      <c r="QMO535" s="428"/>
      <c r="QMP535" s="330"/>
      <c r="QMQ535" s="428"/>
      <c r="QMR535" s="330"/>
      <c r="QMS535" s="428"/>
      <c r="QMT535" s="330"/>
      <c r="QMU535" s="428"/>
      <c r="QMV535" s="330"/>
      <c r="QMW535" s="428"/>
      <c r="QMX535" s="330"/>
      <c r="QMY535" s="428"/>
      <c r="QMZ535" s="330"/>
      <c r="QNA535" s="428"/>
      <c r="QNB535" s="330"/>
      <c r="QNC535" s="428"/>
      <c r="QND535" s="330"/>
      <c r="QNE535" s="428"/>
      <c r="QNF535" s="330"/>
      <c r="QNG535" s="428"/>
      <c r="QNH535" s="330"/>
      <c r="QNI535" s="428"/>
      <c r="QNJ535" s="330"/>
      <c r="QNK535" s="428"/>
      <c r="QNL535" s="330"/>
      <c r="QNM535" s="428"/>
      <c r="QNN535" s="330"/>
      <c r="QNO535" s="428"/>
      <c r="QNP535" s="330"/>
      <c r="QNQ535" s="428"/>
      <c r="QNR535" s="330"/>
      <c r="QNS535" s="428"/>
      <c r="QNT535" s="330"/>
      <c r="QNU535" s="428"/>
      <c r="QNV535" s="330"/>
      <c r="QNW535" s="428"/>
      <c r="QNX535" s="330"/>
      <c r="QNY535" s="428"/>
      <c r="QNZ535" s="330"/>
      <c r="QOA535" s="428"/>
      <c r="QOB535" s="330"/>
      <c r="QOC535" s="428"/>
      <c r="QOD535" s="330"/>
      <c r="QOE535" s="428"/>
      <c r="QOF535" s="330"/>
      <c r="QOG535" s="428"/>
      <c r="QOH535" s="330"/>
      <c r="QOI535" s="428"/>
      <c r="QOJ535" s="330"/>
      <c r="QOK535" s="428"/>
      <c r="QOL535" s="330"/>
      <c r="QOM535" s="428"/>
      <c r="QON535" s="330"/>
      <c r="QOO535" s="428"/>
      <c r="QOP535" s="330"/>
      <c r="QOQ535" s="428"/>
      <c r="QOR535" s="330"/>
      <c r="QOS535" s="428"/>
      <c r="QOT535" s="330"/>
      <c r="QOU535" s="428"/>
      <c r="QOV535" s="330"/>
      <c r="QOW535" s="428"/>
      <c r="QOX535" s="330"/>
      <c r="QOY535" s="428"/>
      <c r="QOZ535" s="330"/>
      <c r="QPA535" s="428"/>
      <c r="QPB535" s="330"/>
      <c r="QPC535" s="428"/>
      <c r="QPD535" s="330"/>
      <c r="QPE535" s="428"/>
      <c r="QPF535" s="330"/>
      <c r="QPG535" s="428"/>
      <c r="QPH535" s="330"/>
      <c r="QPI535" s="428"/>
      <c r="QPJ535" s="330"/>
      <c r="QPK535" s="428"/>
      <c r="QPL535" s="330"/>
      <c r="QPM535" s="428"/>
      <c r="QPN535" s="330"/>
      <c r="QPO535" s="428"/>
      <c r="QPP535" s="330"/>
      <c r="QPQ535" s="428"/>
      <c r="QPR535" s="330"/>
      <c r="QPS535" s="428"/>
      <c r="QPT535" s="330"/>
      <c r="QPU535" s="428"/>
      <c r="QPV535" s="330"/>
      <c r="QPW535" s="428"/>
      <c r="QPX535" s="330"/>
      <c r="QPY535" s="428"/>
      <c r="QPZ535" s="330"/>
      <c r="QQA535" s="428"/>
      <c r="QQB535" s="330"/>
      <c r="QQC535" s="428"/>
      <c r="QQD535" s="330"/>
      <c r="QQE535" s="428"/>
      <c r="QQF535" s="330"/>
      <c r="QQG535" s="428"/>
      <c r="QQH535" s="330"/>
      <c r="QQI535" s="428"/>
      <c r="QQJ535" s="330"/>
      <c r="QQK535" s="428"/>
      <c r="QQL535" s="330"/>
      <c r="QQM535" s="428"/>
      <c r="QQN535" s="330"/>
      <c r="QQO535" s="428"/>
      <c r="QQP535" s="330"/>
      <c r="QQQ535" s="428"/>
      <c r="QQR535" s="330"/>
      <c r="QQS535" s="428"/>
      <c r="QQT535" s="330"/>
      <c r="QQU535" s="428"/>
      <c r="QQV535" s="330"/>
      <c r="QQW535" s="428"/>
      <c r="QQX535" s="330"/>
      <c r="QQY535" s="428"/>
      <c r="QQZ535" s="330"/>
      <c r="QRA535" s="428"/>
      <c r="QRB535" s="330"/>
      <c r="QRC535" s="428"/>
      <c r="QRD535" s="330"/>
      <c r="QRE535" s="428"/>
      <c r="QRF535" s="330"/>
      <c r="QRG535" s="428"/>
      <c r="QRH535" s="330"/>
      <c r="QRI535" s="428"/>
      <c r="QRJ535" s="330"/>
      <c r="QRK535" s="428"/>
      <c r="QRL535" s="330"/>
      <c r="QRM535" s="428"/>
      <c r="QRN535" s="330"/>
      <c r="QRO535" s="428"/>
      <c r="QRP535" s="330"/>
      <c r="QRQ535" s="428"/>
      <c r="QRR535" s="330"/>
      <c r="QRS535" s="428"/>
      <c r="QRT535" s="330"/>
      <c r="QRU535" s="428"/>
      <c r="QRV535" s="330"/>
      <c r="QRW535" s="428"/>
      <c r="QRX535" s="330"/>
      <c r="QRY535" s="428"/>
      <c r="QRZ535" s="330"/>
      <c r="QSA535" s="428"/>
      <c r="QSB535" s="330"/>
      <c r="QSC535" s="428"/>
      <c r="QSD535" s="330"/>
      <c r="QSE535" s="428"/>
      <c r="QSF535" s="330"/>
      <c r="QSG535" s="428"/>
      <c r="QSH535" s="330"/>
      <c r="QSI535" s="428"/>
      <c r="QSJ535" s="330"/>
      <c r="QSK535" s="428"/>
      <c r="QSL535" s="330"/>
      <c r="QSM535" s="428"/>
      <c r="QSN535" s="330"/>
      <c r="QSO535" s="428"/>
      <c r="QSP535" s="330"/>
      <c r="QSQ535" s="428"/>
      <c r="QSR535" s="330"/>
      <c r="QSS535" s="428"/>
      <c r="QST535" s="330"/>
      <c r="QSU535" s="428"/>
      <c r="QSV535" s="330"/>
      <c r="QSW535" s="428"/>
      <c r="QSX535" s="330"/>
      <c r="QSY535" s="428"/>
      <c r="QSZ535" s="330"/>
      <c r="QTA535" s="428"/>
      <c r="QTB535" s="330"/>
      <c r="QTC535" s="428"/>
      <c r="QTD535" s="330"/>
      <c r="QTE535" s="428"/>
      <c r="QTF535" s="330"/>
      <c r="QTG535" s="428"/>
      <c r="QTH535" s="330"/>
      <c r="QTI535" s="428"/>
      <c r="QTJ535" s="330"/>
      <c r="QTK535" s="428"/>
      <c r="QTL535" s="330"/>
      <c r="QTM535" s="428"/>
      <c r="QTN535" s="330"/>
      <c r="QTO535" s="428"/>
      <c r="QTP535" s="330"/>
      <c r="QTQ535" s="428"/>
      <c r="QTR535" s="330"/>
      <c r="QTS535" s="428"/>
      <c r="QTT535" s="330"/>
      <c r="QTU535" s="428"/>
      <c r="QTV535" s="330"/>
      <c r="QTW535" s="428"/>
      <c r="QTX535" s="330"/>
      <c r="QTY535" s="428"/>
      <c r="QTZ535" s="330"/>
      <c r="QUA535" s="428"/>
      <c r="QUB535" s="330"/>
      <c r="QUC535" s="428"/>
      <c r="QUD535" s="330"/>
      <c r="QUE535" s="428"/>
      <c r="QUF535" s="330"/>
      <c r="QUG535" s="428"/>
      <c r="QUH535" s="330"/>
      <c r="QUI535" s="428"/>
      <c r="QUJ535" s="330"/>
      <c r="QUK535" s="428"/>
      <c r="QUL535" s="330"/>
      <c r="QUM535" s="428"/>
      <c r="QUN535" s="330"/>
      <c r="QUO535" s="428"/>
      <c r="QUP535" s="330"/>
      <c r="QUQ535" s="428"/>
      <c r="QUR535" s="330"/>
      <c r="QUS535" s="428"/>
      <c r="QUT535" s="330"/>
      <c r="QUU535" s="428"/>
      <c r="QUV535" s="330"/>
      <c r="QUW535" s="428"/>
      <c r="QUX535" s="330"/>
      <c r="QUY535" s="428"/>
      <c r="QUZ535" s="330"/>
      <c r="QVA535" s="428"/>
      <c r="QVB535" s="330"/>
      <c r="QVC535" s="428"/>
      <c r="QVD535" s="330"/>
      <c r="QVE535" s="428"/>
      <c r="QVF535" s="330"/>
      <c r="QVG535" s="428"/>
      <c r="QVH535" s="330"/>
      <c r="QVI535" s="428"/>
      <c r="QVJ535" s="330"/>
      <c r="QVK535" s="428"/>
      <c r="QVL535" s="330"/>
      <c r="QVM535" s="428"/>
      <c r="QVN535" s="330"/>
      <c r="QVO535" s="428"/>
      <c r="QVP535" s="330"/>
      <c r="QVQ535" s="428"/>
      <c r="QVR535" s="330"/>
      <c r="QVS535" s="428"/>
      <c r="QVT535" s="330"/>
      <c r="QVU535" s="428"/>
      <c r="QVV535" s="330"/>
      <c r="QVW535" s="428"/>
      <c r="QVX535" s="330"/>
      <c r="QVY535" s="428"/>
      <c r="QVZ535" s="330"/>
      <c r="QWA535" s="428"/>
      <c r="QWB535" s="330"/>
      <c r="QWC535" s="428"/>
      <c r="QWD535" s="330"/>
      <c r="QWE535" s="428"/>
      <c r="QWF535" s="330"/>
      <c r="QWG535" s="428"/>
      <c r="QWH535" s="330"/>
      <c r="QWI535" s="428"/>
      <c r="QWJ535" s="330"/>
      <c r="QWK535" s="428"/>
      <c r="QWL535" s="330"/>
      <c r="QWM535" s="428"/>
      <c r="QWN535" s="330"/>
      <c r="QWO535" s="428"/>
      <c r="QWP535" s="330"/>
      <c r="QWQ535" s="428"/>
      <c r="QWR535" s="330"/>
      <c r="QWS535" s="428"/>
      <c r="QWT535" s="330"/>
      <c r="QWU535" s="428"/>
      <c r="QWV535" s="330"/>
      <c r="QWW535" s="428"/>
      <c r="QWX535" s="330"/>
      <c r="QWY535" s="428"/>
      <c r="QWZ535" s="330"/>
      <c r="QXA535" s="428"/>
      <c r="QXB535" s="330"/>
      <c r="QXC535" s="428"/>
      <c r="QXD535" s="330"/>
      <c r="QXE535" s="428"/>
      <c r="QXF535" s="330"/>
      <c r="QXG535" s="428"/>
      <c r="QXH535" s="330"/>
      <c r="QXI535" s="428"/>
      <c r="QXJ535" s="330"/>
      <c r="QXK535" s="428"/>
      <c r="QXL535" s="330"/>
      <c r="QXM535" s="428"/>
      <c r="QXN535" s="330"/>
      <c r="QXO535" s="428"/>
      <c r="QXP535" s="330"/>
      <c r="QXQ535" s="428"/>
      <c r="QXR535" s="330"/>
      <c r="QXS535" s="428"/>
      <c r="QXT535" s="330"/>
      <c r="QXU535" s="428"/>
      <c r="QXV535" s="330"/>
      <c r="QXW535" s="428"/>
      <c r="QXX535" s="330"/>
      <c r="QXY535" s="428"/>
      <c r="QXZ535" s="330"/>
      <c r="QYA535" s="428"/>
      <c r="QYB535" s="330"/>
      <c r="QYC535" s="428"/>
      <c r="QYD535" s="330"/>
      <c r="QYE535" s="428"/>
      <c r="QYF535" s="330"/>
      <c r="QYG535" s="428"/>
      <c r="QYH535" s="330"/>
      <c r="QYI535" s="428"/>
      <c r="QYJ535" s="330"/>
      <c r="QYK535" s="428"/>
      <c r="QYL535" s="330"/>
      <c r="QYM535" s="428"/>
      <c r="QYN535" s="330"/>
      <c r="QYO535" s="428"/>
      <c r="QYP535" s="330"/>
      <c r="QYQ535" s="428"/>
      <c r="QYR535" s="330"/>
      <c r="QYS535" s="428"/>
      <c r="QYT535" s="330"/>
      <c r="QYU535" s="428"/>
      <c r="QYV535" s="330"/>
      <c r="QYW535" s="428"/>
      <c r="QYX535" s="330"/>
      <c r="QYY535" s="428"/>
      <c r="QYZ535" s="330"/>
      <c r="QZA535" s="428"/>
      <c r="QZB535" s="330"/>
      <c r="QZC535" s="428"/>
      <c r="QZD535" s="330"/>
      <c r="QZE535" s="428"/>
      <c r="QZF535" s="330"/>
      <c r="QZG535" s="428"/>
      <c r="QZH535" s="330"/>
      <c r="QZI535" s="428"/>
      <c r="QZJ535" s="330"/>
      <c r="QZK535" s="428"/>
      <c r="QZL535" s="330"/>
      <c r="QZM535" s="428"/>
      <c r="QZN535" s="330"/>
      <c r="QZO535" s="428"/>
      <c r="QZP535" s="330"/>
      <c r="QZQ535" s="428"/>
      <c r="QZR535" s="330"/>
      <c r="QZS535" s="428"/>
      <c r="QZT535" s="330"/>
      <c r="QZU535" s="428"/>
      <c r="QZV535" s="330"/>
      <c r="QZW535" s="428"/>
      <c r="QZX535" s="330"/>
      <c r="QZY535" s="428"/>
      <c r="QZZ535" s="330"/>
      <c r="RAA535" s="428"/>
      <c r="RAB535" s="330"/>
      <c r="RAC535" s="428"/>
      <c r="RAD535" s="330"/>
      <c r="RAE535" s="428"/>
      <c r="RAF535" s="330"/>
      <c r="RAG535" s="428"/>
      <c r="RAH535" s="330"/>
      <c r="RAI535" s="428"/>
      <c r="RAJ535" s="330"/>
      <c r="RAK535" s="428"/>
      <c r="RAL535" s="330"/>
      <c r="RAM535" s="428"/>
      <c r="RAN535" s="330"/>
      <c r="RAO535" s="428"/>
      <c r="RAP535" s="330"/>
      <c r="RAQ535" s="428"/>
      <c r="RAR535" s="330"/>
      <c r="RAS535" s="428"/>
      <c r="RAT535" s="330"/>
      <c r="RAU535" s="428"/>
      <c r="RAV535" s="330"/>
      <c r="RAW535" s="428"/>
      <c r="RAX535" s="330"/>
      <c r="RAY535" s="428"/>
      <c r="RAZ535" s="330"/>
      <c r="RBA535" s="428"/>
      <c r="RBB535" s="330"/>
      <c r="RBC535" s="428"/>
      <c r="RBD535" s="330"/>
      <c r="RBE535" s="428"/>
      <c r="RBF535" s="330"/>
      <c r="RBG535" s="428"/>
      <c r="RBH535" s="330"/>
      <c r="RBI535" s="428"/>
      <c r="RBJ535" s="330"/>
      <c r="RBK535" s="428"/>
      <c r="RBL535" s="330"/>
      <c r="RBM535" s="428"/>
      <c r="RBN535" s="330"/>
      <c r="RBO535" s="428"/>
      <c r="RBP535" s="330"/>
      <c r="RBQ535" s="428"/>
      <c r="RBR535" s="330"/>
      <c r="RBS535" s="428"/>
      <c r="RBT535" s="330"/>
      <c r="RBU535" s="428"/>
      <c r="RBV535" s="330"/>
      <c r="RBW535" s="428"/>
      <c r="RBX535" s="330"/>
      <c r="RBY535" s="428"/>
      <c r="RBZ535" s="330"/>
      <c r="RCA535" s="428"/>
      <c r="RCB535" s="330"/>
      <c r="RCC535" s="428"/>
      <c r="RCD535" s="330"/>
      <c r="RCE535" s="428"/>
      <c r="RCF535" s="330"/>
      <c r="RCG535" s="428"/>
      <c r="RCH535" s="330"/>
      <c r="RCI535" s="428"/>
      <c r="RCJ535" s="330"/>
      <c r="RCK535" s="428"/>
      <c r="RCL535" s="330"/>
      <c r="RCM535" s="428"/>
      <c r="RCN535" s="330"/>
      <c r="RCO535" s="428"/>
      <c r="RCP535" s="330"/>
      <c r="RCQ535" s="428"/>
      <c r="RCR535" s="330"/>
      <c r="RCS535" s="428"/>
      <c r="RCT535" s="330"/>
      <c r="RCU535" s="428"/>
      <c r="RCV535" s="330"/>
      <c r="RCW535" s="428"/>
      <c r="RCX535" s="330"/>
      <c r="RCY535" s="428"/>
      <c r="RCZ535" s="330"/>
      <c r="RDA535" s="428"/>
      <c r="RDB535" s="330"/>
      <c r="RDC535" s="428"/>
      <c r="RDD535" s="330"/>
      <c r="RDE535" s="428"/>
      <c r="RDF535" s="330"/>
      <c r="RDG535" s="428"/>
      <c r="RDH535" s="330"/>
      <c r="RDI535" s="428"/>
      <c r="RDJ535" s="330"/>
      <c r="RDK535" s="428"/>
      <c r="RDL535" s="330"/>
      <c r="RDM535" s="428"/>
      <c r="RDN535" s="330"/>
      <c r="RDO535" s="428"/>
      <c r="RDP535" s="330"/>
      <c r="RDQ535" s="428"/>
      <c r="RDR535" s="330"/>
      <c r="RDS535" s="428"/>
      <c r="RDT535" s="330"/>
      <c r="RDU535" s="428"/>
      <c r="RDV535" s="330"/>
      <c r="RDW535" s="428"/>
      <c r="RDX535" s="330"/>
      <c r="RDY535" s="428"/>
      <c r="RDZ535" s="330"/>
      <c r="REA535" s="428"/>
      <c r="REB535" s="330"/>
      <c r="REC535" s="428"/>
      <c r="RED535" s="330"/>
      <c r="REE535" s="428"/>
      <c r="REF535" s="330"/>
      <c r="REG535" s="428"/>
      <c r="REH535" s="330"/>
      <c r="REI535" s="428"/>
      <c r="REJ535" s="330"/>
      <c r="REK535" s="428"/>
      <c r="REL535" s="330"/>
      <c r="REM535" s="428"/>
      <c r="REN535" s="330"/>
      <c r="REO535" s="428"/>
      <c r="REP535" s="330"/>
      <c r="REQ535" s="428"/>
      <c r="RER535" s="330"/>
      <c r="RES535" s="428"/>
      <c r="RET535" s="330"/>
      <c r="REU535" s="428"/>
      <c r="REV535" s="330"/>
      <c r="REW535" s="428"/>
      <c r="REX535" s="330"/>
      <c r="REY535" s="428"/>
      <c r="REZ535" s="330"/>
      <c r="RFA535" s="428"/>
      <c r="RFB535" s="330"/>
      <c r="RFC535" s="428"/>
      <c r="RFD535" s="330"/>
      <c r="RFE535" s="428"/>
      <c r="RFF535" s="330"/>
      <c r="RFG535" s="428"/>
      <c r="RFH535" s="330"/>
      <c r="RFI535" s="428"/>
      <c r="RFJ535" s="330"/>
      <c r="RFK535" s="428"/>
      <c r="RFL535" s="330"/>
      <c r="RFM535" s="428"/>
      <c r="RFN535" s="330"/>
      <c r="RFO535" s="428"/>
      <c r="RFP535" s="330"/>
      <c r="RFQ535" s="428"/>
      <c r="RFR535" s="330"/>
      <c r="RFS535" s="428"/>
      <c r="RFT535" s="330"/>
      <c r="RFU535" s="428"/>
      <c r="RFV535" s="330"/>
      <c r="RFW535" s="428"/>
      <c r="RFX535" s="330"/>
      <c r="RFY535" s="428"/>
      <c r="RFZ535" s="330"/>
      <c r="RGA535" s="428"/>
      <c r="RGB535" s="330"/>
      <c r="RGC535" s="428"/>
      <c r="RGD535" s="330"/>
      <c r="RGE535" s="428"/>
      <c r="RGF535" s="330"/>
      <c r="RGG535" s="428"/>
      <c r="RGH535" s="330"/>
      <c r="RGI535" s="428"/>
      <c r="RGJ535" s="330"/>
      <c r="RGK535" s="428"/>
      <c r="RGL535" s="330"/>
      <c r="RGM535" s="428"/>
      <c r="RGN535" s="330"/>
      <c r="RGO535" s="428"/>
      <c r="RGP535" s="330"/>
      <c r="RGQ535" s="428"/>
      <c r="RGR535" s="330"/>
      <c r="RGS535" s="428"/>
      <c r="RGT535" s="330"/>
      <c r="RGU535" s="428"/>
      <c r="RGV535" s="330"/>
      <c r="RGW535" s="428"/>
      <c r="RGX535" s="330"/>
      <c r="RGY535" s="428"/>
      <c r="RGZ535" s="330"/>
      <c r="RHA535" s="428"/>
      <c r="RHB535" s="330"/>
      <c r="RHC535" s="428"/>
      <c r="RHD535" s="330"/>
      <c r="RHE535" s="428"/>
      <c r="RHF535" s="330"/>
      <c r="RHG535" s="428"/>
      <c r="RHH535" s="330"/>
      <c r="RHI535" s="428"/>
      <c r="RHJ535" s="330"/>
      <c r="RHK535" s="428"/>
      <c r="RHL535" s="330"/>
      <c r="RHM535" s="428"/>
      <c r="RHN535" s="330"/>
      <c r="RHO535" s="428"/>
      <c r="RHP535" s="330"/>
      <c r="RHQ535" s="428"/>
      <c r="RHR535" s="330"/>
      <c r="RHS535" s="428"/>
      <c r="RHT535" s="330"/>
      <c r="RHU535" s="428"/>
      <c r="RHV535" s="330"/>
      <c r="RHW535" s="428"/>
      <c r="RHX535" s="330"/>
      <c r="RHY535" s="428"/>
      <c r="RHZ535" s="330"/>
      <c r="RIA535" s="428"/>
      <c r="RIB535" s="330"/>
      <c r="RIC535" s="428"/>
      <c r="RID535" s="330"/>
      <c r="RIE535" s="428"/>
      <c r="RIF535" s="330"/>
      <c r="RIG535" s="428"/>
      <c r="RIH535" s="330"/>
      <c r="RII535" s="428"/>
      <c r="RIJ535" s="330"/>
      <c r="RIK535" s="428"/>
      <c r="RIL535" s="330"/>
      <c r="RIM535" s="428"/>
      <c r="RIN535" s="330"/>
      <c r="RIO535" s="428"/>
      <c r="RIP535" s="330"/>
      <c r="RIQ535" s="428"/>
      <c r="RIR535" s="330"/>
      <c r="RIS535" s="428"/>
      <c r="RIT535" s="330"/>
      <c r="RIU535" s="428"/>
      <c r="RIV535" s="330"/>
      <c r="RIW535" s="428"/>
      <c r="RIX535" s="330"/>
      <c r="RIY535" s="428"/>
      <c r="RIZ535" s="330"/>
      <c r="RJA535" s="428"/>
      <c r="RJB535" s="330"/>
      <c r="RJC535" s="428"/>
      <c r="RJD535" s="330"/>
      <c r="RJE535" s="428"/>
      <c r="RJF535" s="330"/>
      <c r="RJG535" s="428"/>
      <c r="RJH535" s="330"/>
      <c r="RJI535" s="428"/>
      <c r="RJJ535" s="330"/>
      <c r="RJK535" s="428"/>
      <c r="RJL535" s="330"/>
      <c r="RJM535" s="428"/>
      <c r="RJN535" s="330"/>
      <c r="RJO535" s="428"/>
      <c r="RJP535" s="330"/>
      <c r="RJQ535" s="428"/>
      <c r="RJR535" s="330"/>
      <c r="RJS535" s="428"/>
      <c r="RJT535" s="330"/>
      <c r="RJU535" s="428"/>
      <c r="RJV535" s="330"/>
      <c r="RJW535" s="428"/>
      <c r="RJX535" s="330"/>
      <c r="RJY535" s="428"/>
      <c r="RJZ535" s="330"/>
      <c r="RKA535" s="428"/>
      <c r="RKB535" s="330"/>
      <c r="RKC535" s="428"/>
      <c r="RKD535" s="330"/>
      <c r="RKE535" s="428"/>
      <c r="RKF535" s="330"/>
      <c r="RKG535" s="428"/>
      <c r="RKH535" s="330"/>
      <c r="RKI535" s="428"/>
      <c r="RKJ535" s="330"/>
      <c r="RKK535" s="428"/>
      <c r="RKL535" s="330"/>
      <c r="RKM535" s="428"/>
      <c r="RKN535" s="330"/>
      <c r="RKO535" s="428"/>
      <c r="RKP535" s="330"/>
      <c r="RKQ535" s="428"/>
      <c r="RKR535" s="330"/>
      <c r="RKS535" s="428"/>
      <c r="RKT535" s="330"/>
      <c r="RKU535" s="428"/>
      <c r="RKV535" s="330"/>
      <c r="RKW535" s="428"/>
      <c r="RKX535" s="330"/>
      <c r="RKY535" s="428"/>
      <c r="RKZ535" s="330"/>
      <c r="RLA535" s="428"/>
      <c r="RLB535" s="330"/>
      <c r="RLC535" s="428"/>
      <c r="RLD535" s="330"/>
      <c r="RLE535" s="428"/>
      <c r="RLF535" s="330"/>
      <c r="RLG535" s="428"/>
      <c r="RLH535" s="330"/>
      <c r="RLI535" s="428"/>
      <c r="RLJ535" s="330"/>
      <c r="RLK535" s="428"/>
      <c r="RLL535" s="330"/>
      <c r="RLM535" s="428"/>
      <c r="RLN535" s="330"/>
      <c r="RLO535" s="428"/>
      <c r="RLP535" s="330"/>
      <c r="RLQ535" s="428"/>
      <c r="RLR535" s="330"/>
      <c r="RLS535" s="428"/>
      <c r="RLT535" s="330"/>
      <c r="RLU535" s="428"/>
      <c r="RLV535" s="330"/>
      <c r="RLW535" s="428"/>
      <c r="RLX535" s="330"/>
      <c r="RLY535" s="428"/>
      <c r="RLZ535" s="330"/>
      <c r="RMA535" s="428"/>
      <c r="RMB535" s="330"/>
      <c r="RMC535" s="428"/>
      <c r="RMD535" s="330"/>
      <c r="RME535" s="428"/>
      <c r="RMF535" s="330"/>
      <c r="RMG535" s="428"/>
      <c r="RMH535" s="330"/>
      <c r="RMI535" s="428"/>
      <c r="RMJ535" s="330"/>
      <c r="RMK535" s="428"/>
      <c r="RML535" s="330"/>
      <c r="RMM535" s="428"/>
      <c r="RMN535" s="330"/>
      <c r="RMO535" s="428"/>
      <c r="RMP535" s="330"/>
      <c r="RMQ535" s="428"/>
      <c r="RMR535" s="330"/>
      <c r="RMS535" s="428"/>
      <c r="RMT535" s="330"/>
      <c r="RMU535" s="428"/>
      <c r="RMV535" s="330"/>
      <c r="RMW535" s="428"/>
      <c r="RMX535" s="330"/>
      <c r="RMY535" s="428"/>
      <c r="RMZ535" s="330"/>
      <c r="RNA535" s="428"/>
      <c r="RNB535" s="330"/>
      <c r="RNC535" s="428"/>
      <c r="RND535" s="330"/>
      <c r="RNE535" s="428"/>
      <c r="RNF535" s="330"/>
      <c r="RNG535" s="428"/>
      <c r="RNH535" s="330"/>
      <c r="RNI535" s="428"/>
      <c r="RNJ535" s="330"/>
      <c r="RNK535" s="428"/>
      <c r="RNL535" s="330"/>
      <c r="RNM535" s="428"/>
      <c r="RNN535" s="330"/>
      <c r="RNO535" s="428"/>
      <c r="RNP535" s="330"/>
      <c r="RNQ535" s="428"/>
      <c r="RNR535" s="330"/>
      <c r="RNS535" s="428"/>
      <c r="RNT535" s="330"/>
      <c r="RNU535" s="428"/>
      <c r="RNV535" s="330"/>
      <c r="RNW535" s="428"/>
      <c r="RNX535" s="330"/>
      <c r="RNY535" s="428"/>
      <c r="RNZ535" s="330"/>
      <c r="ROA535" s="428"/>
      <c r="ROB535" s="330"/>
      <c r="ROC535" s="428"/>
      <c r="ROD535" s="330"/>
      <c r="ROE535" s="428"/>
      <c r="ROF535" s="330"/>
      <c r="ROG535" s="428"/>
      <c r="ROH535" s="330"/>
      <c r="ROI535" s="428"/>
      <c r="ROJ535" s="330"/>
      <c r="ROK535" s="428"/>
      <c r="ROL535" s="330"/>
      <c r="ROM535" s="428"/>
      <c r="RON535" s="330"/>
      <c r="ROO535" s="428"/>
      <c r="ROP535" s="330"/>
      <c r="ROQ535" s="428"/>
      <c r="ROR535" s="330"/>
      <c r="ROS535" s="428"/>
      <c r="ROT535" s="330"/>
      <c r="ROU535" s="428"/>
      <c r="ROV535" s="330"/>
      <c r="ROW535" s="428"/>
      <c r="ROX535" s="330"/>
      <c r="ROY535" s="428"/>
      <c r="ROZ535" s="330"/>
      <c r="RPA535" s="428"/>
      <c r="RPB535" s="330"/>
      <c r="RPC535" s="428"/>
      <c r="RPD535" s="330"/>
      <c r="RPE535" s="428"/>
      <c r="RPF535" s="330"/>
      <c r="RPG535" s="428"/>
      <c r="RPH535" s="330"/>
      <c r="RPI535" s="428"/>
      <c r="RPJ535" s="330"/>
      <c r="RPK535" s="428"/>
      <c r="RPL535" s="330"/>
      <c r="RPM535" s="428"/>
      <c r="RPN535" s="330"/>
      <c r="RPO535" s="428"/>
      <c r="RPP535" s="330"/>
      <c r="RPQ535" s="428"/>
      <c r="RPR535" s="330"/>
      <c r="RPS535" s="428"/>
      <c r="RPT535" s="330"/>
      <c r="RPU535" s="428"/>
      <c r="RPV535" s="330"/>
      <c r="RPW535" s="428"/>
      <c r="RPX535" s="330"/>
      <c r="RPY535" s="428"/>
      <c r="RPZ535" s="330"/>
      <c r="RQA535" s="428"/>
      <c r="RQB535" s="330"/>
      <c r="RQC535" s="428"/>
      <c r="RQD535" s="330"/>
      <c r="RQE535" s="428"/>
      <c r="RQF535" s="330"/>
      <c r="RQG535" s="428"/>
      <c r="RQH535" s="330"/>
      <c r="RQI535" s="428"/>
      <c r="RQJ535" s="330"/>
      <c r="RQK535" s="428"/>
      <c r="RQL535" s="330"/>
      <c r="RQM535" s="428"/>
      <c r="RQN535" s="330"/>
      <c r="RQO535" s="428"/>
      <c r="RQP535" s="330"/>
      <c r="RQQ535" s="428"/>
      <c r="RQR535" s="330"/>
      <c r="RQS535" s="428"/>
      <c r="RQT535" s="330"/>
      <c r="RQU535" s="428"/>
      <c r="RQV535" s="330"/>
      <c r="RQW535" s="428"/>
      <c r="RQX535" s="330"/>
      <c r="RQY535" s="428"/>
      <c r="RQZ535" s="330"/>
      <c r="RRA535" s="428"/>
      <c r="RRB535" s="330"/>
      <c r="RRC535" s="428"/>
      <c r="RRD535" s="330"/>
      <c r="RRE535" s="428"/>
      <c r="RRF535" s="330"/>
      <c r="RRG535" s="428"/>
      <c r="RRH535" s="330"/>
      <c r="RRI535" s="428"/>
      <c r="RRJ535" s="330"/>
      <c r="RRK535" s="428"/>
      <c r="RRL535" s="330"/>
      <c r="RRM535" s="428"/>
      <c r="RRN535" s="330"/>
      <c r="RRO535" s="428"/>
      <c r="RRP535" s="330"/>
      <c r="RRQ535" s="428"/>
      <c r="RRR535" s="330"/>
      <c r="RRS535" s="428"/>
      <c r="RRT535" s="330"/>
      <c r="RRU535" s="428"/>
      <c r="RRV535" s="330"/>
      <c r="RRW535" s="428"/>
      <c r="RRX535" s="330"/>
      <c r="RRY535" s="428"/>
      <c r="RRZ535" s="330"/>
      <c r="RSA535" s="428"/>
      <c r="RSB535" s="330"/>
      <c r="RSC535" s="428"/>
      <c r="RSD535" s="330"/>
      <c r="RSE535" s="428"/>
      <c r="RSF535" s="330"/>
      <c r="RSG535" s="428"/>
      <c r="RSH535" s="330"/>
      <c r="RSI535" s="428"/>
      <c r="RSJ535" s="330"/>
      <c r="RSK535" s="428"/>
      <c r="RSL535" s="330"/>
      <c r="RSM535" s="428"/>
      <c r="RSN535" s="330"/>
      <c r="RSO535" s="428"/>
      <c r="RSP535" s="330"/>
      <c r="RSQ535" s="428"/>
      <c r="RSR535" s="330"/>
      <c r="RSS535" s="428"/>
      <c r="RST535" s="330"/>
      <c r="RSU535" s="428"/>
      <c r="RSV535" s="330"/>
      <c r="RSW535" s="428"/>
      <c r="RSX535" s="330"/>
      <c r="RSY535" s="428"/>
      <c r="RSZ535" s="330"/>
      <c r="RTA535" s="428"/>
      <c r="RTB535" s="330"/>
      <c r="RTC535" s="428"/>
      <c r="RTD535" s="330"/>
      <c r="RTE535" s="428"/>
      <c r="RTF535" s="330"/>
      <c r="RTG535" s="428"/>
      <c r="RTH535" s="330"/>
      <c r="RTI535" s="428"/>
      <c r="RTJ535" s="330"/>
      <c r="RTK535" s="428"/>
      <c r="RTL535" s="330"/>
      <c r="RTM535" s="428"/>
      <c r="RTN535" s="330"/>
      <c r="RTO535" s="428"/>
      <c r="RTP535" s="330"/>
      <c r="RTQ535" s="428"/>
      <c r="RTR535" s="330"/>
      <c r="RTS535" s="428"/>
      <c r="RTT535" s="330"/>
      <c r="RTU535" s="428"/>
      <c r="RTV535" s="330"/>
      <c r="RTW535" s="428"/>
      <c r="RTX535" s="330"/>
      <c r="RTY535" s="428"/>
      <c r="RTZ535" s="330"/>
      <c r="RUA535" s="428"/>
      <c r="RUB535" s="330"/>
      <c r="RUC535" s="428"/>
      <c r="RUD535" s="330"/>
      <c r="RUE535" s="428"/>
      <c r="RUF535" s="330"/>
      <c r="RUG535" s="428"/>
      <c r="RUH535" s="330"/>
      <c r="RUI535" s="428"/>
      <c r="RUJ535" s="330"/>
      <c r="RUK535" s="428"/>
      <c r="RUL535" s="330"/>
      <c r="RUM535" s="428"/>
      <c r="RUN535" s="330"/>
      <c r="RUO535" s="428"/>
      <c r="RUP535" s="330"/>
      <c r="RUQ535" s="428"/>
      <c r="RUR535" s="330"/>
      <c r="RUS535" s="428"/>
      <c r="RUT535" s="330"/>
      <c r="RUU535" s="428"/>
      <c r="RUV535" s="330"/>
      <c r="RUW535" s="428"/>
      <c r="RUX535" s="330"/>
      <c r="RUY535" s="428"/>
      <c r="RUZ535" s="330"/>
      <c r="RVA535" s="428"/>
      <c r="RVB535" s="330"/>
      <c r="RVC535" s="428"/>
      <c r="RVD535" s="330"/>
      <c r="RVE535" s="428"/>
      <c r="RVF535" s="330"/>
      <c r="RVG535" s="428"/>
      <c r="RVH535" s="330"/>
      <c r="RVI535" s="428"/>
      <c r="RVJ535" s="330"/>
      <c r="RVK535" s="428"/>
      <c r="RVL535" s="330"/>
      <c r="RVM535" s="428"/>
      <c r="RVN535" s="330"/>
      <c r="RVO535" s="428"/>
      <c r="RVP535" s="330"/>
      <c r="RVQ535" s="428"/>
      <c r="RVR535" s="330"/>
      <c r="RVS535" s="428"/>
      <c r="RVT535" s="330"/>
      <c r="RVU535" s="428"/>
      <c r="RVV535" s="330"/>
      <c r="RVW535" s="428"/>
      <c r="RVX535" s="330"/>
      <c r="RVY535" s="428"/>
      <c r="RVZ535" s="330"/>
      <c r="RWA535" s="428"/>
      <c r="RWB535" s="330"/>
      <c r="RWC535" s="428"/>
      <c r="RWD535" s="330"/>
      <c r="RWE535" s="428"/>
      <c r="RWF535" s="330"/>
      <c r="RWG535" s="428"/>
      <c r="RWH535" s="330"/>
      <c r="RWI535" s="428"/>
      <c r="RWJ535" s="330"/>
      <c r="RWK535" s="428"/>
      <c r="RWL535" s="330"/>
      <c r="RWM535" s="428"/>
      <c r="RWN535" s="330"/>
      <c r="RWO535" s="428"/>
      <c r="RWP535" s="330"/>
      <c r="RWQ535" s="428"/>
      <c r="RWR535" s="330"/>
      <c r="RWS535" s="428"/>
      <c r="RWT535" s="330"/>
      <c r="RWU535" s="428"/>
      <c r="RWV535" s="330"/>
      <c r="RWW535" s="428"/>
      <c r="RWX535" s="330"/>
      <c r="RWY535" s="428"/>
      <c r="RWZ535" s="330"/>
      <c r="RXA535" s="428"/>
      <c r="RXB535" s="330"/>
      <c r="RXC535" s="428"/>
      <c r="RXD535" s="330"/>
      <c r="RXE535" s="428"/>
      <c r="RXF535" s="330"/>
      <c r="RXG535" s="428"/>
      <c r="RXH535" s="330"/>
      <c r="RXI535" s="428"/>
      <c r="RXJ535" s="330"/>
      <c r="RXK535" s="428"/>
      <c r="RXL535" s="330"/>
      <c r="RXM535" s="428"/>
      <c r="RXN535" s="330"/>
      <c r="RXO535" s="428"/>
      <c r="RXP535" s="330"/>
      <c r="RXQ535" s="428"/>
      <c r="RXR535" s="330"/>
      <c r="RXS535" s="428"/>
      <c r="RXT535" s="330"/>
      <c r="RXU535" s="428"/>
      <c r="RXV535" s="330"/>
      <c r="RXW535" s="428"/>
      <c r="RXX535" s="330"/>
      <c r="RXY535" s="428"/>
      <c r="RXZ535" s="330"/>
      <c r="RYA535" s="428"/>
      <c r="RYB535" s="330"/>
      <c r="RYC535" s="428"/>
      <c r="RYD535" s="330"/>
      <c r="RYE535" s="428"/>
      <c r="RYF535" s="330"/>
      <c r="RYG535" s="428"/>
      <c r="RYH535" s="330"/>
      <c r="RYI535" s="428"/>
      <c r="RYJ535" s="330"/>
      <c r="RYK535" s="428"/>
      <c r="RYL535" s="330"/>
      <c r="RYM535" s="428"/>
      <c r="RYN535" s="330"/>
      <c r="RYO535" s="428"/>
      <c r="RYP535" s="330"/>
      <c r="RYQ535" s="428"/>
      <c r="RYR535" s="330"/>
      <c r="RYS535" s="428"/>
      <c r="RYT535" s="330"/>
      <c r="RYU535" s="428"/>
      <c r="RYV535" s="330"/>
      <c r="RYW535" s="428"/>
      <c r="RYX535" s="330"/>
      <c r="RYY535" s="428"/>
      <c r="RYZ535" s="330"/>
      <c r="RZA535" s="428"/>
      <c r="RZB535" s="330"/>
      <c r="RZC535" s="428"/>
      <c r="RZD535" s="330"/>
      <c r="RZE535" s="428"/>
      <c r="RZF535" s="330"/>
      <c r="RZG535" s="428"/>
      <c r="RZH535" s="330"/>
      <c r="RZI535" s="428"/>
      <c r="RZJ535" s="330"/>
      <c r="RZK535" s="428"/>
      <c r="RZL535" s="330"/>
      <c r="RZM535" s="428"/>
      <c r="RZN535" s="330"/>
      <c r="RZO535" s="428"/>
      <c r="RZP535" s="330"/>
      <c r="RZQ535" s="428"/>
      <c r="RZR535" s="330"/>
      <c r="RZS535" s="428"/>
      <c r="RZT535" s="330"/>
      <c r="RZU535" s="428"/>
      <c r="RZV535" s="330"/>
      <c r="RZW535" s="428"/>
      <c r="RZX535" s="330"/>
      <c r="RZY535" s="428"/>
      <c r="RZZ535" s="330"/>
      <c r="SAA535" s="428"/>
      <c r="SAB535" s="330"/>
      <c r="SAC535" s="428"/>
      <c r="SAD535" s="330"/>
      <c r="SAE535" s="428"/>
      <c r="SAF535" s="330"/>
      <c r="SAG535" s="428"/>
      <c r="SAH535" s="330"/>
      <c r="SAI535" s="428"/>
      <c r="SAJ535" s="330"/>
      <c r="SAK535" s="428"/>
      <c r="SAL535" s="330"/>
      <c r="SAM535" s="428"/>
      <c r="SAN535" s="330"/>
      <c r="SAO535" s="428"/>
      <c r="SAP535" s="330"/>
      <c r="SAQ535" s="428"/>
      <c r="SAR535" s="330"/>
      <c r="SAS535" s="428"/>
      <c r="SAT535" s="330"/>
      <c r="SAU535" s="428"/>
      <c r="SAV535" s="330"/>
      <c r="SAW535" s="428"/>
      <c r="SAX535" s="330"/>
      <c r="SAY535" s="428"/>
      <c r="SAZ535" s="330"/>
      <c r="SBA535" s="428"/>
      <c r="SBB535" s="330"/>
      <c r="SBC535" s="428"/>
      <c r="SBD535" s="330"/>
      <c r="SBE535" s="428"/>
      <c r="SBF535" s="330"/>
      <c r="SBG535" s="428"/>
      <c r="SBH535" s="330"/>
      <c r="SBI535" s="428"/>
      <c r="SBJ535" s="330"/>
      <c r="SBK535" s="428"/>
      <c r="SBL535" s="330"/>
      <c r="SBM535" s="428"/>
      <c r="SBN535" s="330"/>
      <c r="SBO535" s="428"/>
      <c r="SBP535" s="330"/>
      <c r="SBQ535" s="428"/>
      <c r="SBR535" s="330"/>
      <c r="SBS535" s="428"/>
      <c r="SBT535" s="330"/>
      <c r="SBU535" s="428"/>
      <c r="SBV535" s="330"/>
      <c r="SBW535" s="428"/>
      <c r="SBX535" s="330"/>
      <c r="SBY535" s="428"/>
      <c r="SBZ535" s="330"/>
      <c r="SCA535" s="428"/>
      <c r="SCB535" s="330"/>
      <c r="SCC535" s="428"/>
      <c r="SCD535" s="330"/>
      <c r="SCE535" s="428"/>
      <c r="SCF535" s="330"/>
      <c r="SCG535" s="428"/>
      <c r="SCH535" s="330"/>
      <c r="SCI535" s="428"/>
      <c r="SCJ535" s="330"/>
      <c r="SCK535" s="428"/>
      <c r="SCL535" s="330"/>
      <c r="SCM535" s="428"/>
      <c r="SCN535" s="330"/>
      <c r="SCO535" s="428"/>
      <c r="SCP535" s="330"/>
      <c r="SCQ535" s="428"/>
      <c r="SCR535" s="330"/>
      <c r="SCS535" s="428"/>
      <c r="SCT535" s="330"/>
      <c r="SCU535" s="428"/>
      <c r="SCV535" s="330"/>
      <c r="SCW535" s="428"/>
      <c r="SCX535" s="330"/>
      <c r="SCY535" s="428"/>
      <c r="SCZ535" s="330"/>
      <c r="SDA535" s="428"/>
      <c r="SDB535" s="330"/>
      <c r="SDC535" s="428"/>
      <c r="SDD535" s="330"/>
      <c r="SDE535" s="428"/>
      <c r="SDF535" s="330"/>
      <c r="SDG535" s="428"/>
      <c r="SDH535" s="330"/>
      <c r="SDI535" s="428"/>
      <c r="SDJ535" s="330"/>
      <c r="SDK535" s="428"/>
      <c r="SDL535" s="330"/>
      <c r="SDM535" s="428"/>
      <c r="SDN535" s="330"/>
      <c r="SDO535" s="428"/>
      <c r="SDP535" s="330"/>
      <c r="SDQ535" s="428"/>
      <c r="SDR535" s="330"/>
      <c r="SDS535" s="428"/>
      <c r="SDT535" s="330"/>
      <c r="SDU535" s="428"/>
      <c r="SDV535" s="330"/>
      <c r="SDW535" s="428"/>
      <c r="SDX535" s="330"/>
      <c r="SDY535" s="428"/>
      <c r="SDZ535" s="330"/>
      <c r="SEA535" s="428"/>
      <c r="SEB535" s="330"/>
      <c r="SEC535" s="428"/>
      <c r="SED535" s="330"/>
      <c r="SEE535" s="428"/>
      <c r="SEF535" s="330"/>
      <c r="SEG535" s="428"/>
      <c r="SEH535" s="330"/>
      <c r="SEI535" s="428"/>
      <c r="SEJ535" s="330"/>
      <c r="SEK535" s="428"/>
      <c r="SEL535" s="330"/>
      <c r="SEM535" s="428"/>
      <c r="SEN535" s="330"/>
      <c r="SEO535" s="428"/>
      <c r="SEP535" s="330"/>
      <c r="SEQ535" s="428"/>
      <c r="SER535" s="330"/>
      <c r="SES535" s="428"/>
      <c r="SET535" s="330"/>
      <c r="SEU535" s="428"/>
      <c r="SEV535" s="330"/>
      <c r="SEW535" s="428"/>
      <c r="SEX535" s="330"/>
      <c r="SEY535" s="428"/>
      <c r="SEZ535" s="330"/>
      <c r="SFA535" s="428"/>
      <c r="SFB535" s="330"/>
      <c r="SFC535" s="428"/>
      <c r="SFD535" s="330"/>
      <c r="SFE535" s="428"/>
      <c r="SFF535" s="330"/>
      <c r="SFG535" s="428"/>
      <c r="SFH535" s="330"/>
      <c r="SFI535" s="428"/>
      <c r="SFJ535" s="330"/>
      <c r="SFK535" s="428"/>
      <c r="SFL535" s="330"/>
      <c r="SFM535" s="428"/>
      <c r="SFN535" s="330"/>
      <c r="SFO535" s="428"/>
      <c r="SFP535" s="330"/>
      <c r="SFQ535" s="428"/>
      <c r="SFR535" s="330"/>
      <c r="SFS535" s="428"/>
      <c r="SFT535" s="330"/>
      <c r="SFU535" s="428"/>
      <c r="SFV535" s="330"/>
      <c r="SFW535" s="428"/>
      <c r="SFX535" s="330"/>
      <c r="SFY535" s="428"/>
      <c r="SFZ535" s="330"/>
      <c r="SGA535" s="428"/>
      <c r="SGB535" s="330"/>
      <c r="SGC535" s="428"/>
      <c r="SGD535" s="330"/>
      <c r="SGE535" s="428"/>
      <c r="SGF535" s="330"/>
      <c r="SGG535" s="428"/>
      <c r="SGH535" s="330"/>
      <c r="SGI535" s="428"/>
      <c r="SGJ535" s="330"/>
      <c r="SGK535" s="428"/>
      <c r="SGL535" s="330"/>
      <c r="SGM535" s="428"/>
      <c r="SGN535" s="330"/>
      <c r="SGO535" s="428"/>
      <c r="SGP535" s="330"/>
      <c r="SGQ535" s="428"/>
      <c r="SGR535" s="330"/>
      <c r="SGS535" s="428"/>
      <c r="SGT535" s="330"/>
      <c r="SGU535" s="428"/>
      <c r="SGV535" s="330"/>
      <c r="SGW535" s="428"/>
      <c r="SGX535" s="330"/>
      <c r="SGY535" s="428"/>
      <c r="SGZ535" s="330"/>
      <c r="SHA535" s="428"/>
      <c r="SHB535" s="330"/>
      <c r="SHC535" s="428"/>
      <c r="SHD535" s="330"/>
      <c r="SHE535" s="428"/>
      <c r="SHF535" s="330"/>
      <c r="SHG535" s="428"/>
      <c r="SHH535" s="330"/>
      <c r="SHI535" s="428"/>
      <c r="SHJ535" s="330"/>
      <c r="SHK535" s="428"/>
      <c r="SHL535" s="330"/>
      <c r="SHM535" s="428"/>
      <c r="SHN535" s="330"/>
      <c r="SHO535" s="428"/>
      <c r="SHP535" s="330"/>
      <c r="SHQ535" s="428"/>
      <c r="SHR535" s="330"/>
      <c r="SHS535" s="428"/>
      <c r="SHT535" s="330"/>
      <c r="SHU535" s="428"/>
      <c r="SHV535" s="330"/>
      <c r="SHW535" s="428"/>
      <c r="SHX535" s="330"/>
      <c r="SHY535" s="428"/>
      <c r="SHZ535" s="330"/>
      <c r="SIA535" s="428"/>
      <c r="SIB535" s="330"/>
      <c r="SIC535" s="428"/>
      <c r="SID535" s="330"/>
      <c r="SIE535" s="428"/>
      <c r="SIF535" s="330"/>
      <c r="SIG535" s="428"/>
      <c r="SIH535" s="330"/>
      <c r="SII535" s="428"/>
      <c r="SIJ535" s="330"/>
      <c r="SIK535" s="428"/>
      <c r="SIL535" s="330"/>
      <c r="SIM535" s="428"/>
      <c r="SIN535" s="330"/>
      <c r="SIO535" s="428"/>
      <c r="SIP535" s="330"/>
      <c r="SIQ535" s="428"/>
      <c r="SIR535" s="330"/>
      <c r="SIS535" s="428"/>
      <c r="SIT535" s="330"/>
      <c r="SIU535" s="428"/>
      <c r="SIV535" s="330"/>
      <c r="SIW535" s="428"/>
      <c r="SIX535" s="330"/>
      <c r="SIY535" s="428"/>
      <c r="SIZ535" s="330"/>
      <c r="SJA535" s="428"/>
      <c r="SJB535" s="330"/>
      <c r="SJC535" s="428"/>
      <c r="SJD535" s="330"/>
      <c r="SJE535" s="428"/>
      <c r="SJF535" s="330"/>
      <c r="SJG535" s="428"/>
      <c r="SJH535" s="330"/>
      <c r="SJI535" s="428"/>
      <c r="SJJ535" s="330"/>
      <c r="SJK535" s="428"/>
      <c r="SJL535" s="330"/>
      <c r="SJM535" s="428"/>
      <c r="SJN535" s="330"/>
      <c r="SJO535" s="428"/>
      <c r="SJP535" s="330"/>
      <c r="SJQ535" s="428"/>
      <c r="SJR535" s="330"/>
      <c r="SJS535" s="428"/>
      <c r="SJT535" s="330"/>
      <c r="SJU535" s="428"/>
      <c r="SJV535" s="330"/>
      <c r="SJW535" s="428"/>
      <c r="SJX535" s="330"/>
      <c r="SJY535" s="428"/>
      <c r="SJZ535" s="330"/>
      <c r="SKA535" s="428"/>
      <c r="SKB535" s="330"/>
      <c r="SKC535" s="428"/>
      <c r="SKD535" s="330"/>
      <c r="SKE535" s="428"/>
      <c r="SKF535" s="330"/>
      <c r="SKG535" s="428"/>
      <c r="SKH535" s="330"/>
      <c r="SKI535" s="428"/>
      <c r="SKJ535" s="330"/>
      <c r="SKK535" s="428"/>
      <c r="SKL535" s="330"/>
      <c r="SKM535" s="428"/>
      <c r="SKN535" s="330"/>
      <c r="SKO535" s="428"/>
      <c r="SKP535" s="330"/>
      <c r="SKQ535" s="428"/>
      <c r="SKR535" s="330"/>
      <c r="SKS535" s="428"/>
      <c r="SKT535" s="330"/>
      <c r="SKU535" s="428"/>
      <c r="SKV535" s="330"/>
      <c r="SKW535" s="428"/>
      <c r="SKX535" s="330"/>
      <c r="SKY535" s="428"/>
      <c r="SKZ535" s="330"/>
      <c r="SLA535" s="428"/>
      <c r="SLB535" s="330"/>
      <c r="SLC535" s="428"/>
      <c r="SLD535" s="330"/>
      <c r="SLE535" s="428"/>
      <c r="SLF535" s="330"/>
      <c r="SLG535" s="428"/>
      <c r="SLH535" s="330"/>
      <c r="SLI535" s="428"/>
      <c r="SLJ535" s="330"/>
      <c r="SLK535" s="428"/>
      <c r="SLL535" s="330"/>
      <c r="SLM535" s="428"/>
      <c r="SLN535" s="330"/>
      <c r="SLO535" s="428"/>
      <c r="SLP535" s="330"/>
      <c r="SLQ535" s="428"/>
      <c r="SLR535" s="330"/>
      <c r="SLS535" s="428"/>
      <c r="SLT535" s="330"/>
      <c r="SLU535" s="428"/>
      <c r="SLV535" s="330"/>
      <c r="SLW535" s="428"/>
      <c r="SLX535" s="330"/>
      <c r="SLY535" s="428"/>
      <c r="SLZ535" s="330"/>
      <c r="SMA535" s="428"/>
      <c r="SMB535" s="330"/>
      <c r="SMC535" s="428"/>
      <c r="SMD535" s="330"/>
      <c r="SME535" s="428"/>
      <c r="SMF535" s="330"/>
      <c r="SMG535" s="428"/>
      <c r="SMH535" s="330"/>
      <c r="SMI535" s="428"/>
      <c r="SMJ535" s="330"/>
      <c r="SMK535" s="428"/>
      <c r="SML535" s="330"/>
      <c r="SMM535" s="428"/>
      <c r="SMN535" s="330"/>
      <c r="SMO535" s="428"/>
      <c r="SMP535" s="330"/>
      <c r="SMQ535" s="428"/>
      <c r="SMR535" s="330"/>
      <c r="SMS535" s="428"/>
      <c r="SMT535" s="330"/>
      <c r="SMU535" s="428"/>
      <c r="SMV535" s="330"/>
      <c r="SMW535" s="428"/>
      <c r="SMX535" s="330"/>
      <c r="SMY535" s="428"/>
      <c r="SMZ535" s="330"/>
      <c r="SNA535" s="428"/>
      <c r="SNB535" s="330"/>
      <c r="SNC535" s="428"/>
      <c r="SND535" s="330"/>
      <c r="SNE535" s="428"/>
      <c r="SNF535" s="330"/>
      <c r="SNG535" s="428"/>
      <c r="SNH535" s="330"/>
      <c r="SNI535" s="428"/>
      <c r="SNJ535" s="330"/>
      <c r="SNK535" s="428"/>
      <c r="SNL535" s="330"/>
      <c r="SNM535" s="428"/>
      <c r="SNN535" s="330"/>
      <c r="SNO535" s="428"/>
      <c r="SNP535" s="330"/>
      <c r="SNQ535" s="428"/>
      <c r="SNR535" s="330"/>
      <c r="SNS535" s="428"/>
      <c r="SNT535" s="330"/>
      <c r="SNU535" s="428"/>
      <c r="SNV535" s="330"/>
      <c r="SNW535" s="428"/>
      <c r="SNX535" s="330"/>
      <c r="SNY535" s="428"/>
      <c r="SNZ535" s="330"/>
      <c r="SOA535" s="428"/>
      <c r="SOB535" s="330"/>
      <c r="SOC535" s="428"/>
      <c r="SOD535" s="330"/>
      <c r="SOE535" s="428"/>
      <c r="SOF535" s="330"/>
      <c r="SOG535" s="428"/>
      <c r="SOH535" s="330"/>
      <c r="SOI535" s="428"/>
      <c r="SOJ535" s="330"/>
      <c r="SOK535" s="428"/>
      <c r="SOL535" s="330"/>
      <c r="SOM535" s="428"/>
      <c r="SON535" s="330"/>
      <c r="SOO535" s="428"/>
      <c r="SOP535" s="330"/>
      <c r="SOQ535" s="428"/>
      <c r="SOR535" s="330"/>
      <c r="SOS535" s="428"/>
      <c r="SOT535" s="330"/>
      <c r="SOU535" s="428"/>
      <c r="SOV535" s="330"/>
      <c r="SOW535" s="428"/>
      <c r="SOX535" s="330"/>
      <c r="SOY535" s="428"/>
      <c r="SOZ535" s="330"/>
      <c r="SPA535" s="428"/>
      <c r="SPB535" s="330"/>
      <c r="SPC535" s="428"/>
      <c r="SPD535" s="330"/>
      <c r="SPE535" s="428"/>
      <c r="SPF535" s="330"/>
      <c r="SPG535" s="428"/>
      <c r="SPH535" s="330"/>
      <c r="SPI535" s="428"/>
      <c r="SPJ535" s="330"/>
      <c r="SPK535" s="428"/>
      <c r="SPL535" s="330"/>
      <c r="SPM535" s="428"/>
      <c r="SPN535" s="330"/>
      <c r="SPO535" s="428"/>
      <c r="SPP535" s="330"/>
      <c r="SPQ535" s="428"/>
      <c r="SPR535" s="330"/>
      <c r="SPS535" s="428"/>
      <c r="SPT535" s="330"/>
      <c r="SPU535" s="428"/>
      <c r="SPV535" s="330"/>
      <c r="SPW535" s="428"/>
      <c r="SPX535" s="330"/>
      <c r="SPY535" s="428"/>
      <c r="SPZ535" s="330"/>
      <c r="SQA535" s="428"/>
      <c r="SQB535" s="330"/>
      <c r="SQC535" s="428"/>
      <c r="SQD535" s="330"/>
      <c r="SQE535" s="428"/>
      <c r="SQF535" s="330"/>
      <c r="SQG535" s="428"/>
      <c r="SQH535" s="330"/>
      <c r="SQI535" s="428"/>
      <c r="SQJ535" s="330"/>
      <c r="SQK535" s="428"/>
      <c r="SQL535" s="330"/>
      <c r="SQM535" s="428"/>
      <c r="SQN535" s="330"/>
      <c r="SQO535" s="428"/>
      <c r="SQP535" s="330"/>
      <c r="SQQ535" s="428"/>
      <c r="SQR535" s="330"/>
      <c r="SQS535" s="428"/>
      <c r="SQT535" s="330"/>
      <c r="SQU535" s="428"/>
      <c r="SQV535" s="330"/>
      <c r="SQW535" s="428"/>
      <c r="SQX535" s="330"/>
      <c r="SQY535" s="428"/>
      <c r="SQZ535" s="330"/>
      <c r="SRA535" s="428"/>
      <c r="SRB535" s="330"/>
      <c r="SRC535" s="428"/>
      <c r="SRD535" s="330"/>
      <c r="SRE535" s="428"/>
      <c r="SRF535" s="330"/>
      <c r="SRG535" s="428"/>
      <c r="SRH535" s="330"/>
      <c r="SRI535" s="428"/>
      <c r="SRJ535" s="330"/>
      <c r="SRK535" s="428"/>
      <c r="SRL535" s="330"/>
      <c r="SRM535" s="428"/>
      <c r="SRN535" s="330"/>
      <c r="SRO535" s="428"/>
      <c r="SRP535" s="330"/>
      <c r="SRQ535" s="428"/>
      <c r="SRR535" s="330"/>
      <c r="SRS535" s="428"/>
      <c r="SRT535" s="330"/>
      <c r="SRU535" s="428"/>
      <c r="SRV535" s="330"/>
      <c r="SRW535" s="428"/>
      <c r="SRX535" s="330"/>
      <c r="SRY535" s="428"/>
      <c r="SRZ535" s="330"/>
      <c r="SSA535" s="428"/>
      <c r="SSB535" s="330"/>
      <c r="SSC535" s="428"/>
      <c r="SSD535" s="330"/>
      <c r="SSE535" s="428"/>
      <c r="SSF535" s="330"/>
      <c r="SSG535" s="428"/>
      <c r="SSH535" s="330"/>
      <c r="SSI535" s="428"/>
      <c r="SSJ535" s="330"/>
      <c r="SSK535" s="428"/>
      <c r="SSL535" s="330"/>
      <c r="SSM535" s="428"/>
      <c r="SSN535" s="330"/>
      <c r="SSO535" s="428"/>
      <c r="SSP535" s="330"/>
      <c r="SSQ535" s="428"/>
      <c r="SSR535" s="330"/>
      <c r="SSS535" s="428"/>
      <c r="SST535" s="330"/>
      <c r="SSU535" s="428"/>
      <c r="SSV535" s="330"/>
      <c r="SSW535" s="428"/>
      <c r="SSX535" s="330"/>
      <c r="SSY535" s="428"/>
      <c r="SSZ535" s="330"/>
      <c r="STA535" s="428"/>
      <c r="STB535" s="330"/>
      <c r="STC535" s="428"/>
      <c r="STD535" s="330"/>
      <c r="STE535" s="428"/>
      <c r="STF535" s="330"/>
      <c r="STG535" s="428"/>
      <c r="STH535" s="330"/>
      <c r="STI535" s="428"/>
      <c r="STJ535" s="330"/>
      <c r="STK535" s="428"/>
      <c r="STL535" s="330"/>
      <c r="STM535" s="428"/>
      <c r="STN535" s="330"/>
      <c r="STO535" s="428"/>
      <c r="STP535" s="330"/>
      <c r="STQ535" s="428"/>
      <c r="STR535" s="330"/>
      <c r="STS535" s="428"/>
      <c r="STT535" s="330"/>
      <c r="STU535" s="428"/>
      <c r="STV535" s="330"/>
      <c r="STW535" s="428"/>
      <c r="STX535" s="330"/>
      <c r="STY535" s="428"/>
      <c r="STZ535" s="330"/>
      <c r="SUA535" s="428"/>
      <c r="SUB535" s="330"/>
      <c r="SUC535" s="428"/>
      <c r="SUD535" s="330"/>
      <c r="SUE535" s="428"/>
      <c r="SUF535" s="330"/>
      <c r="SUG535" s="428"/>
      <c r="SUH535" s="330"/>
      <c r="SUI535" s="428"/>
      <c r="SUJ535" s="330"/>
      <c r="SUK535" s="428"/>
      <c r="SUL535" s="330"/>
      <c r="SUM535" s="428"/>
      <c r="SUN535" s="330"/>
      <c r="SUO535" s="428"/>
      <c r="SUP535" s="330"/>
      <c r="SUQ535" s="428"/>
      <c r="SUR535" s="330"/>
      <c r="SUS535" s="428"/>
      <c r="SUT535" s="330"/>
      <c r="SUU535" s="428"/>
      <c r="SUV535" s="330"/>
      <c r="SUW535" s="428"/>
      <c r="SUX535" s="330"/>
      <c r="SUY535" s="428"/>
      <c r="SUZ535" s="330"/>
      <c r="SVA535" s="428"/>
      <c r="SVB535" s="330"/>
      <c r="SVC535" s="428"/>
      <c r="SVD535" s="330"/>
      <c r="SVE535" s="428"/>
      <c r="SVF535" s="330"/>
      <c r="SVG535" s="428"/>
      <c r="SVH535" s="330"/>
      <c r="SVI535" s="428"/>
      <c r="SVJ535" s="330"/>
      <c r="SVK535" s="428"/>
      <c r="SVL535" s="330"/>
      <c r="SVM535" s="428"/>
      <c r="SVN535" s="330"/>
      <c r="SVO535" s="428"/>
      <c r="SVP535" s="330"/>
      <c r="SVQ535" s="428"/>
      <c r="SVR535" s="330"/>
      <c r="SVS535" s="428"/>
      <c r="SVT535" s="330"/>
      <c r="SVU535" s="428"/>
      <c r="SVV535" s="330"/>
      <c r="SVW535" s="428"/>
      <c r="SVX535" s="330"/>
      <c r="SVY535" s="428"/>
      <c r="SVZ535" s="330"/>
      <c r="SWA535" s="428"/>
      <c r="SWB535" s="330"/>
      <c r="SWC535" s="428"/>
      <c r="SWD535" s="330"/>
      <c r="SWE535" s="428"/>
      <c r="SWF535" s="330"/>
      <c r="SWG535" s="428"/>
      <c r="SWH535" s="330"/>
      <c r="SWI535" s="428"/>
      <c r="SWJ535" s="330"/>
      <c r="SWK535" s="428"/>
      <c r="SWL535" s="330"/>
      <c r="SWM535" s="428"/>
      <c r="SWN535" s="330"/>
      <c r="SWO535" s="428"/>
      <c r="SWP535" s="330"/>
      <c r="SWQ535" s="428"/>
      <c r="SWR535" s="330"/>
      <c r="SWS535" s="428"/>
      <c r="SWT535" s="330"/>
      <c r="SWU535" s="428"/>
      <c r="SWV535" s="330"/>
      <c r="SWW535" s="428"/>
      <c r="SWX535" s="330"/>
      <c r="SWY535" s="428"/>
      <c r="SWZ535" s="330"/>
      <c r="SXA535" s="428"/>
      <c r="SXB535" s="330"/>
      <c r="SXC535" s="428"/>
      <c r="SXD535" s="330"/>
      <c r="SXE535" s="428"/>
      <c r="SXF535" s="330"/>
      <c r="SXG535" s="428"/>
      <c r="SXH535" s="330"/>
      <c r="SXI535" s="428"/>
      <c r="SXJ535" s="330"/>
      <c r="SXK535" s="428"/>
      <c r="SXL535" s="330"/>
      <c r="SXM535" s="428"/>
      <c r="SXN535" s="330"/>
      <c r="SXO535" s="428"/>
      <c r="SXP535" s="330"/>
      <c r="SXQ535" s="428"/>
      <c r="SXR535" s="330"/>
      <c r="SXS535" s="428"/>
      <c r="SXT535" s="330"/>
      <c r="SXU535" s="428"/>
      <c r="SXV535" s="330"/>
      <c r="SXW535" s="428"/>
      <c r="SXX535" s="330"/>
      <c r="SXY535" s="428"/>
      <c r="SXZ535" s="330"/>
      <c r="SYA535" s="428"/>
      <c r="SYB535" s="330"/>
      <c r="SYC535" s="428"/>
      <c r="SYD535" s="330"/>
      <c r="SYE535" s="428"/>
      <c r="SYF535" s="330"/>
      <c r="SYG535" s="428"/>
      <c r="SYH535" s="330"/>
      <c r="SYI535" s="428"/>
      <c r="SYJ535" s="330"/>
      <c r="SYK535" s="428"/>
      <c r="SYL535" s="330"/>
      <c r="SYM535" s="428"/>
      <c r="SYN535" s="330"/>
      <c r="SYO535" s="428"/>
      <c r="SYP535" s="330"/>
      <c r="SYQ535" s="428"/>
      <c r="SYR535" s="330"/>
      <c r="SYS535" s="428"/>
      <c r="SYT535" s="330"/>
      <c r="SYU535" s="428"/>
      <c r="SYV535" s="330"/>
      <c r="SYW535" s="428"/>
      <c r="SYX535" s="330"/>
      <c r="SYY535" s="428"/>
      <c r="SYZ535" s="330"/>
      <c r="SZA535" s="428"/>
      <c r="SZB535" s="330"/>
      <c r="SZC535" s="428"/>
      <c r="SZD535" s="330"/>
      <c r="SZE535" s="428"/>
      <c r="SZF535" s="330"/>
      <c r="SZG535" s="428"/>
      <c r="SZH535" s="330"/>
      <c r="SZI535" s="428"/>
      <c r="SZJ535" s="330"/>
      <c r="SZK535" s="428"/>
      <c r="SZL535" s="330"/>
      <c r="SZM535" s="428"/>
      <c r="SZN535" s="330"/>
      <c r="SZO535" s="428"/>
      <c r="SZP535" s="330"/>
      <c r="SZQ535" s="428"/>
      <c r="SZR535" s="330"/>
      <c r="SZS535" s="428"/>
      <c r="SZT535" s="330"/>
      <c r="SZU535" s="428"/>
      <c r="SZV535" s="330"/>
      <c r="SZW535" s="428"/>
      <c r="SZX535" s="330"/>
      <c r="SZY535" s="428"/>
      <c r="SZZ535" s="330"/>
      <c r="TAA535" s="428"/>
      <c r="TAB535" s="330"/>
      <c r="TAC535" s="428"/>
      <c r="TAD535" s="330"/>
      <c r="TAE535" s="428"/>
      <c r="TAF535" s="330"/>
      <c r="TAG535" s="428"/>
      <c r="TAH535" s="330"/>
      <c r="TAI535" s="428"/>
      <c r="TAJ535" s="330"/>
      <c r="TAK535" s="428"/>
      <c r="TAL535" s="330"/>
      <c r="TAM535" s="428"/>
      <c r="TAN535" s="330"/>
      <c r="TAO535" s="428"/>
      <c r="TAP535" s="330"/>
      <c r="TAQ535" s="428"/>
      <c r="TAR535" s="330"/>
      <c r="TAS535" s="428"/>
      <c r="TAT535" s="330"/>
      <c r="TAU535" s="428"/>
      <c r="TAV535" s="330"/>
      <c r="TAW535" s="428"/>
      <c r="TAX535" s="330"/>
      <c r="TAY535" s="428"/>
      <c r="TAZ535" s="330"/>
      <c r="TBA535" s="428"/>
      <c r="TBB535" s="330"/>
      <c r="TBC535" s="428"/>
      <c r="TBD535" s="330"/>
      <c r="TBE535" s="428"/>
      <c r="TBF535" s="330"/>
      <c r="TBG535" s="428"/>
      <c r="TBH535" s="330"/>
      <c r="TBI535" s="428"/>
      <c r="TBJ535" s="330"/>
      <c r="TBK535" s="428"/>
      <c r="TBL535" s="330"/>
      <c r="TBM535" s="428"/>
      <c r="TBN535" s="330"/>
      <c r="TBO535" s="428"/>
      <c r="TBP535" s="330"/>
      <c r="TBQ535" s="428"/>
      <c r="TBR535" s="330"/>
      <c r="TBS535" s="428"/>
      <c r="TBT535" s="330"/>
      <c r="TBU535" s="428"/>
      <c r="TBV535" s="330"/>
      <c r="TBW535" s="428"/>
      <c r="TBX535" s="330"/>
      <c r="TBY535" s="428"/>
      <c r="TBZ535" s="330"/>
      <c r="TCA535" s="428"/>
      <c r="TCB535" s="330"/>
      <c r="TCC535" s="428"/>
      <c r="TCD535" s="330"/>
      <c r="TCE535" s="428"/>
      <c r="TCF535" s="330"/>
      <c r="TCG535" s="428"/>
      <c r="TCH535" s="330"/>
      <c r="TCI535" s="428"/>
      <c r="TCJ535" s="330"/>
      <c r="TCK535" s="428"/>
      <c r="TCL535" s="330"/>
      <c r="TCM535" s="428"/>
      <c r="TCN535" s="330"/>
      <c r="TCO535" s="428"/>
      <c r="TCP535" s="330"/>
      <c r="TCQ535" s="428"/>
      <c r="TCR535" s="330"/>
      <c r="TCS535" s="428"/>
      <c r="TCT535" s="330"/>
      <c r="TCU535" s="428"/>
      <c r="TCV535" s="330"/>
      <c r="TCW535" s="428"/>
      <c r="TCX535" s="330"/>
      <c r="TCY535" s="428"/>
      <c r="TCZ535" s="330"/>
      <c r="TDA535" s="428"/>
      <c r="TDB535" s="330"/>
      <c r="TDC535" s="428"/>
      <c r="TDD535" s="330"/>
      <c r="TDE535" s="428"/>
      <c r="TDF535" s="330"/>
      <c r="TDG535" s="428"/>
      <c r="TDH535" s="330"/>
      <c r="TDI535" s="428"/>
      <c r="TDJ535" s="330"/>
      <c r="TDK535" s="428"/>
      <c r="TDL535" s="330"/>
      <c r="TDM535" s="428"/>
      <c r="TDN535" s="330"/>
      <c r="TDO535" s="428"/>
      <c r="TDP535" s="330"/>
      <c r="TDQ535" s="428"/>
      <c r="TDR535" s="330"/>
      <c r="TDS535" s="428"/>
      <c r="TDT535" s="330"/>
      <c r="TDU535" s="428"/>
      <c r="TDV535" s="330"/>
      <c r="TDW535" s="428"/>
      <c r="TDX535" s="330"/>
      <c r="TDY535" s="428"/>
      <c r="TDZ535" s="330"/>
      <c r="TEA535" s="428"/>
      <c r="TEB535" s="330"/>
      <c r="TEC535" s="428"/>
      <c r="TED535" s="330"/>
      <c r="TEE535" s="428"/>
      <c r="TEF535" s="330"/>
      <c r="TEG535" s="428"/>
      <c r="TEH535" s="330"/>
      <c r="TEI535" s="428"/>
      <c r="TEJ535" s="330"/>
      <c r="TEK535" s="428"/>
      <c r="TEL535" s="330"/>
      <c r="TEM535" s="428"/>
      <c r="TEN535" s="330"/>
      <c r="TEO535" s="428"/>
      <c r="TEP535" s="330"/>
      <c r="TEQ535" s="428"/>
      <c r="TER535" s="330"/>
      <c r="TES535" s="428"/>
      <c r="TET535" s="330"/>
      <c r="TEU535" s="428"/>
      <c r="TEV535" s="330"/>
      <c r="TEW535" s="428"/>
      <c r="TEX535" s="330"/>
      <c r="TEY535" s="428"/>
      <c r="TEZ535" s="330"/>
      <c r="TFA535" s="428"/>
      <c r="TFB535" s="330"/>
      <c r="TFC535" s="428"/>
      <c r="TFD535" s="330"/>
      <c r="TFE535" s="428"/>
      <c r="TFF535" s="330"/>
      <c r="TFG535" s="428"/>
      <c r="TFH535" s="330"/>
      <c r="TFI535" s="428"/>
      <c r="TFJ535" s="330"/>
      <c r="TFK535" s="428"/>
      <c r="TFL535" s="330"/>
      <c r="TFM535" s="428"/>
      <c r="TFN535" s="330"/>
      <c r="TFO535" s="428"/>
      <c r="TFP535" s="330"/>
      <c r="TFQ535" s="428"/>
      <c r="TFR535" s="330"/>
      <c r="TFS535" s="428"/>
      <c r="TFT535" s="330"/>
      <c r="TFU535" s="428"/>
      <c r="TFV535" s="330"/>
      <c r="TFW535" s="428"/>
      <c r="TFX535" s="330"/>
      <c r="TFY535" s="428"/>
      <c r="TFZ535" s="330"/>
      <c r="TGA535" s="428"/>
      <c r="TGB535" s="330"/>
      <c r="TGC535" s="428"/>
      <c r="TGD535" s="330"/>
      <c r="TGE535" s="428"/>
      <c r="TGF535" s="330"/>
      <c r="TGG535" s="428"/>
      <c r="TGH535" s="330"/>
      <c r="TGI535" s="428"/>
      <c r="TGJ535" s="330"/>
      <c r="TGK535" s="428"/>
      <c r="TGL535" s="330"/>
      <c r="TGM535" s="428"/>
      <c r="TGN535" s="330"/>
      <c r="TGO535" s="428"/>
      <c r="TGP535" s="330"/>
      <c r="TGQ535" s="428"/>
      <c r="TGR535" s="330"/>
      <c r="TGS535" s="428"/>
      <c r="TGT535" s="330"/>
      <c r="TGU535" s="428"/>
      <c r="TGV535" s="330"/>
      <c r="TGW535" s="428"/>
      <c r="TGX535" s="330"/>
      <c r="TGY535" s="428"/>
      <c r="TGZ535" s="330"/>
      <c r="THA535" s="428"/>
      <c r="THB535" s="330"/>
      <c r="THC535" s="428"/>
      <c r="THD535" s="330"/>
      <c r="THE535" s="428"/>
      <c r="THF535" s="330"/>
      <c r="THG535" s="428"/>
      <c r="THH535" s="330"/>
      <c r="THI535" s="428"/>
      <c r="THJ535" s="330"/>
      <c r="THK535" s="428"/>
      <c r="THL535" s="330"/>
      <c r="THM535" s="428"/>
      <c r="THN535" s="330"/>
      <c r="THO535" s="428"/>
      <c r="THP535" s="330"/>
      <c r="THQ535" s="428"/>
      <c r="THR535" s="330"/>
      <c r="THS535" s="428"/>
      <c r="THT535" s="330"/>
      <c r="THU535" s="428"/>
      <c r="THV535" s="330"/>
      <c r="THW535" s="428"/>
      <c r="THX535" s="330"/>
      <c r="THY535" s="428"/>
      <c r="THZ535" s="330"/>
      <c r="TIA535" s="428"/>
      <c r="TIB535" s="330"/>
      <c r="TIC535" s="428"/>
      <c r="TID535" s="330"/>
      <c r="TIE535" s="428"/>
      <c r="TIF535" s="330"/>
      <c r="TIG535" s="428"/>
      <c r="TIH535" s="330"/>
      <c r="TII535" s="428"/>
      <c r="TIJ535" s="330"/>
      <c r="TIK535" s="428"/>
      <c r="TIL535" s="330"/>
      <c r="TIM535" s="428"/>
      <c r="TIN535" s="330"/>
      <c r="TIO535" s="428"/>
      <c r="TIP535" s="330"/>
      <c r="TIQ535" s="428"/>
      <c r="TIR535" s="330"/>
      <c r="TIS535" s="428"/>
      <c r="TIT535" s="330"/>
      <c r="TIU535" s="428"/>
      <c r="TIV535" s="330"/>
      <c r="TIW535" s="428"/>
      <c r="TIX535" s="330"/>
      <c r="TIY535" s="428"/>
      <c r="TIZ535" s="330"/>
      <c r="TJA535" s="428"/>
      <c r="TJB535" s="330"/>
      <c r="TJC535" s="428"/>
      <c r="TJD535" s="330"/>
      <c r="TJE535" s="428"/>
      <c r="TJF535" s="330"/>
      <c r="TJG535" s="428"/>
      <c r="TJH535" s="330"/>
      <c r="TJI535" s="428"/>
      <c r="TJJ535" s="330"/>
      <c r="TJK535" s="428"/>
      <c r="TJL535" s="330"/>
      <c r="TJM535" s="428"/>
      <c r="TJN535" s="330"/>
      <c r="TJO535" s="428"/>
      <c r="TJP535" s="330"/>
      <c r="TJQ535" s="428"/>
      <c r="TJR535" s="330"/>
      <c r="TJS535" s="428"/>
      <c r="TJT535" s="330"/>
      <c r="TJU535" s="428"/>
      <c r="TJV535" s="330"/>
      <c r="TJW535" s="428"/>
      <c r="TJX535" s="330"/>
      <c r="TJY535" s="428"/>
      <c r="TJZ535" s="330"/>
      <c r="TKA535" s="428"/>
      <c r="TKB535" s="330"/>
      <c r="TKC535" s="428"/>
      <c r="TKD535" s="330"/>
      <c r="TKE535" s="428"/>
      <c r="TKF535" s="330"/>
      <c r="TKG535" s="428"/>
      <c r="TKH535" s="330"/>
      <c r="TKI535" s="428"/>
      <c r="TKJ535" s="330"/>
      <c r="TKK535" s="428"/>
      <c r="TKL535" s="330"/>
      <c r="TKM535" s="428"/>
      <c r="TKN535" s="330"/>
      <c r="TKO535" s="428"/>
      <c r="TKP535" s="330"/>
      <c r="TKQ535" s="428"/>
      <c r="TKR535" s="330"/>
      <c r="TKS535" s="428"/>
      <c r="TKT535" s="330"/>
      <c r="TKU535" s="428"/>
      <c r="TKV535" s="330"/>
      <c r="TKW535" s="428"/>
      <c r="TKX535" s="330"/>
      <c r="TKY535" s="428"/>
      <c r="TKZ535" s="330"/>
      <c r="TLA535" s="428"/>
      <c r="TLB535" s="330"/>
      <c r="TLC535" s="428"/>
      <c r="TLD535" s="330"/>
      <c r="TLE535" s="428"/>
      <c r="TLF535" s="330"/>
      <c r="TLG535" s="428"/>
      <c r="TLH535" s="330"/>
      <c r="TLI535" s="428"/>
      <c r="TLJ535" s="330"/>
      <c r="TLK535" s="428"/>
      <c r="TLL535" s="330"/>
      <c r="TLM535" s="428"/>
      <c r="TLN535" s="330"/>
      <c r="TLO535" s="428"/>
      <c r="TLP535" s="330"/>
      <c r="TLQ535" s="428"/>
      <c r="TLR535" s="330"/>
      <c r="TLS535" s="428"/>
      <c r="TLT535" s="330"/>
      <c r="TLU535" s="428"/>
      <c r="TLV535" s="330"/>
      <c r="TLW535" s="428"/>
      <c r="TLX535" s="330"/>
      <c r="TLY535" s="428"/>
      <c r="TLZ535" s="330"/>
      <c r="TMA535" s="428"/>
      <c r="TMB535" s="330"/>
      <c r="TMC535" s="428"/>
      <c r="TMD535" s="330"/>
      <c r="TME535" s="428"/>
      <c r="TMF535" s="330"/>
      <c r="TMG535" s="428"/>
      <c r="TMH535" s="330"/>
      <c r="TMI535" s="428"/>
      <c r="TMJ535" s="330"/>
      <c r="TMK535" s="428"/>
      <c r="TML535" s="330"/>
      <c r="TMM535" s="428"/>
      <c r="TMN535" s="330"/>
      <c r="TMO535" s="428"/>
      <c r="TMP535" s="330"/>
      <c r="TMQ535" s="428"/>
      <c r="TMR535" s="330"/>
      <c r="TMS535" s="428"/>
      <c r="TMT535" s="330"/>
      <c r="TMU535" s="428"/>
      <c r="TMV535" s="330"/>
      <c r="TMW535" s="428"/>
      <c r="TMX535" s="330"/>
      <c r="TMY535" s="428"/>
      <c r="TMZ535" s="330"/>
      <c r="TNA535" s="428"/>
      <c r="TNB535" s="330"/>
      <c r="TNC535" s="428"/>
      <c r="TND535" s="330"/>
      <c r="TNE535" s="428"/>
      <c r="TNF535" s="330"/>
      <c r="TNG535" s="428"/>
      <c r="TNH535" s="330"/>
      <c r="TNI535" s="428"/>
      <c r="TNJ535" s="330"/>
      <c r="TNK535" s="428"/>
      <c r="TNL535" s="330"/>
      <c r="TNM535" s="428"/>
      <c r="TNN535" s="330"/>
      <c r="TNO535" s="428"/>
      <c r="TNP535" s="330"/>
      <c r="TNQ535" s="428"/>
      <c r="TNR535" s="330"/>
      <c r="TNS535" s="428"/>
      <c r="TNT535" s="330"/>
      <c r="TNU535" s="428"/>
      <c r="TNV535" s="330"/>
      <c r="TNW535" s="428"/>
      <c r="TNX535" s="330"/>
      <c r="TNY535" s="428"/>
      <c r="TNZ535" s="330"/>
      <c r="TOA535" s="428"/>
      <c r="TOB535" s="330"/>
      <c r="TOC535" s="428"/>
      <c r="TOD535" s="330"/>
      <c r="TOE535" s="428"/>
      <c r="TOF535" s="330"/>
      <c r="TOG535" s="428"/>
      <c r="TOH535" s="330"/>
      <c r="TOI535" s="428"/>
      <c r="TOJ535" s="330"/>
      <c r="TOK535" s="428"/>
      <c r="TOL535" s="330"/>
      <c r="TOM535" s="428"/>
      <c r="TON535" s="330"/>
      <c r="TOO535" s="428"/>
      <c r="TOP535" s="330"/>
      <c r="TOQ535" s="428"/>
      <c r="TOR535" s="330"/>
      <c r="TOS535" s="428"/>
      <c r="TOT535" s="330"/>
      <c r="TOU535" s="428"/>
      <c r="TOV535" s="330"/>
      <c r="TOW535" s="428"/>
      <c r="TOX535" s="330"/>
      <c r="TOY535" s="428"/>
      <c r="TOZ535" s="330"/>
      <c r="TPA535" s="428"/>
      <c r="TPB535" s="330"/>
      <c r="TPC535" s="428"/>
      <c r="TPD535" s="330"/>
      <c r="TPE535" s="428"/>
      <c r="TPF535" s="330"/>
      <c r="TPG535" s="428"/>
      <c r="TPH535" s="330"/>
      <c r="TPI535" s="428"/>
      <c r="TPJ535" s="330"/>
      <c r="TPK535" s="428"/>
      <c r="TPL535" s="330"/>
      <c r="TPM535" s="428"/>
      <c r="TPN535" s="330"/>
      <c r="TPO535" s="428"/>
      <c r="TPP535" s="330"/>
      <c r="TPQ535" s="428"/>
      <c r="TPR535" s="330"/>
      <c r="TPS535" s="428"/>
      <c r="TPT535" s="330"/>
      <c r="TPU535" s="428"/>
      <c r="TPV535" s="330"/>
      <c r="TPW535" s="428"/>
      <c r="TPX535" s="330"/>
      <c r="TPY535" s="428"/>
      <c r="TPZ535" s="330"/>
      <c r="TQA535" s="428"/>
      <c r="TQB535" s="330"/>
      <c r="TQC535" s="428"/>
      <c r="TQD535" s="330"/>
      <c r="TQE535" s="428"/>
      <c r="TQF535" s="330"/>
      <c r="TQG535" s="428"/>
      <c r="TQH535" s="330"/>
      <c r="TQI535" s="428"/>
      <c r="TQJ535" s="330"/>
      <c r="TQK535" s="428"/>
      <c r="TQL535" s="330"/>
      <c r="TQM535" s="428"/>
      <c r="TQN535" s="330"/>
      <c r="TQO535" s="428"/>
      <c r="TQP535" s="330"/>
      <c r="TQQ535" s="428"/>
      <c r="TQR535" s="330"/>
      <c r="TQS535" s="428"/>
      <c r="TQT535" s="330"/>
      <c r="TQU535" s="428"/>
      <c r="TQV535" s="330"/>
      <c r="TQW535" s="428"/>
      <c r="TQX535" s="330"/>
      <c r="TQY535" s="428"/>
      <c r="TQZ535" s="330"/>
      <c r="TRA535" s="428"/>
      <c r="TRB535" s="330"/>
      <c r="TRC535" s="428"/>
      <c r="TRD535" s="330"/>
      <c r="TRE535" s="428"/>
      <c r="TRF535" s="330"/>
      <c r="TRG535" s="428"/>
      <c r="TRH535" s="330"/>
      <c r="TRI535" s="428"/>
      <c r="TRJ535" s="330"/>
      <c r="TRK535" s="428"/>
      <c r="TRL535" s="330"/>
      <c r="TRM535" s="428"/>
      <c r="TRN535" s="330"/>
      <c r="TRO535" s="428"/>
      <c r="TRP535" s="330"/>
      <c r="TRQ535" s="428"/>
      <c r="TRR535" s="330"/>
      <c r="TRS535" s="428"/>
      <c r="TRT535" s="330"/>
      <c r="TRU535" s="428"/>
      <c r="TRV535" s="330"/>
      <c r="TRW535" s="428"/>
      <c r="TRX535" s="330"/>
      <c r="TRY535" s="428"/>
      <c r="TRZ535" s="330"/>
      <c r="TSA535" s="428"/>
      <c r="TSB535" s="330"/>
      <c r="TSC535" s="428"/>
      <c r="TSD535" s="330"/>
      <c r="TSE535" s="428"/>
      <c r="TSF535" s="330"/>
      <c r="TSG535" s="428"/>
      <c r="TSH535" s="330"/>
      <c r="TSI535" s="428"/>
      <c r="TSJ535" s="330"/>
      <c r="TSK535" s="428"/>
      <c r="TSL535" s="330"/>
      <c r="TSM535" s="428"/>
      <c r="TSN535" s="330"/>
      <c r="TSO535" s="428"/>
      <c r="TSP535" s="330"/>
      <c r="TSQ535" s="428"/>
      <c r="TSR535" s="330"/>
      <c r="TSS535" s="428"/>
      <c r="TST535" s="330"/>
      <c r="TSU535" s="428"/>
      <c r="TSV535" s="330"/>
      <c r="TSW535" s="428"/>
      <c r="TSX535" s="330"/>
      <c r="TSY535" s="428"/>
      <c r="TSZ535" s="330"/>
      <c r="TTA535" s="428"/>
      <c r="TTB535" s="330"/>
      <c r="TTC535" s="428"/>
      <c r="TTD535" s="330"/>
      <c r="TTE535" s="428"/>
      <c r="TTF535" s="330"/>
      <c r="TTG535" s="428"/>
      <c r="TTH535" s="330"/>
      <c r="TTI535" s="428"/>
      <c r="TTJ535" s="330"/>
      <c r="TTK535" s="428"/>
      <c r="TTL535" s="330"/>
      <c r="TTM535" s="428"/>
      <c r="TTN535" s="330"/>
      <c r="TTO535" s="428"/>
      <c r="TTP535" s="330"/>
      <c r="TTQ535" s="428"/>
      <c r="TTR535" s="330"/>
      <c r="TTS535" s="428"/>
      <c r="TTT535" s="330"/>
      <c r="TTU535" s="428"/>
      <c r="TTV535" s="330"/>
      <c r="TTW535" s="428"/>
      <c r="TTX535" s="330"/>
      <c r="TTY535" s="428"/>
      <c r="TTZ535" s="330"/>
      <c r="TUA535" s="428"/>
      <c r="TUB535" s="330"/>
      <c r="TUC535" s="428"/>
      <c r="TUD535" s="330"/>
      <c r="TUE535" s="428"/>
      <c r="TUF535" s="330"/>
      <c r="TUG535" s="428"/>
      <c r="TUH535" s="330"/>
      <c r="TUI535" s="428"/>
      <c r="TUJ535" s="330"/>
      <c r="TUK535" s="428"/>
      <c r="TUL535" s="330"/>
      <c r="TUM535" s="428"/>
      <c r="TUN535" s="330"/>
      <c r="TUO535" s="428"/>
      <c r="TUP535" s="330"/>
      <c r="TUQ535" s="428"/>
      <c r="TUR535" s="330"/>
      <c r="TUS535" s="428"/>
      <c r="TUT535" s="330"/>
      <c r="TUU535" s="428"/>
      <c r="TUV535" s="330"/>
      <c r="TUW535" s="428"/>
      <c r="TUX535" s="330"/>
      <c r="TUY535" s="428"/>
      <c r="TUZ535" s="330"/>
      <c r="TVA535" s="428"/>
      <c r="TVB535" s="330"/>
      <c r="TVC535" s="428"/>
      <c r="TVD535" s="330"/>
      <c r="TVE535" s="428"/>
      <c r="TVF535" s="330"/>
      <c r="TVG535" s="428"/>
      <c r="TVH535" s="330"/>
      <c r="TVI535" s="428"/>
      <c r="TVJ535" s="330"/>
      <c r="TVK535" s="428"/>
      <c r="TVL535" s="330"/>
      <c r="TVM535" s="428"/>
      <c r="TVN535" s="330"/>
      <c r="TVO535" s="428"/>
      <c r="TVP535" s="330"/>
      <c r="TVQ535" s="428"/>
      <c r="TVR535" s="330"/>
      <c r="TVS535" s="428"/>
      <c r="TVT535" s="330"/>
      <c r="TVU535" s="428"/>
      <c r="TVV535" s="330"/>
      <c r="TVW535" s="428"/>
      <c r="TVX535" s="330"/>
      <c r="TVY535" s="428"/>
      <c r="TVZ535" s="330"/>
      <c r="TWA535" s="428"/>
      <c r="TWB535" s="330"/>
      <c r="TWC535" s="428"/>
      <c r="TWD535" s="330"/>
      <c r="TWE535" s="428"/>
      <c r="TWF535" s="330"/>
      <c r="TWG535" s="428"/>
      <c r="TWH535" s="330"/>
      <c r="TWI535" s="428"/>
      <c r="TWJ535" s="330"/>
      <c r="TWK535" s="428"/>
      <c r="TWL535" s="330"/>
      <c r="TWM535" s="428"/>
      <c r="TWN535" s="330"/>
      <c r="TWO535" s="428"/>
      <c r="TWP535" s="330"/>
      <c r="TWQ535" s="428"/>
      <c r="TWR535" s="330"/>
      <c r="TWS535" s="428"/>
      <c r="TWT535" s="330"/>
      <c r="TWU535" s="428"/>
      <c r="TWV535" s="330"/>
      <c r="TWW535" s="428"/>
      <c r="TWX535" s="330"/>
      <c r="TWY535" s="428"/>
      <c r="TWZ535" s="330"/>
      <c r="TXA535" s="428"/>
      <c r="TXB535" s="330"/>
      <c r="TXC535" s="428"/>
      <c r="TXD535" s="330"/>
      <c r="TXE535" s="428"/>
      <c r="TXF535" s="330"/>
      <c r="TXG535" s="428"/>
      <c r="TXH535" s="330"/>
      <c r="TXI535" s="428"/>
      <c r="TXJ535" s="330"/>
      <c r="TXK535" s="428"/>
      <c r="TXL535" s="330"/>
      <c r="TXM535" s="428"/>
      <c r="TXN535" s="330"/>
      <c r="TXO535" s="428"/>
      <c r="TXP535" s="330"/>
      <c r="TXQ535" s="428"/>
      <c r="TXR535" s="330"/>
      <c r="TXS535" s="428"/>
      <c r="TXT535" s="330"/>
      <c r="TXU535" s="428"/>
      <c r="TXV535" s="330"/>
      <c r="TXW535" s="428"/>
      <c r="TXX535" s="330"/>
      <c r="TXY535" s="428"/>
      <c r="TXZ535" s="330"/>
      <c r="TYA535" s="428"/>
      <c r="TYB535" s="330"/>
      <c r="TYC535" s="428"/>
      <c r="TYD535" s="330"/>
      <c r="TYE535" s="428"/>
      <c r="TYF535" s="330"/>
      <c r="TYG535" s="428"/>
      <c r="TYH535" s="330"/>
      <c r="TYI535" s="428"/>
      <c r="TYJ535" s="330"/>
      <c r="TYK535" s="428"/>
      <c r="TYL535" s="330"/>
      <c r="TYM535" s="428"/>
      <c r="TYN535" s="330"/>
      <c r="TYO535" s="428"/>
      <c r="TYP535" s="330"/>
      <c r="TYQ535" s="428"/>
      <c r="TYR535" s="330"/>
      <c r="TYS535" s="428"/>
      <c r="TYT535" s="330"/>
      <c r="TYU535" s="428"/>
      <c r="TYV535" s="330"/>
      <c r="TYW535" s="428"/>
      <c r="TYX535" s="330"/>
      <c r="TYY535" s="428"/>
      <c r="TYZ535" s="330"/>
      <c r="TZA535" s="428"/>
      <c r="TZB535" s="330"/>
      <c r="TZC535" s="428"/>
      <c r="TZD535" s="330"/>
      <c r="TZE535" s="428"/>
      <c r="TZF535" s="330"/>
      <c r="TZG535" s="428"/>
      <c r="TZH535" s="330"/>
      <c r="TZI535" s="428"/>
      <c r="TZJ535" s="330"/>
      <c r="TZK535" s="428"/>
      <c r="TZL535" s="330"/>
      <c r="TZM535" s="428"/>
      <c r="TZN535" s="330"/>
      <c r="TZO535" s="428"/>
      <c r="TZP535" s="330"/>
      <c r="TZQ535" s="428"/>
      <c r="TZR535" s="330"/>
      <c r="TZS535" s="428"/>
      <c r="TZT535" s="330"/>
      <c r="TZU535" s="428"/>
      <c r="TZV535" s="330"/>
      <c r="TZW535" s="428"/>
      <c r="TZX535" s="330"/>
      <c r="TZY535" s="428"/>
      <c r="TZZ535" s="330"/>
      <c r="UAA535" s="428"/>
      <c r="UAB535" s="330"/>
      <c r="UAC535" s="428"/>
      <c r="UAD535" s="330"/>
      <c r="UAE535" s="428"/>
      <c r="UAF535" s="330"/>
      <c r="UAG535" s="428"/>
      <c r="UAH535" s="330"/>
      <c r="UAI535" s="428"/>
      <c r="UAJ535" s="330"/>
      <c r="UAK535" s="428"/>
      <c r="UAL535" s="330"/>
      <c r="UAM535" s="428"/>
      <c r="UAN535" s="330"/>
      <c r="UAO535" s="428"/>
      <c r="UAP535" s="330"/>
      <c r="UAQ535" s="428"/>
      <c r="UAR535" s="330"/>
      <c r="UAS535" s="428"/>
      <c r="UAT535" s="330"/>
      <c r="UAU535" s="428"/>
      <c r="UAV535" s="330"/>
      <c r="UAW535" s="428"/>
      <c r="UAX535" s="330"/>
      <c r="UAY535" s="428"/>
      <c r="UAZ535" s="330"/>
      <c r="UBA535" s="428"/>
      <c r="UBB535" s="330"/>
      <c r="UBC535" s="428"/>
      <c r="UBD535" s="330"/>
      <c r="UBE535" s="428"/>
      <c r="UBF535" s="330"/>
      <c r="UBG535" s="428"/>
      <c r="UBH535" s="330"/>
      <c r="UBI535" s="428"/>
      <c r="UBJ535" s="330"/>
      <c r="UBK535" s="428"/>
      <c r="UBL535" s="330"/>
      <c r="UBM535" s="428"/>
      <c r="UBN535" s="330"/>
      <c r="UBO535" s="428"/>
      <c r="UBP535" s="330"/>
      <c r="UBQ535" s="428"/>
      <c r="UBR535" s="330"/>
      <c r="UBS535" s="428"/>
      <c r="UBT535" s="330"/>
      <c r="UBU535" s="428"/>
      <c r="UBV535" s="330"/>
      <c r="UBW535" s="428"/>
      <c r="UBX535" s="330"/>
      <c r="UBY535" s="428"/>
      <c r="UBZ535" s="330"/>
      <c r="UCA535" s="428"/>
      <c r="UCB535" s="330"/>
      <c r="UCC535" s="428"/>
      <c r="UCD535" s="330"/>
      <c r="UCE535" s="428"/>
      <c r="UCF535" s="330"/>
      <c r="UCG535" s="428"/>
      <c r="UCH535" s="330"/>
      <c r="UCI535" s="428"/>
      <c r="UCJ535" s="330"/>
      <c r="UCK535" s="428"/>
      <c r="UCL535" s="330"/>
      <c r="UCM535" s="428"/>
      <c r="UCN535" s="330"/>
      <c r="UCO535" s="428"/>
      <c r="UCP535" s="330"/>
      <c r="UCQ535" s="428"/>
      <c r="UCR535" s="330"/>
      <c r="UCS535" s="428"/>
      <c r="UCT535" s="330"/>
      <c r="UCU535" s="428"/>
      <c r="UCV535" s="330"/>
      <c r="UCW535" s="428"/>
      <c r="UCX535" s="330"/>
      <c r="UCY535" s="428"/>
      <c r="UCZ535" s="330"/>
      <c r="UDA535" s="428"/>
      <c r="UDB535" s="330"/>
      <c r="UDC535" s="428"/>
      <c r="UDD535" s="330"/>
      <c r="UDE535" s="428"/>
      <c r="UDF535" s="330"/>
      <c r="UDG535" s="428"/>
      <c r="UDH535" s="330"/>
      <c r="UDI535" s="428"/>
      <c r="UDJ535" s="330"/>
      <c r="UDK535" s="428"/>
      <c r="UDL535" s="330"/>
      <c r="UDM535" s="428"/>
      <c r="UDN535" s="330"/>
      <c r="UDO535" s="428"/>
      <c r="UDP535" s="330"/>
      <c r="UDQ535" s="428"/>
      <c r="UDR535" s="330"/>
      <c r="UDS535" s="428"/>
      <c r="UDT535" s="330"/>
      <c r="UDU535" s="428"/>
      <c r="UDV535" s="330"/>
      <c r="UDW535" s="428"/>
      <c r="UDX535" s="330"/>
      <c r="UDY535" s="428"/>
      <c r="UDZ535" s="330"/>
      <c r="UEA535" s="428"/>
      <c r="UEB535" s="330"/>
      <c r="UEC535" s="428"/>
      <c r="UED535" s="330"/>
      <c r="UEE535" s="428"/>
      <c r="UEF535" s="330"/>
      <c r="UEG535" s="428"/>
      <c r="UEH535" s="330"/>
      <c r="UEI535" s="428"/>
      <c r="UEJ535" s="330"/>
      <c r="UEK535" s="428"/>
      <c r="UEL535" s="330"/>
      <c r="UEM535" s="428"/>
      <c r="UEN535" s="330"/>
      <c r="UEO535" s="428"/>
      <c r="UEP535" s="330"/>
      <c r="UEQ535" s="428"/>
      <c r="UER535" s="330"/>
      <c r="UES535" s="428"/>
      <c r="UET535" s="330"/>
      <c r="UEU535" s="428"/>
      <c r="UEV535" s="330"/>
      <c r="UEW535" s="428"/>
      <c r="UEX535" s="330"/>
      <c r="UEY535" s="428"/>
      <c r="UEZ535" s="330"/>
      <c r="UFA535" s="428"/>
      <c r="UFB535" s="330"/>
      <c r="UFC535" s="428"/>
      <c r="UFD535" s="330"/>
      <c r="UFE535" s="428"/>
      <c r="UFF535" s="330"/>
      <c r="UFG535" s="428"/>
      <c r="UFH535" s="330"/>
      <c r="UFI535" s="428"/>
      <c r="UFJ535" s="330"/>
      <c r="UFK535" s="428"/>
      <c r="UFL535" s="330"/>
      <c r="UFM535" s="428"/>
      <c r="UFN535" s="330"/>
      <c r="UFO535" s="428"/>
      <c r="UFP535" s="330"/>
      <c r="UFQ535" s="428"/>
      <c r="UFR535" s="330"/>
      <c r="UFS535" s="428"/>
      <c r="UFT535" s="330"/>
      <c r="UFU535" s="428"/>
      <c r="UFV535" s="330"/>
      <c r="UFW535" s="428"/>
      <c r="UFX535" s="330"/>
      <c r="UFY535" s="428"/>
      <c r="UFZ535" s="330"/>
      <c r="UGA535" s="428"/>
      <c r="UGB535" s="330"/>
      <c r="UGC535" s="428"/>
      <c r="UGD535" s="330"/>
      <c r="UGE535" s="428"/>
      <c r="UGF535" s="330"/>
      <c r="UGG535" s="428"/>
      <c r="UGH535" s="330"/>
      <c r="UGI535" s="428"/>
      <c r="UGJ535" s="330"/>
      <c r="UGK535" s="428"/>
      <c r="UGL535" s="330"/>
      <c r="UGM535" s="428"/>
      <c r="UGN535" s="330"/>
      <c r="UGO535" s="428"/>
      <c r="UGP535" s="330"/>
      <c r="UGQ535" s="428"/>
      <c r="UGR535" s="330"/>
      <c r="UGS535" s="428"/>
      <c r="UGT535" s="330"/>
      <c r="UGU535" s="428"/>
      <c r="UGV535" s="330"/>
      <c r="UGW535" s="428"/>
      <c r="UGX535" s="330"/>
      <c r="UGY535" s="428"/>
      <c r="UGZ535" s="330"/>
      <c r="UHA535" s="428"/>
      <c r="UHB535" s="330"/>
      <c r="UHC535" s="428"/>
      <c r="UHD535" s="330"/>
      <c r="UHE535" s="428"/>
      <c r="UHF535" s="330"/>
      <c r="UHG535" s="428"/>
      <c r="UHH535" s="330"/>
      <c r="UHI535" s="428"/>
      <c r="UHJ535" s="330"/>
      <c r="UHK535" s="428"/>
      <c r="UHL535" s="330"/>
      <c r="UHM535" s="428"/>
      <c r="UHN535" s="330"/>
      <c r="UHO535" s="428"/>
      <c r="UHP535" s="330"/>
      <c r="UHQ535" s="428"/>
      <c r="UHR535" s="330"/>
      <c r="UHS535" s="428"/>
      <c r="UHT535" s="330"/>
      <c r="UHU535" s="428"/>
      <c r="UHV535" s="330"/>
      <c r="UHW535" s="428"/>
      <c r="UHX535" s="330"/>
      <c r="UHY535" s="428"/>
      <c r="UHZ535" s="330"/>
      <c r="UIA535" s="428"/>
      <c r="UIB535" s="330"/>
      <c r="UIC535" s="428"/>
      <c r="UID535" s="330"/>
      <c r="UIE535" s="428"/>
      <c r="UIF535" s="330"/>
      <c r="UIG535" s="428"/>
      <c r="UIH535" s="330"/>
      <c r="UII535" s="428"/>
      <c r="UIJ535" s="330"/>
      <c r="UIK535" s="428"/>
      <c r="UIL535" s="330"/>
      <c r="UIM535" s="428"/>
      <c r="UIN535" s="330"/>
      <c r="UIO535" s="428"/>
      <c r="UIP535" s="330"/>
      <c r="UIQ535" s="428"/>
      <c r="UIR535" s="330"/>
      <c r="UIS535" s="428"/>
      <c r="UIT535" s="330"/>
      <c r="UIU535" s="428"/>
      <c r="UIV535" s="330"/>
      <c r="UIW535" s="428"/>
      <c r="UIX535" s="330"/>
      <c r="UIY535" s="428"/>
      <c r="UIZ535" s="330"/>
      <c r="UJA535" s="428"/>
      <c r="UJB535" s="330"/>
      <c r="UJC535" s="428"/>
      <c r="UJD535" s="330"/>
      <c r="UJE535" s="428"/>
      <c r="UJF535" s="330"/>
      <c r="UJG535" s="428"/>
      <c r="UJH535" s="330"/>
      <c r="UJI535" s="428"/>
      <c r="UJJ535" s="330"/>
      <c r="UJK535" s="428"/>
      <c r="UJL535" s="330"/>
      <c r="UJM535" s="428"/>
      <c r="UJN535" s="330"/>
      <c r="UJO535" s="428"/>
      <c r="UJP535" s="330"/>
      <c r="UJQ535" s="428"/>
      <c r="UJR535" s="330"/>
      <c r="UJS535" s="428"/>
      <c r="UJT535" s="330"/>
      <c r="UJU535" s="428"/>
      <c r="UJV535" s="330"/>
      <c r="UJW535" s="428"/>
      <c r="UJX535" s="330"/>
      <c r="UJY535" s="428"/>
      <c r="UJZ535" s="330"/>
      <c r="UKA535" s="428"/>
      <c r="UKB535" s="330"/>
      <c r="UKC535" s="428"/>
      <c r="UKD535" s="330"/>
      <c r="UKE535" s="428"/>
      <c r="UKF535" s="330"/>
      <c r="UKG535" s="428"/>
      <c r="UKH535" s="330"/>
      <c r="UKI535" s="428"/>
      <c r="UKJ535" s="330"/>
      <c r="UKK535" s="428"/>
      <c r="UKL535" s="330"/>
      <c r="UKM535" s="428"/>
      <c r="UKN535" s="330"/>
      <c r="UKO535" s="428"/>
      <c r="UKP535" s="330"/>
      <c r="UKQ535" s="428"/>
      <c r="UKR535" s="330"/>
      <c r="UKS535" s="428"/>
      <c r="UKT535" s="330"/>
      <c r="UKU535" s="428"/>
      <c r="UKV535" s="330"/>
      <c r="UKW535" s="428"/>
      <c r="UKX535" s="330"/>
      <c r="UKY535" s="428"/>
      <c r="UKZ535" s="330"/>
      <c r="ULA535" s="428"/>
      <c r="ULB535" s="330"/>
      <c r="ULC535" s="428"/>
      <c r="ULD535" s="330"/>
      <c r="ULE535" s="428"/>
      <c r="ULF535" s="330"/>
      <c r="ULG535" s="428"/>
      <c r="ULH535" s="330"/>
      <c r="ULI535" s="428"/>
      <c r="ULJ535" s="330"/>
      <c r="ULK535" s="428"/>
      <c r="ULL535" s="330"/>
      <c r="ULM535" s="428"/>
      <c r="ULN535" s="330"/>
      <c r="ULO535" s="428"/>
      <c r="ULP535" s="330"/>
      <c r="ULQ535" s="428"/>
      <c r="ULR535" s="330"/>
      <c r="ULS535" s="428"/>
      <c r="ULT535" s="330"/>
      <c r="ULU535" s="428"/>
      <c r="ULV535" s="330"/>
      <c r="ULW535" s="428"/>
      <c r="ULX535" s="330"/>
      <c r="ULY535" s="428"/>
      <c r="ULZ535" s="330"/>
      <c r="UMA535" s="428"/>
      <c r="UMB535" s="330"/>
      <c r="UMC535" s="428"/>
      <c r="UMD535" s="330"/>
      <c r="UME535" s="428"/>
      <c r="UMF535" s="330"/>
      <c r="UMG535" s="428"/>
      <c r="UMH535" s="330"/>
      <c r="UMI535" s="428"/>
      <c r="UMJ535" s="330"/>
      <c r="UMK535" s="428"/>
      <c r="UML535" s="330"/>
      <c r="UMM535" s="428"/>
      <c r="UMN535" s="330"/>
      <c r="UMO535" s="428"/>
      <c r="UMP535" s="330"/>
      <c r="UMQ535" s="428"/>
      <c r="UMR535" s="330"/>
      <c r="UMS535" s="428"/>
      <c r="UMT535" s="330"/>
      <c r="UMU535" s="428"/>
      <c r="UMV535" s="428"/>
      <c r="UMW535" s="330"/>
      <c r="UMX535" s="428"/>
      <c r="UMY535" s="330"/>
      <c r="UMZ535" s="428"/>
      <c r="UNA535" s="330"/>
      <c r="UNB535" s="428"/>
      <c r="UNC535" s="330"/>
      <c r="UND535" s="428"/>
      <c r="UNE535" s="330"/>
      <c r="UNF535" s="428"/>
      <c r="UNG535" s="330"/>
      <c r="UNH535" s="428"/>
      <c r="UNI535" s="330"/>
      <c r="UNJ535" s="428"/>
      <c r="UNK535" s="330"/>
      <c r="UNL535" s="428"/>
      <c r="UNM535" s="330"/>
      <c r="UNN535" s="428"/>
      <c r="UNO535" s="330"/>
      <c r="UNP535" s="428"/>
      <c r="UNQ535" s="330"/>
      <c r="UNR535" s="428"/>
      <c r="UNS535" s="330"/>
      <c r="UNT535" s="428"/>
      <c r="UNU535" s="330"/>
      <c r="UNV535" s="428"/>
      <c r="UNW535" s="330"/>
      <c r="UNX535" s="428"/>
      <c r="UNY535" s="330"/>
      <c r="UNZ535" s="428"/>
      <c r="UOA535" s="330"/>
      <c r="UOB535" s="428"/>
      <c r="UOC535" s="330"/>
      <c r="UOD535" s="428"/>
      <c r="UOE535" s="330"/>
      <c r="UOF535" s="428"/>
      <c r="UOG535" s="330"/>
      <c r="UOH535" s="428"/>
      <c r="UOI535" s="330"/>
      <c r="UOJ535" s="428"/>
      <c r="UOK535" s="330"/>
      <c r="UOL535" s="428"/>
      <c r="UOM535" s="330"/>
      <c r="UON535" s="428"/>
      <c r="UOO535" s="330"/>
      <c r="UOP535" s="428"/>
      <c r="UOQ535" s="330"/>
      <c r="UOR535" s="428"/>
      <c r="UOS535" s="330"/>
      <c r="UOT535" s="428"/>
      <c r="UOU535" s="330"/>
      <c r="UOV535" s="428"/>
      <c r="UOW535" s="330"/>
      <c r="UOX535" s="428"/>
      <c r="UOY535" s="330"/>
      <c r="UOZ535" s="428"/>
      <c r="UPA535" s="330"/>
      <c r="UPB535" s="428"/>
      <c r="UPC535" s="330"/>
      <c r="UPD535" s="428"/>
      <c r="UPE535" s="330"/>
      <c r="UPF535" s="428"/>
      <c r="UPG535" s="330"/>
      <c r="UPH535" s="428"/>
      <c r="UPI535" s="330"/>
      <c r="UPJ535" s="428"/>
      <c r="UPK535" s="330"/>
      <c r="UPL535" s="428"/>
      <c r="UPM535" s="330"/>
      <c r="UPN535" s="428"/>
      <c r="UPO535" s="330"/>
      <c r="UPP535" s="428"/>
      <c r="UPQ535" s="330"/>
      <c r="UPR535" s="428"/>
      <c r="UPS535" s="330"/>
      <c r="UPT535" s="428"/>
      <c r="UPU535" s="330"/>
      <c r="UPV535" s="428"/>
      <c r="UPW535" s="330"/>
      <c r="UPX535" s="428"/>
      <c r="UPY535" s="330"/>
      <c r="UPZ535" s="428"/>
      <c r="UQA535" s="330"/>
      <c r="UQB535" s="428"/>
      <c r="UQC535" s="330"/>
      <c r="UQD535" s="428"/>
      <c r="UQE535" s="330"/>
      <c r="UQF535" s="428"/>
      <c r="UQG535" s="330"/>
      <c r="UQH535" s="428"/>
      <c r="UQI535" s="330"/>
      <c r="UQJ535" s="428"/>
      <c r="UQK535" s="330"/>
      <c r="UQL535" s="428"/>
      <c r="UQM535" s="330"/>
      <c r="UQN535" s="428"/>
      <c r="UQO535" s="330"/>
      <c r="UQP535" s="428"/>
      <c r="UQQ535" s="330"/>
      <c r="UQR535" s="428"/>
      <c r="UQS535" s="330"/>
      <c r="UQT535" s="428"/>
      <c r="UQU535" s="330"/>
      <c r="UQV535" s="428"/>
      <c r="UQW535" s="330"/>
      <c r="UQX535" s="428"/>
      <c r="UQY535" s="330"/>
      <c r="UQZ535" s="428"/>
      <c r="URA535" s="330"/>
      <c r="URB535" s="428"/>
      <c r="URC535" s="330"/>
      <c r="URD535" s="428"/>
      <c r="URE535" s="330"/>
      <c r="URF535" s="428"/>
      <c r="URG535" s="330"/>
      <c r="URH535" s="428"/>
      <c r="URI535" s="330"/>
      <c r="URJ535" s="428"/>
      <c r="URK535" s="330"/>
      <c r="URL535" s="428"/>
      <c r="URM535" s="330"/>
      <c r="URN535" s="428"/>
      <c r="URO535" s="330"/>
      <c r="URP535" s="428"/>
      <c r="URQ535" s="330"/>
      <c r="URR535" s="428"/>
      <c r="URS535" s="330"/>
      <c r="URT535" s="428"/>
      <c r="URU535" s="330"/>
      <c r="URV535" s="428"/>
      <c r="URW535" s="330"/>
      <c r="URX535" s="428"/>
      <c r="URY535" s="330"/>
      <c r="URZ535" s="428"/>
      <c r="USA535" s="330"/>
      <c r="USB535" s="428"/>
      <c r="USC535" s="330"/>
      <c r="USD535" s="428"/>
      <c r="USE535" s="330"/>
      <c r="USF535" s="428"/>
      <c r="USG535" s="330"/>
      <c r="USH535" s="428"/>
      <c r="USI535" s="330"/>
      <c r="USJ535" s="428"/>
      <c r="USK535" s="330"/>
      <c r="USL535" s="428"/>
      <c r="USM535" s="330"/>
      <c r="USN535" s="428"/>
      <c r="USO535" s="330"/>
      <c r="USP535" s="428"/>
      <c r="USQ535" s="330"/>
      <c r="USR535" s="428"/>
      <c r="USS535" s="330"/>
      <c r="UST535" s="428"/>
      <c r="USU535" s="330"/>
      <c r="USV535" s="428"/>
      <c r="USW535" s="330"/>
      <c r="USX535" s="428"/>
      <c r="USY535" s="330"/>
      <c r="USZ535" s="428"/>
      <c r="UTA535" s="330"/>
      <c r="UTB535" s="428"/>
      <c r="UTC535" s="330"/>
      <c r="UTD535" s="428"/>
      <c r="UTE535" s="330"/>
      <c r="UTF535" s="428"/>
      <c r="UTG535" s="330"/>
      <c r="UTH535" s="428"/>
      <c r="UTI535" s="330"/>
      <c r="UTJ535" s="428"/>
      <c r="UTK535" s="330"/>
      <c r="UTL535" s="428"/>
      <c r="UTM535" s="330"/>
      <c r="UTN535" s="428"/>
      <c r="UTO535" s="330"/>
      <c r="UTP535" s="428"/>
      <c r="UTQ535" s="330"/>
      <c r="UTR535" s="428"/>
      <c r="UTS535" s="330"/>
      <c r="UTT535" s="428"/>
      <c r="UTU535" s="330"/>
      <c r="UTV535" s="428"/>
      <c r="UTW535" s="330"/>
      <c r="UTX535" s="428"/>
      <c r="UTY535" s="330"/>
      <c r="UTZ535" s="428"/>
      <c r="UUA535" s="330"/>
      <c r="UUB535" s="428"/>
      <c r="UUC535" s="330"/>
      <c r="UUD535" s="428"/>
      <c r="UUE535" s="330"/>
      <c r="UUF535" s="428"/>
      <c r="UUG535" s="330"/>
      <c r="UUH535" s="428"/>
      <c r="UUI535" s="330"/>
      <c r="UUJ535" s="428"/>
      <c r="UUK535" s="330"/>
      <c r="UUL535" s="428"/>
      <c r="UUM535" s="330"/>
      <c r="UUN535" s="428"/>
      <c r="UUO535" s="330"/>
      <c r="UUP535" s="428"/>
      <c r="UUQ535" s="330"/>
      <c r="UUR535" s="428"/>
      <c r="UUS535" s="330"/>
      <c r="UUT535" s="428"/>
      <c r="UUU535" s="330"/>
      <c r="UUV535" s="428"/>
      <c r="UUW535" s="330"/>
      <c r="UUX535" s="428"/>
      <c r="UUY535" s="330"/>
      <c r="UUZ535" s="428"/>
      <c r="UVA535" s="330"/>
      <c r="UVB535" s="428"/>
      <c r="UVC535" s="330"/>
      <c r="UVD535" s="428"/>
      <c r="UVE535" s="330"/>
      <c r="UVF535" s="428"/>
      <c r="UVG535" s="330"/>
      <c r="UVH535" s="428"/>
      <c r="UVI535" s="330"/>
      <c r="UVJ535" s="428"/>
      <c r="UVK535" s="330"/>
      <c r="UVL535" s="428"/>
      <c r="UVM535" s="330"/>
      <c r="UVN535" s="428"/>
      <c r="UVO535" s="330"/>
      <c r="UVP535" s="428"/>
      <c r="UVQ535" s="330"/>
      <c r="UVR535" s="428"/>
      <c r="UVS535" s="330"/>
      <c r="UVT535" s="428"/>
      <c r="UVU535" s="330"/>
      <c r="UVV535" s="428"/>
      <c r="UVW535" s="330"/>
      <c r="UVX535" s="428"/>
      <c r="UVY535" s="330"/>
      <c r="UVZ535" s="428"/>
      <c r="UWA535" s="330"/>
      <c r="UWB535" s="428"/>
      <c r="UWC535" s="330"/>
      <c r="UWD535" s="428"/>
      <c r="UWE535" s="330"/>
      <c r="UWF535" s="428"/>
      <c r="UWG535" s="330"/>
      <c r="UWH535" s="428"/>
      <c r="UWI535" s="330"/>
      <c r="UWJ535" s="428"/>
      <c r="UWK535" s="330"/>
      <c r="UWL535" s="428"/>
      <c r="UWM535" s="330"/>
      <c r="UWN535" s="428"/>
      <c r="UWO535" s="330"/>
      <c r="UWP535" s="428"/>
      <c r="UWQ535" s="330"/>
      <c r="UWR535" s="428"/>
      <c r="UWS535" s="330"/>
      <c r="UWT535" s="428"/>
      <c r="UWU535" s="330"/>
      <c r="UWV535" s="428"/>
      <c r="UWW535" s="330"/>
      <c r="UWX535" s="428"/>
      <c r="UWY535" s="330"/>
      <c r="UWZ535" s="428"/>
      <c r="UXA535" s="330"/>
      <c r="UXB535" s="428"/>
      <c r="UXC535" s="330"/>
      <c r="UXD535" s="428"/>
      <c r="UXE535" s="330"/>
      <c r="UXF535" s="428"/>
      <c r="UXG535" s="330"/>
      <c r="UXH535" s="428"/>
      <c r="UXI535" s="330"/>
      <c r="UXJ535" s="428"/>
      <c r="UXK535" s="330"/>
      <c r="UXL535" s="428"/>
      <c r="UXM535" s="330"/>
      <c r="UXN535" s="428"/>
      <c r="UXO535" s="330"/>
      <c r="UXP535" s="428"/>
      <c r="UXQ535" s="330"/>
      <c r="UXR535" s="428"/>
      <c r="UXS535" s="330"/>
      <c r="UXT535" s="428"/>
      <c r="UXU535" s="330"/>
      <c r="UXV535" s="428"/>
      <c r="UXW535" s="330"/>
      <c r="UXX535" s="428"/>
      <c r="UXY535" s="330"/>
      <c r="UXZ535" s="428"/>
      <c r="UYA535" s="330"/>
      <c r="UYB535" s="428"/>
      <c r="UYC535" s="330"/>
      <c r="UYD535" s="428"/>
      <c r="UYE535" s="330"/>
      <c r="UYF535" s="428"/>
      <c r="UYG535" s="330"/>
      <c r="UYH535" s="428"/>
      <c r="UYI535" s="330"/>
      <c r="UYJ535" s="428"/>
      <c r="UYK535" s="330"/>
      <c r="UYL535" s="428"/>
      <c r="UYM535" s="330"/>
      <c r="UYN535" s="428"/>
      <c r="UYO535" s="330"/>
      <c r="UYP535" s="428"/>
      <c r="UYQ535" s="330"/>
      <c r="UYR535" s="428"/>
      <c r="UYS535" s="330"/>
      <c r="UYT535" s="428"/>
      <c r="UYU535" s="330"/>
      <c r="UYV535" s="428"/>
      <c r="UYW535" s="330"/>
      <c r="UYX535" s="428"/>
      <c r="UYY535" s="330"/>
      <c r="UYZ535" s="428"/>
      <c r="UZA535" s="330"/>
      <c r="UZB535" s="428"/>
      <c r="UZC535" s="330"/>
      <c r="UZD535" s="428"/>
      <c r="UZE535" s="330"/>
      <c r="UZF535" s="428"/>
      <c r="UZG535" s="330"/>
      <c r="UZH535" s="428"/>
      <c r="UZI535" s="330"/>
      <c r="UZJ535" s="428"/>
      <c r="UZK535" s="330"/>
      <c r="UZL535" s="428"/>
      <c r="UZM535" s="330"/>
      <c r="UZN535" s="428"/>
      <c r="UZO535" s="330"/>
      <c r="UZP535" s="428"/>
      <c r="UZQ535" s="330"/>
      <c r="UZR535" s="428"/>
      <c r="UZS535" s="330"/>
      <c r="UZT535" s="428"/>
      <c r="UZU535" s="330"/>
      <c r="UZV535" s="428"/>
      <c r="UZW535" s="330"/>
      <c r="UZX535" s="428"/>
      <c r="UZY535" s="330"/>
      <c r="UZZ535" s="428"/>
      <c r="VAA535" s="330"/>
      <c r="VAB535" s="428"/>
      <c r="VAC535" s="330"/>
      <c r="VAD535" s="428"/>
      <c r="VAE535" s="330"/>
      <c r="VAF535" s="428"/>
      <c r="VAG535" s="330"/>
      <c r="VAH535" s="428"/>
      <c r="VAI535" s="330"/>
      <c r="VAJ535" s="428"/>
      <c r="VAK535" s="330"/>
      <c r="VAL535" s="428"/>
      <c r="VAM535" s="330"/>
      <c r="VAN535" s="428"/>
      <c r="VAO535" s="330"/>
      <c r="VAP535" s="428"/>
      <c r="VAQ535" s="330"/>
      <c r="VAR535" s="428"/>
      <c r="VAS535" s="330"/>
      <c r="VAT535" s="428"/>
      <c r="VAU535" s="330"/>
      <c r="VAV535" s="428"/>
      <c r="VAW535" s="330"/>
      <c r="VAX535" s="428"/>
      <c r="VAY535" s="330"/>
      <c r="VAZ535" s="428"/>
      <c r="VBA535" s="330"/>
      <c r="VBB535" s="428"/>
      <c r="VBC535" s="330"/>
      <c r="VBD535" s="428"/>
      <c r="VBE535" s="330"/>
      <c r="VBF535" s="428"/>
      <c r="VBG535" s="330"/>
      <c r="VBH535" s="428"/>
      <c r="VBI535" s="330"/>
      <c r="VBJ535" s="428"/>
      <c r="VBK535" s="330"/>
      <c r="VBL535" s="428"/>
      <c r="VBM535" s="330"/>
      <c r="VBN535" s="428"/>
      <c r="VBO535" s="330"/>
      <c r="VBP535" s="428"/>
      <c r="VBQ535" s="330"/>
      <c r="VBR535" s="428"/>
      <c r="VBS535" s="330"/>
      <c r="VBT535" s="428"/>
      <c r="VBU535" s="330"/>
      <c r="VBV535" s="428"/>
      <c r="VBW535" s="330"/>
      <c r="VBX535" s="428"/>
      <c r="VBY535" s="330"/>
      <c r="VBZ535" s="428"/>
      <c r="VCA535" s="330"/>
      <c r="VCB535" s="428"/>
      <c r="VCC535" s="330"/>
      <c r="VCD535" s="428"/>
      <c r="VCE535" s="330"/>
      <c r="VCF535" s="428"/>
      <c r="VCG535" s="330"/>
      <c r="VCH535" s="428"/>
      <c r="VCI535" s="330"/>
      <c r="VCJ535" s="428"/>
      <c r="VCK535" s="330"/>
      <c r="VCL535" s="428"/>
      <c r="VCM535" s="330"/>
      <c r="VCN535" s="428"/>
      <c r="VCO535" s="330"/>
      <c r="VCP535" s="428"/>
      <c r="VCQ535" s="330"/>
      <c r="VCR535" s="428"/>
      <c r="VCS535" s="330"/>
      <c r="VCT535" s="428"/>
      <c r="VCU535" s="330"/>
      <c r="VCV535" s="428"/>
      <c r="VCW535" s="330"/>
      <c r="VCX535" s="428"/>
      <c r="VCY535" s="330"/>
      <c r="VCZ535" s="428"/>
      <c r="VDA535" s="330"/>
      <c r="VDB535" s="428"/>
      <c r="VDC535" s="330"/>
      <c r="VDD535" s="428"/>
      <c r="VDE535" s="330"/>
      <c r="VDF535" s="428"/>
      <c r="VDG535" s="330"/>
      <c r="VDH535" s="428"/>
      <c r="VDI535" s="330"/>
      <c r="VDJ535" s="428"/>
      <c r="VDK535" s="330"/>
      <c r="VDL535" s="428"/>
      <c r="VDM535" s="330"/>
      <c r="VDN535" s="428"/>
      <c r="VDO535" s="330"/>
      <c r="VDP535" s="428"/>
      <c r="VDQ535" s="330"/>
      <c r="VDR535" s="428"/>
      <c r="VDS535" s="330"/>
      <c r="VDT535" s="428"/>
      <c r="VDU535" s="330"/>
      <c r="VDV535" s="428"/>
      <c r="VDW535" s="330"/>
      <c r="VDX535" s="428"/>
      <c r="VDY535" s="330"/>
      <c r="VDZ535" s="428"/>
      <c r="VEA535" s="330"/>
      <c r="VEB535" s="428"/>
      <c r="VEC535" s="330"/>
      <c r="VED535" s="428"/>
      <c r="VEE535" s="330"/>
      <c r="VEF535" s="428"/>
      <c r="VEG535" s="330"/>
      <c r="VEH535" s="428"/>
      <c r="VEI535" s="330"/>
      <c r="VEJ535" s="428"/>
      <c r="VEK535" s="330"/>
      <c r="VEL535" s="428"/>
      <c r="VEM535" s="330"/>
      <c r="VEN535" s="428"/>
      <c r="VEO535" s="330"/>
      <c r="VEP535" s="428"/>
      <c r="VEQ535" s="330"/>
      <c r="VER535" s="428"/>
      <c r="VES535" s="330"/>
      <c r="VET535" s="428"/>
      <c r="VEU535" s="330"/>
      <c r="VEV535" s="428"/>
      <c r="VEW535" s="330"/>
      <c r="VEX535" s="428"/>
      <c r="VEY535" s="330"/>
      <c r="VEZ535" s="428"/>
      <c r="VFA535" s="330"/>
      <c r="VFB535" s="428"/>
      <c r="VFC535" s="330"/>
      <c r="VFD535" s="428"/>
      <c r="VFE535" s="330"/>
      <c r="VFF535" s="428"/>
      <c r="VFG535" s="330"/>
      <c r="VFH535" s="428"/>
      <c r="VFI535" s="330"/>
      <c r="VFJ535" s="428"/>
      <c r="VFK535" s="330"/>
      <c r="VFL535" s="428"/>
      <c r="VFM535" s="330"/>
      <c r="VFN535" s="428"/>
      <c r="VFO535" s="330"/>
      <c r="VFP535" s="428"/>
      <c r="VFQ535" s="330"/>
      <c r="VFR535" s="428"/>
      <c r="VFS535" s="330"/>
      <c r="VFT535" s="428"/>
      <c r="VFU535" s="330"/>
      <c r="VFV535" s="428"/>
      <c r="VFW535" s="330"/>
      <c r="VFX535" s="428"/>
      <c r="VFY535" s="330"/>
      <c r="VFZ535" s="428"/>
      <c r="VGA535" s="330"/>
      <c r="VGB535" s="428"/>
      <c r="VGC535" s="330"/>
      <c r="VGD535" s="428"/>
      <c r="VGE535" s="330"/>
      <c r="VGF535" s="428"/>
      <c r="VGG535" s="330"/>
      <c r="VGH535" s="428"/>
      <c r="VGI535" s="330"/>
      <c r="VGJ535" s="428"/>
      <c r="VGK535" s="330"/>
      <c r="VGL535" s="428"/>
      <c r="VGM535" s="330"/>
      <c r="VGN535" s="428"/>
      <c r="VGO535" s="330"/>
      <c r="VGP535" s="428"/>
      <c r="VGQ535" s="330"/>
      <c r="VGR535" s="428"/>
      <c r="VGS535" s="330"/>
      <c r="VGT535" s="428"/>
      <c r="VGU535" s="330"/>
      <c r="VGV535" s="428"/>
      <c r="VGW535" s="330"/>
      <c r="VGX535" s="428"/>
      <c r="VGY535" s="330"/>
      <c r="VGZ535" s="428"/>
      <c r="VHA535" s="330"/>
      <c r="VHB535" s="428"/>
      <c r="VHC535" s="330"/>
      <c r="VHD535" s="428"/>
      <c r="VHE535" s="330"/>
      <c r="VHF535" s="428"/>
      <c r="VHG535" s="330"/>
      <c r="VHH535" s="428"/>
      <c r="VHI535" s="330"/>
      <c r="VHJ535" s="428"/>
      <c r="VHK535" s="330"/>
      <c r="VHL535" s="428"/>
      <c r="VHM535" s="330"/>
      <c r="VHN535" s="428"/>
      <c r="VHO535" s="330"/>
      <c r="VHP535" s="428"/>
      <c r="VHQ535" s="330"/>
      <c r="VHR535" s="428"/>
      <c r="VHS535" s="330"/>
      <c r="VHT535" s="428"/>
      <c r="VHU535" s="330"/>
      <c r="VHV535" s="428"/>
      <c r="VHW535" s="330"/>
      <c r="VHX535" s="428"/>
      <c r="VHY535" s="330"/>
      <c r="VHZ535" s="428"/>
      <c r="VIA535" s="330"/>
      <c r="VIB535" s="428"/>
      <c r="VIC535" s="330"/>
      <c r="VID535" s="428"/>
      <c r="VIE535" s="330"/>
      <c r="VIF535" s="428"/>
      <c r="VIG535" s="330"/>
      <c r="VIH535" s="428"/>
      <c r="VII535" s="330"/>
      <c r="VIJ535" s="428"/>
      <c r="VIK535" s="330"/>
      <c r="VIL535" s="428"/>
      <c r="VIM535" s="330"/>
      <c r="VIN535" s="428"/>
      <c r="VIO535" s="330"/>
      <c r="VIP535" s="428"/>
      <c r="VIQ535" s="330"/>
      <c r="VIR535" s="428"/>
      <c r="VIS535" s="330"/>
      <c r="VIT535" s="428"/>
      <c r="VIU535" s="330"/>
      <c r="VIV535" s="428"/>
      <c r="VIW535" s="330"/>
      <c r="VIX535" s="428"/>
      <c r="VIY535" s="330"/>
      <c r="VIZ535" s="428"/>
      <c r="VJA535" s="330"/>
      <c r="VJB535" s="428"/>
      <c r="VJC535" s="330"/>
      <c r="VJD535" s="428"/>
      <c r="VJE535" s="330"/>
      <c r="VJF535" s="428"/>
      <c r="VJG535" s="330"/>
      <c r="VJH535" s="428"/>
      <c r="VJI535" s="330"/>
      <c r="VJJ535" s="428"/>
      <c r="VJK535" s="330"/>
      <c r="VJL535" s="428"/>
      <c r="VJM535" s="330"/>
      <c r="VJN535" s="428"/>
      <c r="VJO535" s="330"/>
      <c r="VJP535" s="428"/>
      <c r="VJQ535" s="330"/>
      <c r="VJR535" s="428"/>
      <c r="VJS535" s="330"/>
      <c r="VJT535" s="428"/>
      <c r="VJU535" s="330"/>
      <c r="VJV535" s="428"/>
      <c r="VJW535" s="330"/>
      <c r="VJX535" s="428"/>
      <c r="VJY535" s="330"/>
      <c r="VJZ535" s="428"/>
      <c r="VKA535" s="330"/>
      <c r="VKB535" s="428"/>
      <c r="VKC535" s="330"/>
      <c r="VKD535" s="428"/>
      <c r="VKE535" s="330"/>
      <c r="VKF535" s="428"/>
      <c r="VKG535" s="330"/>
      <c r="VKH535" s="428"/>
      <c r="VKI535" s="330"/>
      <c r="VKJ535" s="428"/>
      <c r="VKK535" s="330"/>
      <c r="VKL535" s="428"/>
      <c r="VKM535" s="330"/>
      <c r="VKN535" s="428"/>
      <c r="VKO535" s="330"/>
      <c r="VKP535" s="428"/>
      <c r="VKQ535" s="330"/>
      <c r="VKR535" s="428"/>
      <c r="VKS535" s="330"/>
      <c r="VKT535" s="428"/>
      <c r="VKU535" s="330"/>
      <c r="VKV535" s="428"/>
      <c r="VKW535" s="330"/>
      <c r="VKX535" s="428"/>
      <c r="VKY535" s="330"/>
      <c r="VKZ535" s="428"/>
      <c r="VLA535" s="330"/>
      <c r="VLB535" s="428"/>
      <c r="VLC535" s="330"/>
      <c r="VLD535" s="428"/>
      <c r="VLE535" s="330"/>
      <c r="VLF535" s="428"/>
      <c r="VLG535" s="330"/>
      <c r="VLH535" s="428"/>
      <c r="VLI535" s="330"/>
      <c r="VLJ535" s="428"/>
      <c r="VLK535" s="330"/>
      <c r="VLL535" s="428"/>
      <c r="VLM535" s="330"/>
      <c r="VLN535" s="428"/>
      <c r="VLO535" s="330"/>
      <c r="VLP535" s="428"/>
      <c r="VLQ535" s="330"/>
      <c r="VLR535" s="428"/>
      <c r="VLS535" s="330"/>
      <c r="VLT535" s="428"/>
      <c r="VLU535" s="330"/>
      <c r="VLV535" s="428"/>
      <c r="VLW535" s="330"/>
      <c r="VLX535" s="428"/>
      <c r="VLY535" s="330"/>
      <c r="VLZ535" s="428"/>
      <c r="VMA535" s="330"/>
      <c r="VMB535" s="428"/>
      <c r="VMC535" s="330"/>
      <c r="VMD535" s="428"/>
      <c r="VME535" s="330"/>
      <c r="VMF535" s="428"/>
      <c r="VMG535" s="330"/>
      <c r="VMH535" s="428"/>
      <c r="VMI535" s="330"/>
      <c r="VMJ535" s="428"/>
      <c r="VMK535" s="330"/>
      <c r="VML535" s="428"/>
      <c r="VMM535" s="330"/>
      <c r="VMN535" s="428"/>
      <c r="VMO535" s="330"/>
      <c r="VMP535" s="428"/>
      <c r="VMQ535" s="330"/>
      <c r="VMR535" s="428"/>
      <c r="VMS535" s="330"/>
      <c r="VMT535" s="428"/>
      <c r="VMU535" s="330"/>
      <c r="VMV535" s="428"/>
      <c r="VMW535" s="330"/>
      <c r="VMX535" s="428"/>
      <c r="VMY535" s="330"/>
      <c r="VMZ535" s="428"/>
      <c r="VNA535" s="330"/>
      <c r="VNB535" s="428"/>
      <c r="VNC535" s="330"/>
      <c r="VND535" s="428"/>
      <c r="VNE535" s="330"/>
      <c r="VNF535" s="428"/>
      <c r="VNG535" s="330"/>
      <c r="VNH535" s="428"/>
      <c r="VNI535" s="330"/>
      <c r="VNJ535" s="428"/>
      <c r="VNK535" s="330"/>
      <c r="VNL535" s="428"/>
      <c r="VNM535" s="330"/>
      <c r="VNN535" s="428"/>
      <c r="VNO535" s="330"/>
      <c r="VNP535" s="428"/>
      <c r="VNQ535" s="330"/>
      <c r="VNR535" s="428"/>
      <c r="VNS535" s="330"/>
      <c r="VNT535" s="428"/>
      <c r="VNU535" s="330"/>
      <c r="VNV535" s="428"/>
      <c r="VNW535" s="330"/>
      <c r="VNX535" s="428"/>
      <c r="VNY535" s="330"/>
      <c r="VNZ535" s="428"/>
      <c r="VOA535" s="330"/>
      <c r="VOB535" s="428"/>
      <c r="VOC535" s="330"/>
      <c r="VOD535" s="428"/>
      <c r="VOE535" s="330"/>
      <c r="VOF535" s="428"/>
      <c r="VOG535" s="330"/>
      <c r="VOH535" s="428"/>
      <c r="VOI535" s="330"/>
      <c r="VOJ535" s="428"/>
      <c r="VOK535" s="330"/>
      <c r="VOL535" s="428"/>
      <c r="VOM535" s="330"/>
      <c r="VON535" s="428"/>
      <c r="VOO535" s="330"/>
      <c r="VOP535" s="428"/>
      <c r="VOQ535" s="330"/>
      <c r="VOR535" s="428"/>
      <c r="VOS535" s="330"/>
      <c r="VOT535" s="330"/>
      <c r="VOU535" s="428"/>
      <c r="VOV535" s="330"/>
      <c r="VOW535" s="428"/>
      <c r="VOX535" s="330"/>
      <c r="VOY535" s="428"/>
      <c r="VOZ535" s="330"/>
      <c r="VPA535" s="428"/>
      <c r="VPB535" s="330"/>
      <c r="VPC535" s="428"/>
      <c r="VPD535" s="330"/>
      <c r="VPE535" s="428"/>
      <c r="VPF535" s="330"/>
      <c r="VPG535" s="428"/>
      <c r="VPH535" s="330"/>
      <c r="VPI535" s="428"/>
      <c r="VPJ535" s="330"/>
      <c r="VPK535" s="428"/>
      <c r="VPL535" s="330"/>
      <c r="VPM535" s="428"/>
      <c r="VPN535" s="330"/>
      <c r="VPO535" s="428"/>
      <c r="VPP535" s="330"/>
      <c r="VPQ535" s="428"/>
      <c r="VPR535" s="330"/>
      <c r="VPS535" s="428"/>
      <c r="VPT535" s="330"/>
      <c r="VPU535" s="428"/>
      <c r="VPV535" s="330"/>
      <c r="VPW535" s="428"/>
      <c r="VPX535" s="330"/>
      <c r="VPY535" s="428"/>
      <c r="VPZ535" s="330"/>
      <c r="VQA535" s="428"/>
      <c r="VQB535" s="330"/>
      <c r="VQC535" s="428"/>
      <c r="VQD535" s="330"/>
      <c r="VQE535" s="428"/>
      <c r="VQF535" s="330"/>
      <c r="VQG535" s="428"/>
      <c r="VQH535" s="330"/>
      <c r="VQI535" s="428"/>
      <c r="VQJ535" s="330"/>
      <c r="VQK535" s="428"/>
      <c r="VQL535" s="330"/>
      <c r="VQM535" s="428"/>
      <c r="VQN535" s="330"/>
      <c r="VQO535" s="428"/>
      <c r="VQP535" s="330"/>
      <c r="VQQ535" s="428"/>
      <c r="VQR535" s="330"/>
      <c r="VQS535" s="428"/>
      <c r="VQT535" s="330"/>
      <c r="VQU535" s="428"/>
      <c r="VQV535" s="330"/>
      <c r="VQW535" s="428"/>
      <c r="VQX535" s="330"/>
      <c r="VQY535" s="428"/>
      <c r="VQZ535" s="330"/>
      <c r="VRA535" s="428"/>
      <c r="VRB535" s="330"/>
      <c r="VRC535" s="428"/>
      <c r="VRD535" s="330"/>
      <c r="VRE535" s="428"/>
      <c r="VRF535" s="330"/>
      <c r="VRG535" s="428"/>
      <c r="VRH535" s="330"/>
      <c r="VRI535" s="428"/>
      <c r="VRJ535" s="330"/>
      <c r="VRK535" s="428"/>
      <c r="VRL535" s="330"/>
      <c r="VRM535" s="428"/>
      <c r="VRN535" s="330"/>
      <c r="VRO535" s="428"/>
      <c r="VRP535" s="330"/>
      <c r="VRQ535" s="428"/>
      <c r="VRR535" s="330"/>
      <c r="VRS535" s="428"/>
      <c r="VRT535" s="330"/>
      <c r="VRU535" s="428"/>
      <c r="VRV535" s="330"/>
      <c r="VRW535" s="428"/>
      <c r="VRX535" s="330"/>
      <c r="VRY535" s="428"/>
      <c r="VRZ535" s="330"/>
      <c r="VSA535" s="428"/>
      <c r="VSB535" s="330"/>
      <c r="VSC535" s="428"/>
      <c r="VSD535" s="330"/>
      <c r="VSE535" s="428"/>
      <c r="VSF535" s="330"/>
      <c r="VSG535" s="428"/>
      <c r="VSH535" s="330"/>
      <c r="VSI535" s="428"/>
      <c r="VSJ535" s="330"/>
      <c r="VSK535" s="428"/>
      <c r="VSL535" s="330"/>
      <c r="VSM535" s="428"/>
      <c r="VSN535" s="330"/>
      <c r="VSO535" s="428"/>
      <c r="VSP535" s="330"/>
      <c r="VSQ535" s="428"/>
      <c r="VSR535" s="330"/>
      <c r="VSS535" s="428"/>
      <c r="VST535" s="330"/>
      <c r="VSU535" s="428"/>
      <c r="VSV535" s="330"/>
      <c r="VSW535" s="428"/>
      <c r="VSX535" s="330"/>
      <c r="VSY535" s="428"/>
      <c r="VSZ535" s="330"/>
      <c r="VTA535" s="428"/>
      <c r="VTB535" s="330"/>
      <c r="VTC535" s="428"/>
      <c r="VTD535" s="330"/>
      <c r="VTE535" s="428"/>
      <c r="VTF535" s="330"/>
      <c r="VTG535" s="428"/>
      <c r="VTH535" s="330"/>
      <c r="VTI535" s="428"/>
      <c r="VTJ535" s="330"/>
      <c r="VTK535" s="428"/>
      <c r="VTL535" s="330"/>
      <c r="VTM535" s="428"/>
      <c r="VTN535" s="330"/>
      <c r="VTO535" s="428"/>
      <c r="VTP535" s="330"/>
      <c r="VTQ535" s="428"/>
      <c r="VTR535" s="330"/>
      <c r="VTS535" s="428"/>
      <c r="VTT535" s="330"/>
      <c r="VTU535" s="428"/>
      <c r="VTV535" s="330"/>
      <c r="VTW535" s="428"/>
      <c r="VTX535" s="330"/>
      <c r="VTY535" s="428"/>
      <c r="VTZ535" s="330"/>
      <c r="VUA535" s="428"/>
      <c r="VUB535" s="330"/>
      <c r="VUC535" s="428"/>
      <c r="VUD535" s="330"/>
      <c r="VUE535" s="428"/>
      <c r="VUF535" s="330"/>
      <c r="VUG535" s="428"/>
      <c r="VUH535" s="330"/>
      <c r="VUI535" s="428"/>
      <c r="VUJ535" s="330"/>
      <c r="VUK535" s="428"/>
      <c r="VUL535" s="330"/>
      <c r="VUM535" s="428"/>
      <c r="VUN535" s="330"/>
      <c r="VUO535" s="428"/>
      <c r="VUP535" s="330"/>
      <c r="VUQ535" s="428"/>
      <c r="VUR535" s="330"/>
      <c r="VUS535" s="428"/>
      <c r="VUT535" s="330"/>
      <c r="VUU535" s="428"/>
      <c r="VUV535" s="330"/>
      <c r="VUW535" s="428"/>
      <c r="VUX535" s="330"/>
      <c r="VUY535" s="428"/>
      <c r="VUZ535" s="330"/>
      <c r="VVA535" s="428"/>
      <c r="VVB535" s="330"/>
      <c r="VVC535" s="428"/>
      <c r="VVD535" s="330"/>
      <c r="VVE535" s="428"/>
      <c r="VVF535" s="330"/>
      <c r="VVG535" s="428"/>
      <c r="VVH535" s="330"/>
      <c r="VVI535" s="428"/>
      <c r="VVJ535" s="330"/>
      <c r="VVK535" s="428"/>
      <c r="VVL535" s="330"/>
      <c r="VVM535" s="428"/>
      <c r="VVN535" s="330"/>
      <c r="VVO535" s="428"/>
      <c r="VVP535" s="330"/>
      <c r="VVQ535" s="428"/>
      <c r="VVR535" s="330"/>
      <c r="VVS535" s="428"/>
      <c r="VVT535" s="330"/>
      <c r="VVU535" s="428"/>
      <c r="VVV535" s="330"/>
      <c r="VVW535" s="428"/>
      <c r="VVX535" s="330"/>
      <c r="VVY535" s="428"/>
      <c r="VVZ535" s="330"/>
      <c r="VWA535" s="428"/>
      <c r="VWB535" s="330"/>
      <c r="VWC535" s="428"/>
      <c r="VWD535" s="330"/>
      <c r="VWE535" s="428"/>
      <c r="VWF535" s="330"/>
      <c r="VWG535" s="428"/>
      <c r="VWH535" s="330"/>
      <c r="VWI535" s="428"/>
      <c r="VWJ535" s="330"/>
      <c r="VWK535" s="428"/>
      <c r="VWL535" s="330"/>
      <c r="VWM535" s="428"/>
      <c r="VWN535" s="330"/>
      <c r="VWO535" s="428"/>
      <c r="VWP535" s="330"/>
      <c r="VWQ535" s="428"/>
      <c r="VWR535" s="330"/>
      <c r="VWS535" s="428"/>
      <c r="VWT535" s="330"/>
      <c r="VWU535" s="428"/>
      <c r="VWV535" s="330"/>
      <c r="VWW535" s="428"/>
      <c r="VWX535" s="330"/>
      <c r="VWY535" s="428"/>
      <c r="VWZ535" s="330"/>
      <c r="VXA535" s="428"/>
      <c r="VXB535" s="330"/>
      <c r="VXC535" s="428"/>
      <c r="VXD535" s="330"/>
      <c r="VXE535" s="428"/>
      <c r="VXF535" s="330"/>
      <c r="VXG535" s="428"/>
      <c r="VXH535" s="330"/>
      <c r="VXI535" s="428"/>
      <c r="VXJ535" s="330"/>
      <c r="VXK535" s="428"/>
      <c r="VXL535" s="330"/>
      <c r="VXM535" s="428"/>
      <c r="VXN535" s="330"/>
      <c r="VXO535" s="428"/>
      <c r="VXP535" s="330"/>
      <c r="VXQ535" s="428"/>
      <c r="VXR535" s="330"/>
      <c r="VXS535" s="428"/>
      <c r="VXT535" s="330"/>
      <c r="VXU535" s="428"/>
      <c r="VXV535" s="330"/>
      <c r="VXW535" s="428"/>
      <c r="VXX535" s="330"/>
      <c r="VXY535" s="428"/>
      <c r="VXZ535" s="330"/>
      <c r="VYA535" s="428"/>
      <c r="VYB535" s="330"/>
      <c r="VYC535" s="428"/>
      <c r="VYD535" s="330"/>
      <c r="VYE535" s="428"/>
      <c r="VYF535" s="330"/>
      <c r="VYG535" s="428"/>
      <c r="VYH535" s="330"/>
      <c r="VYI535" s="428"/>
      <c r="VYJ535" s="330"/>
      <c r="VYK535" s="428"/>
      <c r="VYL535" s="330"/>
      <c r="VYM535" s="428"/>
      <c r="VYN535" s="330"/>
      <c r="VYO535" s="428"/>
      <c r="VYP535" s="330"/>
      <c r="VYQ535" s="428"/>
      <c r="VYR535" s="330"/>
      <c r="VYS535" s="428"/>
      <c r="VYT535" s="330"/>
      <c r="VYU535" s="428"/>
      <c r="VYV535" s="330"/>
      <c r="VYW535" s="428"/>
      <c r="VYX535" s="330"/>
      <c r="VYY535" s="428"/>
      <c r="VYZ535" s="330"/>
      <c r="VZA535" s="428"/>
      <c r="VZB535" s="330"/>
      <c r="VZC535" s="428"/>
      <c r="VZD535" s="330"/>
      <c r="VZE535" s="428"/>
      <c r="VZF535" s="330"/>
      <c r="VZG535" s="428"/>
      <c r="VZH535" s="330"/>
      <c r="VZI535" s="428"/>
      <c r="VZJ535" s="330"/>
      <c r="VZK535" s="428"/>
      <c r="VZL535" s="330"/>
      <c r="VZM535" s="428"/>
      <c r="VZN535" s="330"/>
      <c r="VZO535" s="428"/>
      <c r="VZP535" s="330"/>
      <c r="VZQ535" s="428"/>
      <c r="VZR535" s="330"/>
      <c r="VZS535" s="428"/>
      <c r="VZT535" s="330"/>
      <c r="VZU535" s="428"/>
      <c r="VZV535" s="330"/>
      <c r="VZW535" s="428"/>
      <c r="VZX535" s="330"/>
      <c r="VZY535" s="428"/>
      <c r="VZZ535" s="330"/>
      <c r="WAA535" s="428"/>
      <c r="WAB535" s="330"/>
      <c r="WAC535" s="428"/>
      <c r="WAD535" s="330"/>
      <c r="WAE535" s="428"/>
      <c r="WAF535" s="330"/>
      <c r="WAG535" s="428"/>
      <c r="WAH535" s="330"/>
      <c r="WAI535" s="428"/>
      <c r="WAJ535" s="330"/>
      <c r="WAK535" s="428"/>
      <c r="WAL535" s="330"/>
      <c r="WAM535" s="428"/>
      <c r="WAN535" s="330"/>
      <c r="WAO535" s="428"/>
      <c r="WAP535" s="330"/>
      <c r="WAQ535" s="428"/>
      <c r="WAR535" s="330"/>
      <c r="WAS535" s="428"/>
      <c r="WAT535" s="330"/>
      <c r="WAU535" s="428"/>
      <c r="WAV535" s="330"/>
      <c r="WAW535" s="428"/>
      <c r="WAX535" s="330"/>
      <c r="WAY535" s="428"/>
      <c r="WAZ535" s="330"/>
      <c r="WBA535" s="428"/>
      <c r="WBB535" s="330"/>
      <c r="WBC535" s="428"/>
      <c r="WBD535" s="330"/>
      <c r="WBE535" s="428"/>
      <c r="WBF535" s="330"/>
      <c r="WBG535" s="428"/>
      <c r="WBH535" s="330"/>
      <c r="WBI535" s="428"/>
      <c r="WBJ535" s="330"/>
      <c r="WBK535" s="428"/>
      <c r="WBL535" s="330"/>
      <c r="WBM535" s="428"/>
      <c r="WBN535" s="330"/>
      <c r="WBO535" s="428"/>
      <c r="WBP535" s="330"/>
      <c r="WBQ535" s="428"/>
      <c r="WBR535" s="330"/>
      <c r="WBS535" s="428"/>
      <c r="WBT535" s="330"/>
      <c r="WBU535" s="428"/>
      <c r="WBV535" s="330"/>
      <c r="WBW535" s="428"/>
      <c r="WBX535" s="330"/>
      <c r="WBY535" s="428"/>
      <c r="WBZ535" s="330"/>
      <c r="WCA535" s="428"/>
      <c r="WCB535" s="330"/>
      <c r="WCC535" s="428"/>
      <c r="WCD535" s="330"/>
      <c r="WCE535" s="428"/>
      <c r="WCF535" s="330"/>
      <c r="WCG535" s="428"/>
      <c r="WCH535" s="330"/>
      <c r="WCI535" s="428"/>
      <c r="WCJ535" s="330"/>
      <c r="WCK535" s="428"/>
      <c r="WCL535" s="330"/>
      <c r="WCM535" s="428"/>
      <c r="WCN535" s="330"/>
      <c r="WCO535" s="428"/>
      <c r="WCP535" s="330"/>
      <c r="WCQ535" s="428"/>
      <c r="WCR535" s="330"/>
      <c r="WCS535" s="428"/>
      <c r="WCT535" s="330"/>
      <c r="WCU535" s="428"/>
      <c r="WCV535" s="330"/>
      <c r="WCW535" s="428"/>
      <c r="WCX535" s="330"/>
      <c r="WCY535" s="428"/>
      <c r="WCZ535" s="330"/>
      <c r="WDA535" s="428"/>
      <c r="WDB535" s="330"/>
      <c r="WDC535" s="428"/>
      <c r="WDD535" s="330"/>
      <c r="WDE535" s="428"/>
      <c r="WDF535" s="330"/>
      <c r="WDG535" s="428"/>
      <c r="WDH535" s="330"/>
      <c r="WDI535" s="428"/>
      <c r="WDJ535" s="330"/>
      <c r="WDK535" s="428"/>
      <c r="WDL535" s="330"/>
      <c r="WDM535" s="428"/>
      <c r="WDN535" s="330"/>
      <c r="WDO535" s="428"/>
      <c r="WDP535" s="330"/>
      <c r="WDQ535" s="428"/>
      <c r="WDR535" s="330"/>
      <c r="WDS535" s="428"/>
      <c r="WDT535" s="330"/>
      <c r="WDU535" s="428"/>
      <c r="WDV535" s="330"/>
      <c r="WDW535" s="428"/>
      <c r="WDX535" s="330"/>
      <c r="WDY535" s="428"/>
      <c r="WDZ535" s="330"/>
      <c r="WEA535" s="428"/>
      <c r="WEB535" s="330"/>
      <c r="WEC535" s="428"/>
      <c r="WED535" s="330"/>
      <c r="WEE535" s="428"/>
      <c r="WEF535" s="330"/>
      <c r="WEG535" s="428"/>
      <c r="WEH535" s="330"/>
      <c r="WEI535" s="428"/>
      <c r="WEJ535" s="330"/>
      <c r="WEK535" s="428"/>
      <c r="WEL535" s="330"/>
      <c r="WEM535" s="428"/>
      <c r="WEN535" s="330"/>
      <c r="WEO535" s="428"/>
      <c r="WEP535" s="330"/>
      <c r="WEQ535" s="428"/>
      <c r="WER535" s="330"/>
      <c r="WES535" s="428"/>
      <c r="WET535" s="330"/>
      <c r="WEU535" s="428"/>
      <c r="WEV535" s="330"/>
      <c r="WEW535" s="428"/>
      <c r="WEX535" s="330"/>
      <c r="WEY535" s="428"/>
      <c r="WEZ535" s="330"/>
      <c r="WFA535" s="428"/>
      <c r="WFB535" s="330"/>
      <c r="WFC535" s="428"/>
      <c r="WFD535" s="330"/>
      <c r="WFE535" s="428"/>
      <c r="WFF535" s="330"/>
      <c r="WFG535" s="428"/>
      <c r="WFH535" s="330"/>
      <c r="WFI535" s="428"/>
      <c r="WFJ535" s="330"/>
      <c r="WFK535" s="428"/>
      <c r="WFL535" s="330"/>
      <c r="WFM535" s="428"/>
      <c r="WFN535" s="330"/>
      <c r="WFO535" s="428"/>
      <c r="WFP535" s="330"/>
      <c r="WFQ535" s="428"/>
      <c r="WFR535" s="330"/>
      <c r="WFS535" s="428"/>
      <c r="WFT535" s="330"/>
      <c r="WFU535" s="428"/>
      <c r="WFV535" s="330"/>
      <c r="WFW535" s="428"/>
      <c r="WFX535" s="330"/>
      <c r="WFY535" s="428"/>
      <c r="WFZ535" s="330"/>
      <c r="WGA535" s="428"/>
      <c r="WGB535" s="330"/>
      <c r="WGC535" s="428"/>
      <c r="WGD535" s="330"/>
      <c r="WGE535" s="428"/>
      <c r="WGF535" s="330"/>
      <c r="WGG535" s="428"/>
      <c r="WGH535" s="330"/>
      <c r="WGI535" s="428"/>
      <c r="WGJ535" s="330"/>
      <c r="WGK535" s="428"/>
      <c r="WGL535" s="330"/>
      <c r="WGM535" s="428"/>
      <c r="WGN535" s="330"/>
      <c r="WGO535" s="428"/>
      <c r="WGP535" s="330"/>
      <c r="WGQ535" s="428"/>
      <c r="WGR535" s="330"/>
      <c r="WGS535" s="428"/>
      <c r="WGT535" s="330"/>
      <c r="WGU535" s="428"/>
      <c r="WGV535" s="330"/>
      <c r="WGW535" s="428"/>
      <c r="WGX535" s="330"/>
      <c r="WGY535" s="428"/>
      <c r="WGZ535" s="330"/>
      <c r="WHA535" s="428"/>
      <c r="WHB535" s="330"/>
      <c r="WHC535" s="428"/>
      <c r="WHD535" s="330"/>
      <c r="WHE535" s="428"/>
      <c r="WHF535" s="330"/>
      <c r="WHG535" s="428"/>
      <c r="WHH535" s="330"/>
      <c r="WHI535" s="428"/>
      <c r="WHJ535" s="330"/>
      <c r="WHK535" s="428"/>
      <c r="WHL535" s="330"/>
      <c r="WHM535" s="428"/>
      <c r="WHN535" s="330"/>
      <c r="WHO535" s="428"/>
      <c r="WHP535" s="330"/>
      <c r="WHQ535" s="428"/>
      <c r="WHR535" s="330"/>
      <c r="WHS535" s="428"/>
      <c r="WHT535" s="330"/>
      <c r="WHU535" s="428"/>
      <c r="WHV535" s="330"/>
      <c r="WHW535" s="428"/>
      <c r="WHX535" s="330"/>
      <c r="WHY535" s="428"/>
      <c r="WHZ535" s="330"/>
      <c r="WIA535" s="428"/>
      <c r="WIB535" s="330"/>
      <c r="WIC535" s="428"/>
      <c r="WID535" s="330"/>
      <c r="WIE535" s="428"/>
      <c r="WIF535" s="330"/>
      <c r="WIG535" s="428"/>
      <c r="WIH535" s="330"/>
      <c r="WII535" s="428"/>
      <c r="WIJ535" s="330"/>
      <c r="WIK535" s="428"/>
      <c r="WIL535" s="330"/>
      <c r="WIM535" s="428"/>
      <c r="WIN535" s="330"/>
      <c r="WIO535" s="428"/>
      <c r="WIP535" s="330"/>
      <c r="WIQ535" s="428"/>
      <c r="WIR535" s="330"/>
      <c r="WIS535" s="428"/>
      <c r="WIT535" s="330"/>
      <c r="WIU535" s="428"/>
      <c r="WIV535" s="330"/>
      <c r="WIW535" s="428"/>
      <c r="WIX535" s="330"/>
      <c r="WIY535" s="428"/>
      <c r="WIZ535" s="330"/>
      <c r="WJA535" s="428"/>
      <c r="WJB535" s="330"/>
      <c r="WJC535" s="428"/>
      <c r="WJD535" s="330"/>
      <c r="WJE535" s="428"/>
      <c r="WJF535" s="330"/>
      <c r="WJG535" s="428"/>
      <c r="WJH535" s="330"/>
      <c r="WJI535" s="428"/>
      <c r="WJJ535" s="330"/>
      <c r="WJK535" s="428"/>
      <c r="WJL535" s="330"/>
      <c r="WJM535" s="428"/>
      <c r="WJN535" s="330"/>
      <c r="WJO535" s="428"/>
      <c r="WJP535" s="330"/>
      <c r="WJQ535" s="428"/>
      <c r="WJR535" s="330"/>
      <c r="WJS535" s="428"/>
      <c r="WJT535" s="330"/>
      <c r="WJU535" s="428"/>
      <c r="WJV535" s="330"/>
      <c r="WJW535" s="428"/>
      <c r="WJX535" s="330"/>
      <c r="WJY535" s="428"/>
      <c r="WJZ535" s="330"/>
      <c r="WKA535" s="428"/>
      <c r="WKB535" s="330"/>
      <c r="WKC535" s="428"/>
      <c r="WKD535" s="330"/>
      <c r="WKE535" s="428"/>
      <c r="WKF535" s="330"/>
      <c r="WKG535" s="428"/>
      <c r="WKH535" s="330"/>
      <c r="WKI535" s="428"/>
      <c r="WKJ535" s="330"/>
      <c r="WKK535" s="428"/>
      <c r="WKL535" s="330"/>
      <c r="WKM535" s="428"/>
      <c r="WKN535" s="330"/>
      <c r="WKO535" s="428"/>
      <c r="WKP535" s="330"/>
      <c r="WKQ535" s="428"/>
      <c r="WKR535" s="330"/>
      <c r="WKS535" s="428"/>
      <c r="WKT535" s="330"/>
      <c r="WKU535" s="428"/>
      <c r="WKV535" s="330"/>
      <c r="WKW535" s="428"/>
      <c r="WKX535" s="330"/>
      <c r="WKY535" s="428"/>
      <c r="WKZ535" s="330"/>
      <c r="WLA535" s="428"/>
      <c r="WLB535" s="330"/>
      <c r="WLC535" s="428"/>
      <c r="WLD535" s="330"/>
      <c r="WLE535" s="428"/>
      <c r="WLF535" s="330"/>
      <c r="WLG535" s="428"/>
      <c r="WLH535" s="330"/>
      <c r="WLI535" s="428"/>
      <c r="WLJ535" s="330"/>
      <c r="WLK535" s="428"/>
      <c r="WLL535" s="330"/>
      <c r="WLM535" s="428"/>
      <c r="WLN535" s="330"/>
      <c r="WLO535" s="428"/>
      <c r="WLP535" s="330"/>
      <c r="WLQ535" s="428"/>
      <c r="WLR535" s="330"/>
      <c r="WLS535" s="428"/>
      <c r="WLT535" s="330"/>
      <c r="WLU535" s="428"/>
      <c r="WLV535" s="330"/>
      <c r="WLW535" s="428"/>
      <c r="WLX535" s="330"/>
      <c r="WLY535" s="428"/>
      <c r="WLZ535" s="330"/>
      <c r="WMA535" s="428"/>
      <c r="WMB535" s="330"/>
      <c r="WMC535" s="428"/>
      <c r="WMD535" s="330"/>
      <c r="WME535" s="428"/>
      <c r="WMF535" s="330"/>
      <c r="WMG535" s="428"/>
      <c r="WMH535" s="330"/>
      <c r="WMI535" s="428"/>
      <c r="WMJ535" s="330"/>
      <c r="WMK535" s="428"/>
      <c r="WML535" s="330"/>
      <c r="WMM535" s="428"/>
      <c r="WMN535" s="330"/>
      <c r="WMO535" s="428"/>
      <c r="WMP535" s="330"/>
      <c r="WMQ535" s="428"/>
      <c r="WMR535" s="330"/>
      <c r="WMS535" s="428"/>
      <c r="WMT535" s="330"/>
      <c r="WMU535" s="428"/>
      <c r="WMV535" s="330"/>
      <c r="WMW535" s="428"/>
      <c r="WMX535" s="330"/>
      <c r="WMY535" s="428"/>
      <c r="WMZ535" s="330"/>
      <c r="WNA535" s="428"/>
      <c r="WNB535" s="330"/>
      <c r="WNC535" s="428"/>
      <c r="WND535" s="330"/>
      <c r="WNE535" s="428"/>
      <c r="WNF535" s="330"/>
      <c r="WNG535" s="428"/>
      <c r="WNH535" s="330"/>
      <c r="WNI535" s="428"/>
      <c r="WNJ535" s="330"/>
      <c r="WNK535" s="428"/>
      <c r="WNL535" s="330"/>
      <c r="WNM535" s="428"/>
      <c r="WNN535" s="330"/>
      <c r="WNO535" s="428"/>
      <c r="WNP535" s="330"/>
      <c r="WNQ535" s="428"/>
      <c r="WNR535" s="330"/>
      <c r="WNS535" s="428"/>
      <c r="WNT535" s="330"/>
      <c r="WNU535" s="428"/>
      <c r="WNV535" s="330"/>
      <c r="WNW535" s="428"/>
      <c r="WNX535" s="330"/>
      <c r="WNY535" s="428"/>
      <c r="WNZ535" s="330"/>
      <c r="WOA535" s="428"/>
      <c r="WOB535" s="330"/>
      <c r="WOC535" s="428"/>
      <c r="WOD535" s="330"/>
      <c r="WOE535" s="428"/>
      <c r="WOF535" s="330"/>
      <c r="WOG535" s="428"/>
      <c r="WOH535" s="330"/>
      <c r="WOI535" s="428"/>
      <c r="WOJ535" s="330"/>
      <c r="WOK535" s="428"/>
      <c r="WOL535" s="330"/>
      <c r="WOM535" s="428"/>
      <c r="WON535" s="330"/>
      <c r="WOO535" s="428"/>
      <c r="WOP535" s="330"/>
      <c r="WOQ535" s="428"/>
      <c r="WOR535" s="330"/>
      <c r="WOS535" s="428"/>
      <c r="WOT535" s="330"/>
      <c r="WOU535" s="428"/>
      <c r="WOV535" s="330"/>
      <c r="WOW535" s="428"/>
      <c r="WOX535" s="330"/>
      <c r="WOY535" s="428"/>
      <c r="WOZ535" s="330"/>
      <c r="WPA535" s="428"/>
      <c r="WPB535" s="330"/>
      <c r="WPC535" s="428"/>
      <c r="WPD535" s="330"/>
      <c r="WPE535" s="428"/>
      <c r="WPF535" s="330"/>
      <c r="WPG535" s="428"/>
      <c r="WPH535" s="330"/>
      <c r="WPI535" s="428"/>
      <c r="WPJ535" s="330"/>
      <c r="WPK535" s="428"/>
      <c r="WPL535" s="330"/>
      <c r="WPM535" s="428"/>
      <c r="WPN535" s="330"/>
      <c r="WPO535" s="428"/>
      <c r="WPP535" s="330"/>
      <c r="WPQ535" s="428"/>
      <c r="WPR535" s="330"/>
      <c r="WPS535" s="428"/>
      <c r="WPT535" s="330"/>
      <c r="WPU535" s="428"/>
      <c r="WPV535" s="330"/>
      <c r="WPW535" s="428"/>
      <c r="WPX535" s="330"/>
      <c r="WPY535" s="428"/>
      <c r="WPZ535" s="330"/>
      <c r="WQA535" s="428"/>
      <c r="WQB535" s="330"/>
      <c r="WQC535" s="428"/>
      <c r="WQD535" s="330"/>
      <c r="WQE535" s="428"/>
      <c r="WQF535" s="330"/>
      <c r="WQG535" s="428"/>
      <c r="WQH535" s="330"/>
      <c r="WQI535" s="428"/>
      <c r="WQJ535" s="330"/>
      <c r="WQK535" s="428"/>
      <c r="WQL535" s="330"/>
      <c r="WQM535" s="428"/>
      <c r="WQN535" s="330"/>
      <c r="WQO535" s="428"/>
      <c r="WQP535" s="330"/>
      <c r="WQQ535" s="428"/>
      <c r="WQR535" s="330"/>
      <c r="WQS535" s="428"/>
      <c r="WQT535" s="330"/>
      <c r="WQU535" s="428"/>
      <c r="WQV535" s="330"/>
      <c r="WQW535" s="428"/>
      <c r="WQX535" s="330"/>
      <c r="WQY535" s="428"/>
      <c r="WQZ535" s="330"/>
      <c r="WRA535" s="428"/>
      <c r="WRB535" s="330"/>
      <c r="WRC535" s="428"/>
      <c r="WRD535" s="330"/>
      <c r="WRE535" s="428"/>
      <c r="WRF535" s="330"/>
      <c r="WRG535" s="428"/>
      <c r="WRH535" s="330"/>
      <c r="WRI535" s="428"/>
      <c r="WRJ535" s="330"/>
      <c r="WRK535" s="428"/>
      <c r="WRL535" s="330"/>
      <c r="WRM535" s="428"/>
      <c r="WRN535" s="330"/>
      <c r="WRO535" s="428"/>
      <c r="WRP535" s="330"/>
      <c r="WRQ535" s="428"/>
      <c r="WRR535" s="330"/>
      <c r="WRS535" s="428"/>
      <c r="WRT535" s="330"/>
      <c r="WRU535" s="428"/>
      <c r="WRV535" s="330"/>
      <c r="WRW535" s="428"/>
      <c r="WRX535" s="330"/>
      <c r="WRY535" s="428"/>
      <c r="WRZ535" s="330"/>
      <c r="WSA535" s="428"/>
      <c r="WSB535" s="330"/>
      <c r="WSC535" s="428"/>
      <c r="WSD535" s="330"/>
      <c r="WSE535" s="428"/>
      <c r="WSF535" s="330"/>
      <c r="WSG535" s="428"/>
      <c r="WSH535" s="330"/>
      <c r="WSI535" s="428"/>
      <c r="WSJ535" s="330"/>
      <c r="WSK535" s="428"/>
      <c r="WSL535" s="330"/>
      <c r="WSM535" s="428"/>
      <c r="WSN535" s="330"/>
      <c r="WSO535" s="428"/>
      <c r="WSP535" s="330"/>
      <c r="WSQ535" s="428"/>
      <c r="WSR535" s="330"/>
      <c r="WSS535" s="428"/>
      <c r="WST535" s="330"/>
      <c r="WSU535" s="428"/>
      <c r="WSV535" s="330"/>
      <c r="WSW535" s="428"/>
      <c r="WSX535" s="330"/>
      <c r="WSY535" s="428"/>
      <c r="WSZ535" s="330"/>
      <c r="WTA535" s="428"/>
      <c r="WTB535" s="330"/>
      <c r="WTC535" s="428"/>
      <c r="WTD535" s="330"/>
      <c r="WTE535" s="428"/>
      <c r="WTF535" s="330"/>
      <c r="WTG535" s="428"/>
      <c r="WTH535" s="330"/>
      <c r="WTI535" s="428"/>
      <c r="WTJ535" s="330"/>
      <c r="WTK535" s="428"/>
      <c r="WTL535" s="330"/>
      <c r="WTM535" s="428"/>
      <c r="WTN535" s="330"/>
      <c r="WTO535" s="428"/>
      <c r="WTP535" s="330"/>
      <c r="WTQ535" s="428"/>
      <c r="WTR535" s="330"/>
      <c r="WTS535" s="428"/>
      <c r="WTT535" s="330"/>
      <c r="WTU535" s="428"/>
      <c r="WTV535" s="330"/>
      <c r="WTW535" s="428"/>
      <c r="WTX535" s="330"/>
      <c r="WTY535" s="428"/>
      <c r="WTZ535" s="330"/>
      <c r="WUA535" s="428"/>
      <c r="WUB535" s="330"/>
      <c r="WUC535" s="428"/>
      <c r="WUD535" s="330"/>
      <c r="WUE535" s="428"/>
      <c r="WUF535" s="330"/>
      <c r="WUG535" s="428"/>
      <c r="WUH535" s="330"/>
      <c r="WUI535" s="428"/>
      <c r="WUJ535" s="330"/>
      <c r="WUK535" s="428"/>
      <c r="WUL535" s="330"/>
      <c r="WUM535" s="428"/>
      <c r="WUN535" s="330"/>
      <c r="WUO535" s="428"/>
      <c r="WUP535" s="330"/>
      <c r="WUQ535" s="428"/>
      <c r="WUR535" s="330"/>
      <c r="WUS535" s="428"/>
      <c r="WUT535" s="330"/>
      <c r="WUU535" s="428"/>
      <c r="WUV535" s="330"/>
      <c r="WUW535" s="428"/>
      <c r="WUX535" s="330"/>
      <c r="WUY535" s="428"/>
      <c r="WUZ535" s="330"/>
      <c r="WVA535" s="428"/>
      <c r="WVB535" s="330"/>
      <c r="WVC535" s="428"/>
      <c r="WVD535" s="330"/>
      <c r="WVE535" s="428"/>
      <c r="WVF535" s="330"/>
      <c r="WVG535" s="428"/>
      <c r="WVH535" s="330"/>
      <c r="WVI535" s="428"/>
      <c r="WVJ535" s="330"/>
      <c r="WVK535" s="428"/>
      <c r="WVL535" s="330"/>
      <c r="WVM535" s="428"/>
      <c r="WVN535" s="330"/>
      <c r="WVO535" s="428"/>
      <c r="WVP535" s="330"/>
      <c r="WVQ535" s="428"/>
      <c r="WVR535" s="330"/>
      <c r="WVS535" s="428"/>
      <c r="WVT535" s="330"/>
      <c r="WVU535" s="428"/>
      <c r="WVV535" s="330"/>
      <c r="WVW535" s="428"/>
      <c r="WVX535" s="330"/>
      <c r="WVY535" s="428"/>
      <c r="WVZ535" s="330"/>
      <c r="WWA535" s="428"/>
      <c r="WWB535" s="330"/>
      <c r="WWC535" s="428"/>
      <c r="WWD535" s="330"/>
      <c r="WWE535" s="428"/>
      <c r="WWF535" s="330"/>
      <c r="WWG535" s="428"/>
      <c r="WWH535" s="330"/>
      <c r="WWI535" s="428"/>
      <c r="WWJ535" s="330"/>
      <c r="WWK535" s="428"/>
      <c r="WWL535" s="330"/>
      <c r="WWM535" s="428"/>
      <c r="WWN535" s="330"/>
      <c r="WWO535" s="428"/>
      <c r="WWP535" s="330"/>
      <c r="WWQ535" s="428"/>
      <c r="WWR535" s="330"/>
      <c r="WWS535" s="428"/>
      <c r="WWT535" s="330"/>
      <c r="WWU535" s="428"/>
      <c r="WWV535" s="330"/>
      <c r="WWW535" s="428"/>
      <c r="WWX535" s="330"/>
      <c r="WWY535" s="428"/>
      <c r="WWZ535" s="330"/>
      <c r="WXA535" s="428"/>
      <c r="WXB535" s="330"/>
      <c r="WXC535" s="428"/>
      <c r="WXD535" s="330"/>
      <c r="WXE535" s="428"/>
      <c r="WXF535" s="330"/>
      <c r="WXG535" s="428"/>
      <c r="WXH535" s="330"/>
      <c r="WXI535" s="428"/>
      <c r="WXJ535" s="330"/>
      <c r="WXK535" s="428"/>
      <c r="WXL535" s="330"/>
      <c r="WXM535" s="428"/>
      <c r="WXN535" s="330"/>
      <c r="WXO535" s="428"/>
      <c r="WXP535" s="330"/>
      <c r="WXQ535" s="428"/>
      <c r="WXR535" s="330"/>
      <c r="WXS535" s="428"/>
      <c r="WXT535" s="330"/>
      <c r="WXU535" s="428"/>
      <c r="WXV535" s="330"/>
      <c r="WXW535" s="428"/>
      <c r="WXX535" s="330"/>
      <c r="WXY535" s="428"/>
      <c r="WXZ535" s="330"/>
      <c r="WYA535" s="428"/>
      <c r="WYB535" s="330"/>
      <c r="WYC535" s="428"/>
      <c r="WYD535" s="330"/>
      <c r="WYE535" s="428"/>
      <c r="WYF535" s="330"/>
      <c r="WYG535" s="428"/>
      <c r="WYH535" s="330"/>
      <c r="WYI535" s="428"/>
      <c r="WYJ535" s="330"/>
      <c r="WYK535" s="428"/>
      <c r="WYL535" s="330"/>
      <c r="WYM535" s="428"/>
      <c r="WYN535" s="330"/>
      <c r="WYO535" s="428"/>
      <c r="WYP535" s="330"/>
      <c r="WYQ535" s="428"/>
      <c r="WYR535" s="330"/>
      <c r="WYS535" s="428"/>
      <c r="WYT535" s="330"/>
      <c r="WYU535" s="428"/>
      <c r="WYV535" s="330"/>
      <c r="WYW535" s="428"/>
      <c r="WYX535" s="330"/>
      <c r="WYY535" s="428"/>
      <c r="WYZ535" s="330"/>
      <c r="WZA535" s="428"/>
      <c r="WZB535" s="330"/>
      <c r="WZC535" s="428"/>
      <c r="WZD535" s="330"/>
      <c r="WZE535" s="428"/>
      <c r="WZF535" s="330"/>
      <c r="WZG535" s="428"/>
      <c r="WZH535" s="330"/>
      <c r="WZI535" s="428"/>
      <c r="WZJ535" s="330"/>
      <c r="WZK535" s="428"/>
      <c r="WZL535" s="330"/>
      <c r="WZM535" s="428"/>
      <c r="WZN535" s="330"/>
      <c r="WZO535" s="428"/>
      <c r="WZP535" s="330"/>
      <c r="WZQ535" s="428"/>
      <c r="WZR535" s="330"/>
      <c r="WZS535" s="428"/>
      <c r="WZT535" s="330"/>
      <c r="WZU535" s="428"/>
      <c r="WZV535" s="330"/>
      <c r="WZW535" s="428"/>
      <c r="WZX535" s="330"/>
      <c r="WZY535" s="428"/>
      <c r="WZZ535" s="330"/>
      <c r="XAA535" s="428"/>
      <c r="XAB535" s="330"/>
      <c r="XAC535" s="428"/>
      <c r="XAD535" s="330"/>
      <c r="XAE535" s="428"/>
      <c r="XAF535" s="330"/>
      <c r="XAG535" s="428"/>
      <c r="XAH535" s="330"/>
      <c r="XAI535" s="428"/>
      <c r="XAJ535" s="330"/>
      <c r="XAK535" s="428"/>
      <c r="XAL535" s="330"/>
      <c r="XAM535" s="428"/>
      <c r="XAN535" s="330"/>
      <c r="XAO535" s="428"/>
      <c r="XAP535" s="330"/>
      <c r="XAQ535" s="428"/>
      <c r="XAR535" s="330"/>
      <c r="XAS535" s="428"/>
      <c r="XAT535" s="330"/>
      <c r="XAU535" s="428"/>
      <c r="XAV535" s="330"/>
      <c r="XAW535" s="428"/>
      <c r="XAX535" s="330"/>
      <c r="XAY535" s="428"/>
      <c r="XAZ535" s="330"/>
      <c r="XBA535" s="428"/>
      <c r="XBB535" s="330"/>
      <c r="XBC535" s="428"/>
      <c r="XBD535" s="330"/>
      <c r="XBE535" s="428"/>
      <c r="XBF535" s="330"/>
      <c r="XBG535" s="428"/>
      <c r="XBH535" s="330"/>
      <c r="XBI535" s="428"/>
      <c r="XBJ535" s="330"/>
      <c r="XBK535" s="428"/>
      <c r="XBL535" s="330"/>
      <c r="XBM535" s="428"/>
      <c r="XBN535" s="330"/>
      <c r="XBO535" s="428"/>
      <c r="XBP535" s="330"/>
      <c r="XBQ535" s="428"/>
      <c r="XBR535" s="330"/>
      <c r="XBS535" s="428"/>
      <c r="XBT535" s="330"/>
      <c r="XBU535" s="428"/>
      <c r="XBV535" s="330"/>
      <c r="XBW535" s="428"/>
      <c r="XBX535" s="330"/>
      <c r="XBY535" s="428"/>
      <c r="XBZ535" s="330"/>
      <c r="XCA535" s="428"/>
      <c r="XCB535" s="330"/>
      <c r="XCC535" s="428"/>
      <c r="XCD535" s="330"/>
      <c r="XCE535" s="428"/>
      <c r="XCF535" s="330"/>
      <c r="XCG535" s="428"/>
      <c r="XCH535" s="330"/>
      <c r="XCI535" s="428"/>
      <c r="XCJ535" s="330"/>
      <c r="XCK535" s="428"/>
      <c r="XCL535" s="330"/>
      <c r="XCM535" s="428"/>
      <c r="XCN535" s="330"/>
      <c r="XCO535" s="428"/>
      <c r="XCP535" s="330"/>
      <c r="XCQ535" s="428"/>
      <c r="XCR535" s="330"/>
      <c r="XCS535" s="428"/>
      <c r="XCT535" s="330"/>
      <c r="XCU535" s="428"/>
      <c r="XCV535" s="330"/>
      <c r="XCW535" s="428"/>
      <c r="XCX535" s="330"/>
      <c r="XCY535" s="428"/>
      <c r="XCZ535" s="330"/>
      <c r="XDA535" s="428"/>
      <c r="XDB535" s="330"/>
      <c r="XDC535" s="428"/>
      <c r="XDD535" s="330"/>
      <c r="XDE535" s="428"/>
      <c r="XDF535" s="330"/>
      <c r="XDG535" s="428"/>
      <c r="XDH535" s="330"/>
      <c r="XDI535" s="428"/>
      <c r="XDJ535" s="330"/>
      <c r="XDK535" s="428"/>
      <c r="XDL535" s="330"/>
      <c r="XDM535" s="428"/>
      <c r="XDN535" s="330"/>
      <c r="XDO535" s="428"/>
      <c r="XDP535" s="330"/>
      <c r="XDQ535" s="428"/>
      <c r="XDR535" s="330"/>
      <c r="XDS535" s="428"/>
      <c r="XDT535" s="330"/>
      <c r="XDU535" s="428"/>
      <c r="XDV535" s="330"/>
      <c r="XDW535" s="428"/>
      <c r="XDX535" s="330"/>
      <c r="XDY535" s="428"/>
      <c r="XDZ535" s="330"/>
      <c r="XEA535" s="428"/>
      <c r="XEB535" s="330"/>
      <c r="XEC535" s="428"/>
      <c r="XED535" s="330"/>
      <c r="XEE535" s="428"/>
      <c r="XEF535" s="330"/>
      <c r="XEG535" s="428"/>
      <c r="XEH535" s="330"/>
      <c r="XEI535" s="428"/>
      <c r="XEJ535" s="330"/>
      <c r="XEK535" s="428"/>
      <c r="XEL535" s="330"/>
      <c r="XEM535" s="428"/>
      <c r="XEN535" s="330"/>
      <c r="XEO535" s="428"/>
      <c r="XEP535" s="330"/>
      <c r="XEQ535" s="428"/>
      <c r="XER535" s="330"/>
      <c r="XES535" s="428"/>
      <c r="XET535" s="330"/>
      <c r="XEU535" s="428"/>
      <c r="XEV535" s="330"/>
      <c r="XEW535" s="428"/>
      <c r="XEX535" s="330"/>
      <c r="XEY535" s="428"/>
      <c r="XEZ535" s="330"/>
      <c r="XFA535" s="428"/>
      <c r="XFB535" s="330"/>
      <c r="XFC535" s="428"/>
      <c r="XFD535" s="330"/>
    </row>
    <row r="536" spans="1:16384" ht="15.75" customHeight="1" x14ac:dyDescent="0.25">
      <c r="A536" s="428">
        <f>A535+1</f>
        <v>403</v>
      </c>
      <c r="B536" s="329" t="s">
        <v>616</v>
      </c>
      <c r="C536" s="429">
        <f>D536+M536+O536+Q536+S536+U536+W536+X536+Y536</f>
        <v>215442.23</v>
      </c>
      <c r="D536" s="455">
        <f>E536+F536+G536+H536+I536+J536</f>
        <v>0</v>
      </c>
      <c r="E536" s="397"/>
      <c r="F536" s="427"/>
      <c r="G536" s="397"/>
      <c r="H536" s="427"/>
      <c r="I536" s="397"/>
      <c r="J536" s="427"/>
      <c r="K536" s="427"/>
      <c r="L536" s="427"/>
      <c r="M536" s="427"/>
      <c r="N536" s="397"/>
      <c r="O536" s="427"/>
      <c r="P536" s="397"/>
      <c r="Q536" s="427"/>
      <c r="R536" s="397"/>
      <c r="S536" s="427"/>
      <c r="T536" s="397"/>
      <c r="U536" s="427"/>
      <c r="V536" s="397"/>
      <c r="W536" s="427"/>
      <c r="X536" s="397"/>
      <c r="Y536" s="455">
        <v>215442.23</v>
      </c>
      <c r="Z536" s="460"/>
      <c r="AA536" s="125"/>
      <c r="AB536" s="330" t="s">
        <v>983</v>
      </c>
      <c r="AC536" s="48"/>
      <c r="AD536" s="330"/>
      <c r="AE536" s="428"/>
      <c r="AF536" s="330"/>
      <c r="AG536" s="428"/>
      <c r="AH536" s="330"/>
      <c r="AI536" s="428"/>
      <c r="AJ536" s="330"/>
      <c r="AK536" s="428"/>
      <c r="AL536" s="330"/>
      <c r="AM536" s="428"/>
      <c r="AN536" s="330"/>
      <c r="AO536" s="428"/>
      <c r="AP536" s="330"/>
      <c r="AQ536" s="428"/>
      <c r="AR536" s="330"/>
      <c r="AS536" s="428"/>
      <c r="AT536" s="330"/>
      <c r="AU536" s="428"/>
      <c r="AV536" s="330"/>
      <c r="AW536" s="428"/>
      <c r="AX536" s="330"/>
      <c r="AY536" s="428"/>
      <c r="AZ536" s="330"/>
      <c r="BA536" s="428"/>
      <c r="BB536" s="330"/>
      <c r="BC536" s="428"/>
      <c r="BD536" s="330"/>
      <c r="BE536" s="428"/>
      <c r="BF536" s="330"/>
      <c r="BG536" s="428"/>
      <c r="BH536" s="330"/>
      <c r="BI536" s="428"/>
      <c r="BJ536" s="330"/>
      <c r="BK536" s="428"/>
      <c r="BL536" s="330"/>
      <c r="BM536" s="428"/>
      <c r="BN536" s="330"/>
      <c r="BO536" s="428"/>
      <c r="BP536" s="330"/>
      <c r="BQ536" s="428"/>
      <c r="BR536" s="330"/>
      <c r="BS536" s="428"/>
      <c r="BT536" s="330"/>
      <c r="BU536" s="428"/>
      <c r="BV536" s="330"/>
      <c r="BW536" s="428"/>
      <c r="BX536" s="330"/>
      <c r="BY536" s="428"/>
      <c r="BZ536" s="330"/>
      <c r="CA536" s="428"/>
      <c r="CB536" s="330"/>
      <c r="CC536" s="428"/>
      <c r="CD536" s="330"/>
      <c r="CE536" s="428"/>
      <c r="CF536" s="330"/>
      <c r="CG536" s="428"/>
      <c r="CH536" s="330"/>
      <c r="CI536" s="428"/>
      <c r="CJ536" s="330"/>
      <c r="CK536" s="428"/>
      <c r="CL536" s="330"/>
      <c r="CM536" s="428"/>
      <c r="CN536" s="330"/>
      <c r="CO536" s="428"/>
      <c r="CP536" s="330"/>
      <c r="CQ536" s="428"/>
      <c r="CR536" s="330"/>
      <c r="CS536" s="428"/>
      <c r="CT536" s="330"/>
      <c r="CU536" s="428"/>
      <c r="CV536" s="330"/>
      <c r="CW536" s="428"/>
      <c r="CX536" s="330"/>
      <c r="CY536" s="428"/>
      <c r="CZ536" s="330"/>
      <c r="DA536" s="428"/>
      <c r="DB536" s="330"/>
      <c r="DC536" s="428"/>
      <c r="DD536" s="330"/>
      <c r="DE536" s="428"/>
      <c r="DF536" s="330"/>
      <c r="DG536" s="428"/>
      <c r="DH536" s="330"/>
      <c r="DI536" s="428"/>
      <c r="DJ536" s="330"/>
      <c r="DK536" s="428"/>
      <c r="DL536" s="330"/>
      <c r="DM536" s="428"/>
      <c r="DN536" s="330"/>
      <c r="DO536" s="428"/>
      <c r="DP536" s="330"/>
      <c r="DQ536" s="428"/>
      <c r="DR536" s="330"/>
      <c r="DS536" s="428"/>
      <c r="DT536" s="330"/>
      <c r="DU536" s="428"/>
      <c r="DV536" s="330"/>
      <c r="DW536" s="428"/>
      <c r="DX536" s="330"/>
      <c r="DY536" s="428"/>
      <c r="DZ536" s="330"/>
      <c r="EA536" s="428"/>
      <c r="EB536" s="330"/>
      <c r="EC536" s="428"/>
      <c r="ED536" s="330"/>
      <c r="EE536" s="428"/>
      <c r="EF536" s="330"/>
      <c r="EG536" s="428"/>
      <c r="EH536" s="330"/>
      <c r="EI536" s="428"/>
      <c r="EJ536" s="330"/>
      <c r="EK536" s="428"/>
      <c r="EL536" s="330"/>
      <c r="EM536" s="428"/>
      <c r="EN536" s="330"/>
      <c r="EO536" s="428"/>
      <c r="EP536" s="330"/>
      <c r="EQ536" s="428"/>
      <c r="ER536" s="330"/>
      <c r="ES536" s="428"/>
      <c r="ET536" s="330"/>
      <c r="EU536" s="428"/>
      <c r="EV536" s="330"/>
      <c r="EW536" s="428"/>
      <c r="EX536" s="330"/>
      <c r="EY536" s="428"/>
      <c r="EZ536" s="330"/>
      <c r="FA536" s="428"/>
      <c r="FB536" s="330"/>
      <c r="FC536" s="428"/>
      <c r="FD536" s="330"/>
      <c r="FE536" s="428"/>
      <c r="FF536" s="330"/>
      <c r="FG536" s="428"/>
      <c r="FH536" s="330"/>
      <c r="FI536" s="428"/>
      <c r="FJ536" s="330"/>
      <c r="FK536" s="428"/>
      <c r="FL536" s="330"/>
      <c r="FM536" s="428"/>
      <c r="FN536" s="330"/>
      <c r="FO536" s="428"/>
      <c r="FP536" s="330"/>
      <c r="FQ536" s="428"/>
      <c r="FR536" s="330"/>
      <c r="FS536" s="428"/>
      <c r="FT536" s="330"/>
      <c r="FU536" s="428"/>
      <c r="FV536" s="330"/>
      <c r="FW536" s="428"/>
      <c r="FX536" s="330"/>
      <c r="FY536" s="428"/>
      <c r="FZ536" s="330"/>
      <c r="GA536" s="428"/>
      <c r="GB536" s="330"/>
      <c r="GC536" s="428"/>
      <c r="GD536" s="330"/>
      <c r="GE536" s="428"/>
      <c r="GF536" s="330"/>
      <c r="GG536" s="428"/>
      <c r="GH536" s="330"/>
      <c r="GI536" s="428"/>
      <c r="GJ536" s="330"/>
      <c r="GK536" s="428"/>
      <c r="GL536" s="330"/>
      <c r="GM536" s="428"/>
      <c r="GN536" s="330"/>
      <c r="GO536" s="428"/>
      <c r="GP536" s="330"/>
      <c r="GQ536" s="428"/>
      <c r="GR536" s="330"/>
      <c r="GS536" s="428"/>
      <c r="GT536" s="330"/>
      <c r="GU536" s="428"/>
      <c r="GV536" s="330"/>
      <c r="GW536" s="428"/>
      <c r="GX536" s="330"/>
      <c r="GY536" s="428"/>
      <c r="GZ536" s="330"/>
      <c r="HA536" s="428"/>
      <c r="HB536" s="330"/>
      <c r="HC536" s="428"/>
      <c r="HD536" s="330"/>
      <c r="HE536" s="428"/>
      <c r="HF536" s="330"/>
      <c r="HG536" s="428"/>
      <c r="HH536" s="330"/>
      <c r="HI536" s="428"/>
      <c r="HJ536" s="330"/>
      <c r="HK536" s="428"/>
      <c r="HL536" s="330"/>
      <c r="HM536" s="428"/>
      <c r="HN536" s="330"/>
      <c r="HO536" s="428"/>
      <c r="HP536" s="330"/>
      <c r="HQ536" s="428"/>
      <c r="HR536" s="330"/>
      <c r="HS536" s="428"/>
      <c r="HT536" s="330"/>
      <c r="HU536" s="428"/>
      <c r="HV536" s="330"/>
      <c r="HW536" s="428"/>
      <c r="HX536" s="330"/>
      <c r="HY536" s="428"/>
      <c r="HZ536" s="330"/>
      <c r="IA536" s="428"/>
      <c r="IB536" s="330"/>
      <c r="IC536" s="428"/>
      <c r="ID536" s="330"/>
      <c r="IE536" s="428"/>
      <c r="IF536" s="330"/>
      <c r="IG536" s="428"/>
      <c r="IH536" s="330"/>
      <c r="II536" s="428"/>
      <c r="IJ536" s="330"/>
      <c r="IK536" s="428"/>
      <c r="IL536" s="330"/>
      <c r="IM536" s="428"/>
      <c r="IN536" s="330"/>
      <c r="IO536" s="428"/>
      <c r="IP536" s="330"/>
      <c r="IQ536" s="428"/>
      <c r="IR536" s="330"/>
      <c r="IS536" s="428"/>
      <c r="IT536" s="330"/>
      <c r="IU536" s="428"/>
      <c r="IV536" s="330"/>
      <c r="IW536" s="428"/>
      <c r="IX536" s="330"/>
      <c r="IY536" s="428"/>
      <c r="IZ536" s="330"/>
      <c r="JA536" s="428"/>
      <c r="JB536" s="330"/>
      <c r="JC536" s="428"/>
      <c r="JD536" s="330"/>
      <c r="JE536" s="428"/>
      <c r="JF536" s="330"/>
      <c r="JG536" s="428"/>
      <c r="JH536" s="330"/>
      <c r="JI536" s="428"/>
      <c r="JJ536" s="330"/>
      <c r="JK536" s="428"/>
      <c r="JL536" s="330"/>
      <c r="JM536" s="428"/>
      <c r="JN536" s="330"/>
      <c r="JO536" s="428"/>
      <c r="JP536" s="330"/>
      <c r="JQ536" s="428"/>
      <c r="JR536" s="330"/>
      <c r="JS536" s="428"/>
      <c r="JT536" s="330"/>
      <c r="JU536" s="428"/>
      <c r="JV536" s="330"/>
      <c r="JW536" s="428"/>
      <c r="JX536" s="330"/>
      <c r="JY536" s="428"/>
      <c r="JZ536" s="330"/>
      <c r="KA536" s="428"/>
      <c r="KB536" s="330"/>
      <c r="KC536" s="428"/>
      <c r="KD536" s="330"/>
      <c r="KE536" s="428"/>
      <c r="KF536" s="330"/>
      <c r="KG536" s="428"/>
      <c r="KH536" s="330"/>
      <c r="KI536" s="428"/>
      <c r="KJ536" s="330"/>
      <c r="KK536" s="428"/>
      <c r="KL536" s="330"/>
      <c r="KM536" s="428"/>
      <c r="KN536" s="330"/>
      <c r="KO536" s="428"/>
      <c r="KP536" s="330"/>
      <c r="KQ536" s="428"/>
      <c r="KR536" s="330"/>
      <c r="KS536" s="428"/>
      <c r="KT536" s="330"/>
      <c r="KU536" s="428"/>
      <c r="KV536" s="330"/>
      <c r="KW536" s="428"/>
      <c r="KX536" s="330"/>
      <c r="KY536" s="428"/>
      <c r="KZ536" s="330"/>
      <c r="LA536" s="428"/>
      <c r="LB536" s="330"/>
      <c r="LC536" s="428"/>
      <c r="LD536" s="330"/>
      <c r="LE536" s="428"/>
      <c r="LF536" s="330"/>
      <c r="LG536" s="428"/>
      <c r="LH536" s="330"/>
      <c r="LI536" s="428"/>
      <c r="LJ536" s="330"/>
      <c r="LK536" s="428"/>
      <c r="LL536" s="330"/>
      <c r="LM536" s="428"/>
      <c r="LN536" s="330"/>
      <c r="LO536" s="428"/>
      <c r="LP536" s="330"/>
      <c r="LQ536" s="428"/>
      <c r="LR536" s="330"/>
      <c r="LS536" s="428"/>
      <c r="LT536" s="330"/>
      <c r="LU536" s="428"/>
      <c r="LV536" s="330"/>
      <c r="LW536" s="428"/>
      <c r="LX536" s="330"/>
      <c r="LY536" s="428"/>
      <c r="LZ536" s="330"/>
      <c r="MA536" s="428"/>
      <c r="MB536" s="330"/>
      <c r="MC536" s="428"/>
      <c r="MD536" s="330"/>
      <c r="ME536" s="428"/>
      <c r="MF536" s="330"/>
      <c r="MG536" s="428"/>
      <c r="MH536" s="330"/>
      <c r="MI536" s="428"/>
      <c r="MJ536" s="330"/>
      <c r="MK536" s="428"/>
      <c r="ML536" s="330"/>
      <c r="MM536" s="428"/>
      <c r="MN536" s="330"/>
      <c r="MO536" s="428"/>
      <c r="MP536" s="330"/>
      <c r="MQ536" s="428"/>
      <c r="MR536" s="330"/>
      <c r="MS536" s="428"/>
      <c r="MT536" s="330"/>
      <c r="MU536" s="428"/>
      <c r="MV536" s="330"/>
      <c r="MW536" s="428"/>
      <c r="MX536" s="330"/>
      <c r="MY536" s="428"/>
      <c r="MZ536" s="330"/>
      <c r="NA536" s="428"/>
      <c r="NB536" s="330"/>
      <c r="NC536" s="428"/>
      <c r="ND536" s="330"/>
      <c r="NE536" s="428"/>
      <c r="NF536" s="330"/>
      <c r="NG536" s="428"/>
      <c r="NH536" s="330"/>
      <c r="NI536" s="428"/>
      <c r="NJ536" s="330"/>
      <c r="NK536" s="428"/>
      <c r="NL536" s="330"/>
      <c r="NM536" s="428"/>
      <c r="NN536" s="330"/>
      <c r="NO536" s="428"/>
      <c r="NP536" s="330"/>
      <c r="NQ536" s="428"/>
      <c r="NR536" s="330"/>
      <c r="NS536" s="428"/>
      <c r="NT536" s="330"/>
      <c r="NU536" s="428"/>
      <c r="NV536" s="330"/>
      <c r="NW536" s="428"/>
      <c r="NX536" s="330"/>
      <c r="NY536" s="428"/>
      <c r="NZ536" s="330"/>
      <c r="OA536" s="428"/>
      <c r="OB536" s="330"/>
      <c r="OC536" s="428"/>
      <c r="OD536" s="330"/>
      <c r="OE536" s="428"/>
      <c r="OF536" s="330"/>
      <c r="OG536" s="428"/>
      <c r="OH536" s="330"/>
      <c r="OI536" s="428"/>
      <c r="OJ536" s="330"/>
      <c r="OK536" s="428"/>
      <c r="OL536" s="330"/>
      <c r="OM536" s="428"/>
      <c r="ON536" s="330"/>
      <c r="OO536" s="428"/>
      <c r="OP536" s="330"/>
      <c r="OQ536" s="428"/>
      <c r="OR536" s="330"/>
      <c r="OS536" s="428"/>
      <c r="OT536" s="330"/>
      <c r="OU536" s="428"/>
      <c r="OV536" s="330"/>
      <c r="OW536" s="428"/>
      <c r="OX536" s="330"/>
      <c r="OY536" s="428"/>
      <c r="OZ536" s="330"/>
      <c r="PA536" s="428"/>
      <c r="PB536" s="330"/>
      <c r="PC536" s="428"/>
      <c r="PD536" s="330"/>
      <c r="PE536" s="428"/>
      <c r="PF536" s="330"/>
      <c r="PG536" s="428"/>
      <c r="PH536" s="330"/>
      <c r="PI536" s="428"/>
      <c r="PJ536" s="330"/>
      <c r="PK536" s="428"/>
      <c r="PL536" s="330"/>
      <c r="PM536" s="428"/>
      <c r="PN536" s="330"/>
      <c r="PO536" s="428"/>
      <c r="PP536" s="330"/>
      <c r="PQ536" s="428"/>
      <c r="PR536" s="330"/>
      <c r="PS536" s="428"/>
      <c r="PT536" s="330"/>
      <c r="PU536" s="428"/>
      <c r="PV536" s="330"/>
      <c r="PW536" s="428"/>
      <c r="PX536" s="330"/>
      <c r="PY536" s="428"/>
      <c r="PZ536" s="330"/>
      <c r="QA536" s="428"/>
      <c r="QB536" s="330"/>
      <c r="QC536" s="428"/>
      <c r="QD536" s="330"/>
      <c r="QE536" s="428"/>
      <c r="QF536" s="330"/>
      <c r="QG536" s="428"/>
      <c r="QH536" s="330"/>
      <c r="QI536" s="428"/>
      <c r="QJ536" s="330"/>
      <c r="QK536" s="428"/>
      <c r="QL536" s="330"/>
      <c r="QM536" s="428"/>
      <c r="QN536" s="330"/>
      <c r="QO536" s="428"/>
      <c r="QP536" s="330"/>
      <c r="QQ536" s="428"/>
      <c r="QR536" s="330"/>
      <c r="QS536" s="428"/>
      <c r="QT536" s="330"/>
      <c r="QU536" s="428"/>
      <c r="QV536" s="330"/>
      <c r="QW536" s="428"/>
      <c r="QX536" s="330"/>
      <c r="QY536" s="428"/>
      <c r="QZ536" s="330"/>
      <c r="RA536" s="428"/>
      <c r="RB536" s="330"/>
      <c r="RC536" s="428"/>
      <c r="RD536" s="330"/>
      <c r="RE536" s="428"/>
      <c r="RF536" s="330"/>
      <c r="RG536" s="428"/>
      <c r="RH536" s="330"/>
      <c r="RI536" s="428"/>
      <c r="RJ536" s="330"/>
      <c r="RK536" s="428"/>
      <c r="RL536" s="330"/>
      <c r="RM536" s="428"/>
      <c r="RN536" s="330"/>
      <c r="RO536" s="428"/>
      <c r="RP536" s="330"/>
      <c r="RQ536" s="428"/>
      <c r="RR536" s="330"/>
      <c r="RS536" s="428"/>
      <c r="RT536" s="330"/>
      <c r="RU536" s="428"/>
      <c r="RV536" s="330"/>
      <c r="RW536" s="428"/>
      <c r="RX536" s="330"/>
      <c r="RY536" s="428"/>
      <c r="RZ536" s="330"/>
      <c r="SA536" s="428"/>
      <c r="SB536" s="330"/>
      <c r="SC536" s="428"/>
      <c r="SD536" s="330"/>
      <c r="SE536" s="428"/>
      <c r="SF536" s="330"/>
      <c r="SG536" s="428"/>
      <c r="SH536" s="330"/>
      <c r="SI536" s="428"/>
      <c r="SJ536" s="330"/>
      <c r="SK536" s="428"/>
      <c r="SL536" s="330"/>
      <c r="SM536" s="428"/>
      <c r="SN536" s="330"/>
      <c r="SO536" s="428"/>
      <c r="SP536" s="330"/>
      <c r="SQ536" s="428"/>
      <c r="SR536" s="330"/>
      <c r="SS536" s="428"/>
      <c r="ST536" s="330"/>
      <c r="SU536" s="428"/>
      <c r="SV536" s="330"/>
      <c r="SW536" s="428"/>
      <c r="SX536" s="330"/>
      <c r="SY536" s="428"/>
      <c r="SZ536" s="330"/>
      <c r="TA536" s="428"/>
      <c r="TB536" s="330"/>
      <c r="TC536" s="428"/>
      <c r="TD536" s="330"/>
      <c r="TE536" s="428"/>
      <c r="TF536" s="330"/>
      <c r="TG536" s="428"/>
      <c r="TH536" s="330"/>
      <c r="TI536" s="428"/>
      <c r="TJ536" s="330"/>
      <c r="TK536" s="428"/>
      <c r="TL536" s="330"/>
      <c r="TM536" s="428"/>
      <c r="TN536" s="330"/>
      <c r="TO536" s="428"/>
      <c r="TP536" s="330"/>
      <c r="TQ536" s="428"/>
      <c r="TR536" s="330"/>
      <c r="TS536" s="428"/>
      <c r="TT536" s="330"/>
      <c r="TU536" s="428"/>
      <c r="TV536" s="330"/>
      <c r="TW536" s="428"/>
      <c r="TX536" s="330"/>
      <c r="TY536" s="428"/>
      <c r="TZ536" s="330"/>
      <c r="UA536" s="428"/>
      <c r="UB536" s="330"/>
      <c r="UC536" s="428"/>
      <c r="UD536" s="330"/>
      <c r="UE536" s="428"/>
      <c r="UF536" s="330"/>
      <c r="UG536" s="428"/>
      <c r="UH536" s="330"/>
      <c r="UI536" s="428"/>
      <c r="UJ536" s="330"/>
      <c r="UK536" s="428"/>
      <c r="UL536" s="330"/>
      <c r="UM536" s="428"/>
      <c r="UN536" s="330"/>
      <c r="UO536" s="428"/>
      <c r="UP536" s="330"/>
      <c r="UQ536" s="428"/>
      <c r="UR536" s="330"/>
      <c r="US536" s="428"/>
      <c r="UT536" s="330"/>
      <c r="UU536" s="428"/>
      <c r="UV536" s="330"/>
      <c r="UW536" s="428"/>
      <c r="UX536" s="330"/>
      <c r="UY536" s="428"/>
      <c r="UZ536" s="330"/>
      <c r="VA536" s="428"/>
      <c r="VB536" s="330"/>
      <c r="VC536" s="428"/>
      <c r="VD536" s="330"/>
      <c r="VE536" s="428"/>
      <c r="VF536" s="330"/>
      <c r="VG536" s="428"/>
      <c r="VH536" s="330"/>
      <c r="VI536" s="428"/>
      <c r="VJ536" s="330"/>
      <c r="VK536" s="428"/>
      <c r="VL536" s="330"/>
      <c r="VM536" s="428"/>
      <c r="VN536" s="330"/>
      <c r="VO536" s="428"/>
      <c r="VP536" s="330"/>
      <c r="VQ536" s="428"/>
      <c r="VR536" s="330"/>
      <c r="VS536" s="428"/>
      <c r="VT536" s="330"/>
      <c r="VU536" s="428"/>
      <c r="VV536" s="330"/>
      <c r="VW536" s="428"/>
      <c r="VX536" s="330"/>
      <c r="VY536" s="428"/>
      <c r="VZ536" s="330"/>
      <c r="WA536" s="428"/>
      <c r="WB536" s="330"/>
      <c r="WC536" s="428"/>
      <c r="WD536" s="330"/>
      <c r="WE536" s="428"/>
      <c r="WF536" s="330"/>
      <c r="WG536" s="428"/>
      <c r="WH536" s="330"/>
      <c r="WI536" s="428"/>
      <c r="WJ536" s="330"/>
      <c r="WK536" s="428"/>
      <c r="WL536" s="330"/>
      <c r="WM536" s="428"/>
      <c r="WN536" s="330"/>
      <c r="WO536" s="428"/>
      <c r="WP536" s="330"/>
      <c r="WQ536" s="428"/>
      <c r="WR536" s="330"/>
      <c r="WS536" s="428"/>
      <c r="WT536" s="330"/>
      <c r="WU536" s="428"/>
      <c r="WV536" s="330"/>
      <c r="WW536" s="428"/>
      <c r="WX536" s="330"/>
      <c r="WY536" s="428"/>
      <c r="WZ536" s="330"/>
      <c r="XA536" s="428"/>
      <c r="XB536" s="330"/>
      <c r="XC536" s="428"/>
      <c r="XD536" s="330"/>
      <c r="XE536" s="428"/>
      <c r="XF536" s="330"/>
      <c r="XG536" s="428"/>
      <c r="XH536" s="330"/>
      <c r="XI536" s="428"/>
      <c r="XJ536" s="330"/>
      <c r="XK536" s="428"/>
      <c r="XL536" s="330"/>
      <c r="XM536" s="428"/>
      <c r="XN536" s="330"/>
      <c r="XO536" s="428"/>
      <c r="XP536" s="330"/>
      <c r="XQ536" s="428"/>
      <c r="XR536" s="330"/>
      <c r="XS536" s="428"/>
      <c r="XT536" s="330"/>
      <c r="XU536" s="428"/>
      <c r="XV536" s="330"/>
      <c r="XW536" s="428"/>
      <c r="XX536" s="330"/>
      <c r="XY536" s="428"/>
      <c r="XZ536" s="330"/>
      <c r="YA536" s="428"/>
      <c r="YB536" s="330"/>
      <c r="YC536" s="428"/>
      <c r="YD536" s="330"/>
      <c r="YE536" s="428"/>
      <c r="YF536" s="330"/>
      <c r="YG536" s="428"/>
      <c r="YH536" s="330"/>
      <c r="YI536" s="428"/>
      <c r="YJ536" s="330"/>
      <c r="YK536" s="428"/>
      <c r="YL536" s="330"/>
      <c r="YM536" s="428"/>
      <c r="YN536" s="330"/>
      <c r="YO536" s="428"/>
      <c r="YP536" s="330"/>
      <c r="YQ536" s="428"/>
      <c r="YR536" s="330"/>
      <c r="YS536" s="428"/>
      <c r="YT536" s="330"/>
      <c r="YU536" s="428"/>
      <c r="YV536" s="330"/>
      <c r="YW536" s="428"/>
      <c r="YX536" s="330"/>
      <c r="YY536" s="428"/>
      <c r="YZ536" s="330"/>
      <c r="ZA536" s="428"/>
      <c r="ZB536" s="330"/>
      <c r="ZC536" s="428"/>
      <c r="ZD536" s="330"/>
      <c r="ZE536" s="428"/>
      <c r="ZF536" s="330"/>
      <c r="ZG536" s="428"/>
      <c r="ZH536" s="330"/>
      <c r="ZI536" s="428"/>
      <c r="ZJ536" s="330"/>
      <c r="ZK536" s="428"/>
      <c r="ZL536" s="330"/>
      <c r="ZM536" s="428"/>
      <c r="ZN536" s="330"/>
      <c r="ZO536" s="428"/>
      <c r="ZP536" s="330"/>
      <c r="ZQ536" s="428"/>
      <c r="ZR536" s="330"/>
      <c r="ZS536" s="428"/>
      <c r="ZT536" s="330"/>
      <c r="ZU536" s="428"/>
      <c r="ZV536" s="330"/>
      <c r="ZW536" s="428"/>
      <c r="ZX536" s="330"/>
      <c r="ZY536" s="428"/>
      <c r="ZZ536" s="330"/>
      <c r="AAA536" s="428"/>
      <c r="AAB536" s="330"/>
      <c r="AAC536" s="428"/>
      <c r="AAD536" s="330"/>
      <c r="AAE536" s="428"/>
      <c r="AAF536" s="330"/>
      <c r="AAG536" s="428"/>
      <c r="AAH536" s="330"/>
      <c r="AAI536" s="428"/>
      <c r="AAJ536" s="330"/>
      <c r="AAK536" s="428"/>
      <c r="AAL536" s="330"/>
      <c r="AAM536" s="428"/>
      <c r="AAN536" s="330"/>
      <c r="AAO536" s="428"/>
      <c r="AAP536" s="330"/>
      <c r="AAQ536" s="428"/>
      <c r="AAR536" s="330"/>
      <c r="AAS536" s="428"/>
      <c r="AAT536" s="330"/>
      <c r="AAU536" s="428"/>
      <c r="AAV536" s="330"/>
      <c r="AAW536" s="428"/>
      <c r="AAX536" s="330"/>
      <c r="AAY536" s="428"/>
      <c r="AAZ536" s="330"/>
      <c r="ABA536" s="428"/>
      <c r="ABB536" s="330"/>
      <c r="ABC536" s="428"/>
      <c r="ABD536" s="330"/>
      <c r="ABE536" s="428"/>
      <c r="ABF536" s="330"/>
      <c r="ABG536" s="428"/>
      <c r="ABH536" s="330"/>
      <c r="ABI536" s="428"/>
      <c r="ABJ536" s="330"/>
      <c r="ABK536" s="428"/>
      <c r="ABL536" s="330"/>
      <c r="ABM536" s="428"/>
      <c r="ABN536" s="330"/>
      <c r="ABO536" s="428"/>
      <c r="ABP536" s="330"/>
      <c r="ABQ536" s="428"/>
      <c r="ABR536" s="330"/>
      <c r="ABS536" s="428"/>
      <c r="ABT536" s="330"/>
      <c r="ABU536" s="428"/>
      <c r="ABV536" s="330"/>
      <c r="ABW536" s="428"/>
      <c r="ABX536" s="330"/>
      <c r="ABY536" s="428"/>
      <c r="ABZ536" s="330"/>
      <c r="ACA536" s="428"/>
      <c r="ACB536" s="330"/>
      <c r="ACC536" s="428"/>
      <c r="ACD536" s="330"/>
      <c r="ACE536" s="428"/>
      <c r="ACF536" s="330"/>
      <c r="ACG536" s="428"/>
      <c r="ACH536" s="330"/>
      <c r="ACI536" s="428"/>
      <c r="ACJ536" s="330"/>
      <c r="ACK536" s="428"/>
      <c r="ACL536" s="330"/>
      <c r="ACM536" s="428"/>
      <c r="ACN536" s="330"/>
      <c r="ACO536" s="428"/>
      <c r="ACP536" s="330"/>
      <c r="ACQ536" s="428"/>
      <c r="ACR536" s="330"/>
      <c r="ACS536" s="428"/>
      <c r="ACT536" s="330"/>
      <c r="ACU536" s="428"/>
      <c r="ACV536" s="330"/>
      <c r="ACW536" s="428"/>
      <c r="ACX536" s="330"/>
      <c r="ACY536" s="428"/>
      <c r="ACZ536" s="330"/>
      <c r="ADA536" s="428"/>
      <c r="ADB536" s="330"/>
      <c r="ADC536" s="428"/>
      <c r="ADD536" s="330"/>
      <c r="ADE536" s="428"/>
      <c r="ADF536" s="330"/>
      <c r="ADG536" s="428"/>
      <c r="ADH536" s="330"/>
      <c r="ADI536" s="428"/>
      <c r="ADJ536" s="330"/>
      <c r="ADK536" s="428"/>
      <c r="ADL536" s="330"/>
      <c r="ADM536" s="428"/>
      <c r="ADN536" s="330"/>
      <c r="ADO536" s="428"/>
      <c r="ADP536" s="330"/>
      <c r="ADQ536" s="428"/>
      <c r="ADR536" s="330"/>
      <c r="ADS536" s="428"/>
      <c r="ADT536" s="330"/>
      <c r="ADU536" s="428"/>
      <c r="ADV536" s="330"/>
      <c r="ADW536" s="428"/>
      <c r="ADX536" s="330"/>
      <c r="ADY536" s="428"/>
      <c r="ADZ536" s="330"/>
      <c r="AEA536" s="428"/>
      <c r="AEB536" s="330"/>
      <c r="AEC536" s="428"/>
      <c r="AED536" s="330"/>
      <c r="AEE536" s="428"/>
      <c r="AEF536" s="330"/>
      <c r="AEG536" s="428"/>
      <c r="AEH536" s="330"/>
      <c r="AEI536" s="428"/>
      <c r="AEJ536" s="330"/>
      <c r="AEK536" s="428"/>
      <c r="AEL536" s="330"/>
      <c r="AEM536" s="428"/>
      <c r="AEN536" s="330"/>
      <c r="AEO536" s="428"/>
      <c r="AEP536" s="330"/>
      <c r="AEQ536" s="428"/>
      <c r="AER536" s="330"/>
      <c r="AES536" s="428"/>
      <c r="AET536" s="330"/>
      <c r="AEU536" s="428"/>
      <c r="AEV536" s="330"/>
      <c r="AEW536" s="428"/>
      <c r="AEX536" s="330"/>
      <c r="AEY536" s="428"/>
      <c r="AEZ536" s="330"/>
      <c r="AFA536" s="428"/>
      <c r="AFB536" s="330"/>
      <c r="AFC536" s="428"/>
      <c r="AFD536" s="330"/>
      <c r="AFE536" s="428"/>
      <c r="AFF536" s="330"/>
      <c r="AFG536" s="428"/>
      <c r="AFH536" s="330"/>
      <c r="AFI536" s="428"/>
      <c r="AFJ536" s="330"/>
      <c r="AFK536" s="428"/>
      <c r="AFL536" s="330"/>
      <c r="AFM536" s="428"/>
      <c r="AFN536" s="330"/>
      <c r="AFO536" s="428"/>
      <c r="AFP536" s="330"/>
      <c r="AFQ536" s="428"/>
      <c r="AFR536" s="330"/>
      <c r="AFS536" s="428"/>
      <c r="AFT536" s="330"/>
      <c r="AFU536" s="428"/>
      <c r="AFV536" s="330"/>
      <c r="AFW536" s="428"/>
      <c r="AFX536" s="330"/>
      <c r="AFY536" s="428"/>
      <c r="AFZ536" s="330"/>
      <c r="AGA536" s="428"/>
      <c r="AGB536" s="330"/>
      <c r="AGC536" s="428"/>
      <c r="AGD536" s="330"/>
      <c r="AGE536" s="428"/>
      <c r="AGF536" s="330"/>
      <c r="AGG536" s="428"/>
      <c r="AGH536" s="330"/>
      <c r="AGI536" s="428"/>
      <c r="AGJ536" s="330"/>
      <c r="AGK536" s="428"/>
      <c r="AGL536" s="330"/>
      <c r="AGM536" s="428"/>
      <c r="AGN536" s="330"/>
      <c r="AGO536" s="428"/>
      <c r="AGP536" s="330"/>
      <c r="AGQ536" s="428"/>
      <c r="AGR536" s="330"/>
      <c r="AGS536" s="428"/>
      <c r="AGT536" s="330"/>
      <c r="AGU536" s="428"/>
      <c r="AGV536" s="330"/>
      <c r="AGW536" s="428"/>
      <c r="AGX536" s="330"/>
      <c r="AGY536" s="428"/>
      <c r="AGZ536" s="330"/>
      <c r="AHA536" s="428"/>
      <c r="AHB536" s="330"/>
      <c r="AHC536" s="428"/>
      <c r="AHD536" s="330"/>
      <c r="AHE536" s="428"/>
      <c r="AHF536" s="330"/>
      <c r="AHG536" s="428"/>
      <c r="AHH536" s="330"/>
      <c r="AHI536" s="428"/>
      <c r="AHJ536" s="330"/>
      <c r="AHK536" s="428"/>
      <c r="AHL536" s="330"/>
      <c r="AHM536" s="428"/>
      <c r="AHN536" s="330"/>
      <c r="AHO536" s="428"/>
      <c r="AHP536" s="330"/>
      <c r="AHQ536" s="428"/>
      <c r="AHR536" s="330"/>
      <c r="AHS536" s="428"/>
      <c r="AHT536" s="330"/>
      <c r="AHU536" s="428"/>
      <c r="AHV536" s="330"/>
      <c r="AHW536" s="428"/>
      <c r="AHX536" s="330"/>
      <c r="AHY536" s="428"/>
      <c r="AHZ536" s="330"/>
      <c r="AIA536" s="428"/>
      <c r="AIB536" s="330"/>
      <c r="AIC536" s="428"/>
      <c r="AID536" s="330"/>
      <c r="AIE536" s="428"/>
      <c r="AIF536" s="330"/>
      <c r="AIG536" s="428"/>
      <c r="AIH536" s="330"/>
      <c r="AII536" s="428"/>
      <c r="AIJ536" s="330"/>
      <c r="AIK536" s="428"/>
      <c r="AIL536" s="330"/>
      <c r="AIM536" s="428"/>
      <c r="AIN536" s="330"/>
      <c r="AIO536" s="428"/>
      <c r="AIP536" s="330"/>
      <c r="AIQ536" s="428"/>
      <c r="AIR536" s="330"/>
      <c r="AIS536" s="428"/>
      <c r="AIT536" s="330"/>
      <c r="AIU536" s="428"/>
      <c r="AIV536" s="330"/>
      <c r="AIW536" s="428"/>
      <c r="AIX536" s="330"/>
      <c r="AIY536" s="428"/>
      <c r="AIZ536" s="330"/>
      <c r="AJA536" s="428"/>
      <c r="AJB536" s="330"/>
      <c r="AJC536" s="428"/>
      <c r="AJD536" s="330"/>
      <c r="AJE536" s="428"/>
      <c r="AJF536" s="330"/>
      <c r="AJG536" s="428"/>
      <c r="AJH536" s="330"/>
      <c r="AJI536" s="428"/>
      <c r="AJJ536" s="330"/>
      <c r="AJK536" s="428"/>
      <c r="AJL536" s="330"/>
      <c r="AJM536" s="428"/>
      <c r="AJN536" s="330"/>
      <c r="AJO536" s="428"/>
      <c r="AJP536" s="330"/>
      <c r="AJQ536" s="428"/>
      <c r="AJR536" s="330"/>
      <c r="AJS536" s="428"/>
      <c r="AJT536" s="330"/>
      <c r="AJU536" s="428"/>
      <c r="AJV536" s="330"/>
      <c r="AJW536" s="428"/>
      <c r="AJX536" s="330"/>
      <c r="AJY536" s="428"/>
      <c r="AJZ536" s="330"/>
      <c r="AKA536" s="428"/>
      <c r="AKB536" s="330"/>
      <c r="AKC536" s="428"/>
      <c r="AKD536" s="330"/>
      <c r="AKE536" s="428"/>
      <c r="AKF536" s="330"/>
      <c r="AKG536" s="428"/>
      <c r="AKH536" s="330"/>
      <c r="AKI536" s="428"/>
      <c r="AKJ536" s="330"/>
      <c r="AKK536" s="428"/>
      <c r="AKL536" s="330"/>
      <c r="AKM536" s="428"/>
      <c r="AKN536" s="330"/>
      <c r="AKO536" s="428"/>
      <c r="AKP536" s="330"/>
      <c r="AKQ536" s="428"/>
      <c r="AKR536" s="330"/>
      <c r="AKS536" s="428"/>
      <c r="AKT536" s="330"/>
      <c r="AKU536" s="428"/>
      <c r="AKV536" s="330"/>
      <c r="AKW536" s="428"/>
      <c r="AKX536" s="330"/>
      <c r="AKY536" s="428"/>
      <c r="AKZ536" s="330"/>
      <c r="ALA536" s="428"/>
      <c r="ALB536" s="330"/>
      <c r="ALC536" s="428"/>
      <c r="ALD536" s="330"/>
      <c r="ALE536" s="428"/>
      <c r="ALF536" s="330"/>
      <c r="ALG536" s="428"/>
      <c r="ALH536" s="330"/>
      <c r="ALI536" s="428"/>
      <c r="ALJ536" s="330"/>
      <c r="ALK536" s="428"/>
      <c r="ALL536" s="330"/>
      <c r="ALM536" s="428"/>
      <c r="ALN536" s="330"/>
      <c r="ALO536" s="428"/>
      <c r="ALP536" s="330"/>
      <c r="ALQ536" s="428"/>
      <c r="ALR536" s="330"/>
      <c r="ALS536" s="428"/>
      <c r="ALT536" s="330"/>
      <c r="ALU536" s="428"/>
      <c r="ALV536" s="330"/>
      <c r="ALW536" s="428"/>
      <c r="ALX536" s="330"/>
      <c r="ALY536" s="428"/>
      <c r="ALZ536" s="330"/>
      <c r="AMA536" s="428"/>
      <c r="AMB536" s="330"/>
      <c r="AMC536" s="428"/>
      <c r="AMD536" s="330"/>
      <c r="AME536" s="428"/>
      <c r="AMF536" s="330"/>
      <c r="AMG536" s="428"/>
      <c r="AMH536" s="330"/>
      <c r="AMI536" s="428"/>
      <c r="AMJ536" s="330"/>
      <c r="AMK536" s="428"/>
      <c r="AML536" s="330"/>
      <c r="AMM536" s="428"/>
      <c r="AMN536" s="330"/>
      <c r="AMO536" s="428"/>
      <c r="AMP536" s="330"/>
      <c r="AMQ536" s="428"/>
      <c r="AMR536" s="330"/>
      <c r="AMS536" s="428"/>
      <c r="AMT536" s="330"/>
      <c r="AMU536" s="428"/>
      <c r="AMV536" s="330"/>
      <c r="AMW536" s="428"/>
      <c r="AMX536" s="330"/>
      <c r="AMY536" s="428"/>
      <c r="AMZ536" s="330"/>
      <c r="ANA536" s="428"/>
      <c r="ANB536" s="330"/>
      <c r="ANC536" s="428"/>
      <c r="AND536" s="330"/>
      <c r="ANE536" s="428"/>
      <c r="ANF536" s="330"/>
      <c r="ANG536" s="428"/>
      <c r="ANH536" s="330"/>
      <c r="ANI536" s="428"/>
      <c r="ANJ536" s="330"/>
      <c r="ANK536" s="428"/>
      <c r="ANL536" s="330"/>
      <c r="ANM536" s="428"/>
      <c r="ANN536" s="330"/>
      <c r="ANO536" s="428"/>
      <c r="ANP536" s="330"/>
      <c r="ANQ536" s="428"/>
      <c r="ANR536" s="330"/>
      <c r="ANS536" s="428"/>
      <c r="ANT536" s="330"/>
      <c r="ANU536" s="428"/>
      <c r="ANV536" s="330"/>
      <c r="ANW536" s="428"/>
      <c r="ANX536" s="330"/>
      <c r="ANY536" s="428"/>
      <c r="ANZ536" s="330"/>
      <c r="AOA536" s="428"/>
      <c r="AOB536" s="330"/>
      <c r="AOC536" s="428"/>
      <c r="AOD536" s="330"/>
      <c r="AOE536" s="428"/>
      <c r="AOF536" s="330"/>
      <c r="AOG536" s="428"/>
      <c r="AOH536" s="330"/>
      <c r="AOI536" s="428"/>
      <c r="AOJ536" s="330"/>
      <c r="AOK536" s="428"/>
      <c r="AOL536" s="330"/>
      <c r="AOM536" s="428"/>
      <c r="AON536" s="330"/>
      <c r="AOO536" s="428"/>
      <c r="AOP536" s="330"/>
      <c r="AOQ536" s="428"/>
      <c r="AOR536" s="330"/>
      <c r="AOS536" s="428"/>
      <c r="AOT536" s="330"/>
      <c r="AOU536" s="428"/>
      <c r="AOV536" s="330"/>
      <c r="AOW536" s="428"/>
      <c r="AOX536" s="330"/>
      <c r="AOY536" s="428"/>
      <c r="AOZ536" s="330"/>
      <c r="APA536" s="428"/>
      <c r="APB536" s="330"/>
      <c r="APC536" s="428"/>
      <c r="APD536" s="330"/>
      <c r="APE536" s="428"/>
      <c r="APF536" s="330"/>
      <c r="APG536" s="428"/>
      <c r="APH536" s="330"/>
      <c r="API536" s="428"/>
      <c r="APJ536" s="330"/>
      <c r="APK536" s="428"/>
      <c r="APL536" s="330"/>
      <c r="APM536" s="428"/>
      <c r="APN536" s="330"/>
      <c r="APO536" s="428"/>
      <c r="APP536" s="330"/>
      <c r="APQ536" s="428"/>
      <c r="APR536" s="330"/>
      <c r="APS536" s="428"/>
      <c r="APT536" s="330"/>
      <c r="APU536" s="428"/>
      <c r="APV536" s="330"/>
      <c r="APW536" s="428"/>
      <c r="APX536" s="330"/>
      <c r="APY536" s="428"/>
      <c r="APZ536" s="330"/>
      <c r="AQA536" s="428"/>
      <c r="AQB536" s="330"/>
      <c r="AQC536" s="428"/>
      <c r="AQD536" s="330"/>
      <c r="AQE536" s="428"/>
      <c r="AQF536" s="330"/>
      <c r="AQG536" s="428"/>
      <c r="AQH536" s="330"/>
      <c r="AQI536" s="428"/>
      <c r="AQJ536" s="330"/>
      <c r="AQK536" s="428"/>
      <c r="AQL536" s="330"/>
      <c r="AQM536" s="428"/>
      <c r="AQN536" s="330"/>
      <c r="AQO536" s="428"/>
      <c r="AQP536" s="330"/>
      <c r="AQQ536" s="428"/>
      <c r="AQR536" s="330"/>
      <c r="AQS536" s="428"/>
      <c r="AQT536" s="330"/>
      <c r="AQU536" s="428"/>
      <c r="AQV536" s="330"/>
      <c r="AQW536" s="428"/>
      <c r="AQX536" s="330"/>
      <c r="AQY536" s="428"/>
      <c r="AQZ536" s="330"/>
      <c r="ARA536" s="428"/>
      <c r="ARB536" s="330"/>
      <c r="ARC536" s="428"/>
      <c r="ARD536" s="330"/>
      <c r="ARE536" s="428"/>
      <c r="ARF536" s="330"/>
      <c r="ARG536" s="428"/>
      <c r="ARH536" s="330"/>
      <c r="ARI536" s="428"/>
      <c r="ARJ536" s="330"/>
      <c r="ARK536" s="428"/>
      <c r="ARL536" s="330"/>
      <c r="ARM536" s="428"/>
      <c r="ARN536" s="330"/>
      <c r="ARO536" s="428"/>
      <c r="ARP536" s="330"/>
      <c r="ARQ536" s="428"/>
      <c r="ARR536" s="330"/>
      <c r="ARS536" s="428"/>
      <c r="ART536" s="330"/>
      <c r="ARU536" s="428"/>
      <c r="ARV536" s="330"/>
      <c r="ARW536" s="428"/>
      <c r="ARX536" s="330"/>
      <c r="ARY536" s="428"/>
      <c r="ARZ536" s="330"/>
      <c r="ASA536" s="428"/>
      <c r="ASB536" s="330"/>
      <c r="ASC536" s="428"/>
      <c r="ASD536" s="330"/>
      <c r="ASE536" s="428"/>
      <c r="ASF536" s="330"/>
      <c r="ASG536" s="428"/>
      <c r="ASH536" s="330"/>
      <c r="ASI536" s="428"/>
      <c r="ASJ536" s="330"/>
      <c r="ASK536" s="428"/>
      <c r="ASL536" s="330"/>
      <c r="ASM536" s="428"/>
      <c r="ASN536" s="330"/>
      <c r="ASO536" s="428"/>
      <c r="ASP536" s="330"/>
      <c r="ASQ536" s="428"/>
      <c r="ASR536" s="330"/>
      <c r="ASS536" s="428"/>
      <c r="AST536" s="330"/>
      <c r="ASU536" s="428"/>
      <c r="ASV536" s="330"/>
      <c r="ASW536" s="428"/>
      <c r="ASX536" s="330"/>
      <c r="ASY536" s="428"/>
      <c r="ASZ536" s="330"/>
      <c r="ATA536" s="428"/>
      <c r="ATB536" s="330"/>
      <c r="ATC536" s="428"/>
      <c r="ATD536" s="330"/>
      <c r="ATE536" s="428"/>
      <c r="ATF536" s="330"/>
      <c r="ATG536" s="428"/>
      <c r="ATH536" s="330"/>
      <c r="ATI536" s="428"/>
      <c r="ATJ536" s="330"/>
      <c r="ATK536" s="428"/>
      <c r="ATL536" s="330"/>
      <c r="ATM536" s="428"/>
      <c r="ATN536" s="330"/>
      <c r="ATO536" s="428"/>
      <c r="ATP536" s="330"/>
      <c r="ATQ536" s="428"/>
      <c r="ATR536" s="330"/>
      <c r="ATS536" s="428"/>
      <c r="ATT536" s="330"/>
      <c r="ATU536" s="428"/>
      <c r="ATV536" s="330"/>
      <c r="ATW536" s="428"/>
      <c r="ATX536" s="330"/>
      <c r="ATY536" s="428"/>
      <c r="ATZ536" s="330"/>
      <c r="AUA536" s="428"/>
      <c r="AUB536" s="330"/>
      <c r="AUC536" s="428"/>
      <c r="AUD536" s="330"/>
      <c r="AUE536" s="428"/>
      <c r="AUF536" s="330"/>
      <c r="AUG536" s="428"/>
      <c r="AUH536" s="330"/>
      <c r="AUI536" s="428"/>
      <c r="AUJ536" s="330"/>
      <c r="AUK536" s="428"/>
      <c r="AUL536" s="330"/>
      <c r="AUM536" s="428"/>
      <c r="AUN536" s="330"/>
      <c r="AUO536" s="428"/>
      <c r="AUP536" s="330"/>
      <c r="AUQ536" s="428"/>
      <c r="AUR536" s="330"/>
      <c r="AUS536" s="428"/>
      <c r="AUT536" s="330"/>
      <c r="AUU536" s="428"/>
      <c r="AUV536" s="330"/>
      <c r="AUW536" s="428"/>
      <c r="AUX536" s="330"/>
      <c r="AUY536" s="428"/>
      <c r="AUZ536" s="330"/>
      <c r="AVA536" s="428"/>
      <c r="AVB536" s="330"/>
      <c r="AVC536" s="428"/>
      <c r="AVD536" s="330"/>
      <c r="AVE536" s="428"/>
      <c r="AVF536" s="330"/>
      <c r="AVG536" s="428"/>
      <c r="AVH536" s="330"/>
      <c r="AVI536" s="428"/>
      <c r="AVJ536" s="330"/>
      <c r="AVK536" s="428"/>
      <c r="AVL536" s="330"/>
      <c r="AVM536" s="428"/>
      <c r="AVN536" s="330"/>
      <c r="AVO536" s="428"/>
      <c r="AVP536" s="330"/>
      <c r="AVQ536" s="428"/>
      <c r="AVR536" s="330"/>
      <c r="AVS536" s="428"/>
      <c r="AVT536" s="330"/>
      <c r="AVU536" s="428"/>
      <c r="AVV536" s="330"/>
      <c r="AVW536" s="428"/>
      <c r="AVX536" s="330"/>
      <c r="AVY536" s="428"/>
      <c r="AVZ536" s="330"/>
      <c r="AWA536" s="428"/>
      <c r="AWB536" s="330"/>
      <c r="AWC536" s="428"/>
      <c r="AWD536" s="330"/>
      <c r="AWE536" s="428"/>
      <c r="AWF536" s="330"/>
      <c r="AWG536" s="428"/>
      <c r="AWH536" s="330"/>
      <c r="AWI536" s="428"/>
      <c r="AWJ536" s="330"/>
      <c r="AWK536" s="428"/>
      <c r="AWL536" s="330"/>
      <c r="AWM536" s="428"/>
      <c r="AWN536" s="330"/>
      <c r="AWO536" s="428"/>
      <c r="AWP536" s="330"/>
      <c r="AWQ536" s="428"/>
      <c r="AWR536" s="330"/>
      <c r="AWS536" s="428"/>
      <c r="AWT536" s="330"/>
      <c r="AWU536" s="428"/>
      <c r="AWV536" s="330"/>
      <c r="AWW536" s="428"/>
      <c r="AWX536" s="330"/>
      <c r="AWY536" s="428"/>
      <c r="AWZ536" s="330"/>
      <c r="AXA536" s="428"/>
      <c r="AXB536" s="330"/>
      <c r="AXC536" s="428"/>
      <c r="AXD536" s="330"/>
      <c r="AXE536" s="428"/>
      <c r="AXF536" s="330"/>
      <c r="AXG536" s="428"/>
      <c r="AXH536" s="330"/>
      <c r="AXI536" s="428"/>
      <c r="AXJ536" s="330"/>
      <c r="AXK536" s="428"/>
      <c r="AXL536" s="330"/>
      <c r="AXM536" s="428"/>
      <c r="AXN536" s="330"/>
      <c r="AXO536" s="428"/>
      <c r="AXP536" s="330"/>
      <c r="AXQ536" s="428"/>
      <c r="AXR536" s="330"/>
      <c r="AXS536" s="428"/>
      <c r="AXT536" s="330"/>
      <c r="AXU536" s="428"/>
      <c r="AXV536" s="330"/>
      <c r="AXW536" s="428"/>
      <c r="AXX536" s="330"/>
      <c r="AXY536" s="428"/>
      <c r="AXZ536" s="330"/>
      <c r="AYA536" s="428"/>
      <c r="AYB536" s="330"/>
      <c r="AYC536" s="428"/>
      <c r="AYD536" s="330"/>
      <c r="AYE536" s="428"/>
      <c r="AYF536" s="330"/>
      <c r="AYG536" s="428"/>
      <c r="AYH536" s="330"/>
      <c r="AYI536" s="428"/>
      <c r="AYJ536" s="330"/>
      <c r="AYK536" s="428"/>
      <c r="AYL536" s="330"/>
      <c r="AYM536" s="428"/>
      <c r="AYN536" s="330"/>
      <c r="AYO536" s="428"/>
      <c r="AYP536" s="330"/>
      <c r="AYQ536" s="428"/>
      <c r="AYR536" s="330"/>
      <c r="AYS536" s="428"/>
      <c r="AYT536" s="330"/>
      <c r="AYU536" s="428"/>
      <c r="AYV536" s="330"/>
      <c r="AYW536" s="428"/>
      <c r="AYX536" s="330"/>
      <c r="AYY536" s="428"/>
      <c r="AYZ536" s="330"/>
      <c r="AZA536" s="428"/>
      <c r="AZB536" s="330"/>
      <c r="AZC536" s="428"/>
      <c r="AZD536" s="330"/>
      <c r="AZE536" s="428"/>
      <c r="AZF536" s="330"/>
      <c r="AZG536" s="428"/>
      <c r="AZH536" s="330"/>
      <c r="AZI536" s="428"/>
      <c r="AZJ536" s="330"/>
      <c r="AZK536" s="428"/>
      <c r="AZL536" s="330"/>
      <c r="AZM536" s="428"/>
      <c r="AZN536" s="330"/>
      <c r="AZO536" s="428"/>
      <c r="AZP536" s="330"/>
      <c r="AZQ536" s="428"/>
      <c r="AZR536" s="330"/>
      <c r="AZS536" s="428"/>
      <c r="AZT536" s="330"/>
      <c r="AZU536" s="428"/>
      <c r="AZV536" s="330"/>
      <c r="AZW536" s="428"/>
      <c r="AZX536" s="330"/>
      <c r="AZY536" s="428"/>
      <c r="AZZ536" s="330"/>
      <c r="BAA536" s="428"/>
      <c r="BAB536" s="330"/>
      <c r="BAC536" s="428"/>
      <c r="BAD536" s="330"/>
      <c r="BAE536" s="428"/>
      <c r="BAF536" s="330"/>
      <c r="BAG536" s="428"/>
      <c r="BAH536" s="330"/>
      <c r="BAI536" s="428"/>
      <c r="BAJ536" s="330"/>
      <c r="BAK536" s="428"/>
      <c r="BAL536" s="330"/>
      <c r="BAM536" s="428"/>
      <c r="BAN536" s="330"/>
      <c r="BAO536" s="428"/>
      <c r="BAP536" s="330"/>
      <c r="BAQ536" s="428"/>
      <c r="BAR536" s="330"/>
      <c r="BAS536" s="428"/>
      <c r="BAT536" s="330"/>
      <c r="BAU536" s="428"/>
      <c r="BAV536" s="330"/>
      <c r="BAW536" s="428"/>
      <c r="BAX536" s="330"/>
      <c r="BAY536" s="428"/>
      <c r="BAZ536" s="330"/>
      <c r="BBA536" s="428"/>
      <c r="BBB536" s="330"/>
      <c r="BBC536" s="428"/>
      <c r="BBD536" s="330"/>
      <c r="BBE536" s="428"/>
      <c r="BBF536" s="330"/>
      <c r="BBG536" s="428"/>
      <c r="BBH536" s="330"/>
      <c r="BBI536" s="428"/>
      <c r="BBJ536" s="330"/>
      <c r="BBK536" s="428"/>
      <c r="BBL536" s="330"/>
      <c r="BBM536" s="428"/>
      <c r="BBN536" s="330"/>
      <c r="BBO536" s="428"/>
      <c r="BBP536" s="330"/>
      <c r="BBQ536" s="428"/>
      <c r="BBR536" s="330"/>
      <c r="BBS536" s="428"/>
      <c r="BBT536" s="330"/>
      <c r="BBU536" s="428"/>
      <c r="BBV536" s="330"/>
      <c r="BBW536" s="428"/>
      <c r="BBX536" s="330"/>
      <c r="BBY536" s="428"/>
      <c r="BBZ536" s="330"/>
      <c r="BCA536" s="428"/>
      <c r="BCB536" s="330"/>
      <c r="BCC536" s="428"/>
      <c r="BCD536" s="330"/>
      <c r="BCE536" s="428"/>
      <c r="BCF536" s="330"/>
      <c r="BCG536" s="428"/>
      <c r="BCH536" s="330"/>
      <c r="BCI536" s="428"/>
      <c r="BCJ536" s="330"/>
      <c r="BCK536" s="428"/>
      <c r="BCL536" s="330"/>
      <c r="BCM536" s="428"/>
      <c r="BCN536" s="330"/>
      <c r="BCO536" s="428"/>
      <c r="BCP536" s="330"/>
      <c r="BCQ536" s="428"/>
      <c r="BCR536" s="330"/>
      <c r="BCS536" s="428"/>
      <c r="BCT536" s="330"/>
      <c r="BCU536" s="428"/>
      <c r="BCV536" s="330"/>
      <c r="BCW536" s="428"/>
      <c r="BCX536" s="330"/>
      <c r="BCY536" s="428"/>
      <c r="BCZ536" s="330"/>
      <c r="BDA536" s="428"/>
      <c r="BDB536" s="330"/>
      <c r="BDC536" s="428"/>
      <c r="BDD536" s="330"/>
      <c r="BDE536" s="428"/>
      <c r="BDF536" s="330"/>
      <c r="BDG536" s="428"/>
      <c r="BDH536" s="330"/>
      <c r="BDI536" s="428"/>
      <c r="BDJ536" s="330"/>
      <c r="BDK536" s="428"/>
      <c r="BDL536" s="330"/>
      <c r="BDM536" s="428"/>
      <c r="BDN536" s="330"/>
      <c r="BDO536" s="428"/>
      <c r="BDP536" s="330"/>
      <c r="BDQ536" s="428"/>
      <c r="BDR536" s="330"/>
      <c r="BDS536" s="428"/>
      <c r="BDT536" s="330"/>
      <c r="BDU536" s="428"/>
      <c r="BDV536" s="330"/>
      <c r="BDW536" s="428"/>
      <c r="BDX536" s="330"/>
      <c r="BDY536" s="428"/>
      <c r="BDZ536" s="330"/>
      <c r="BEA536" s="428"/>
      <c r="BEB536" s="330"/>
      <c r="BEC536" s="428"/>
      <c r="BED536" s="330"/>
      <c r="BEE536" s="428"/>
      <c r="BEF536" s="330"/>
      <c r="BEG536" s="428"/>
      <c r="BEH536" s="330"/>
      <c r="BEI536" s="428"/>
      <c r="BEJ536" s="330"/>
      <c r="BEK536" s="428"/>
      <c r="BEL536" s="330"/>
      <c r="BEM536" s="428"/>
      <c r="BEN536" s="330"/>
      <c r="BEO536" s="428"/>
      <c r="BEP536" s="330"/>
      <c r="BEQ536" s="428"/>
      <c r="BER536" s="330"/>
      <c r="BES536" s="428"/>
      <c r="BET536" s="330"/>
      <c r="BEU536" s="428"/>
      <c r="BEV536" s="330"/>
      <c r="BEW536" s="428"/>
      <c r="BEX536" s="330"/>
      <c r="BEY536" s="428"/>
      <c r="BEZ536" s="330"/>
      <c r="BFA536" s="428"/>
      <c r="BFB536" s="330"/>
      <c r="BFC536" s="428"/>
      <c r="BFD536" s="330"/>
      <c r="BFE536" s="428"/>
      <c r="BFF536" s="330"/>
      <c r="BFG536" s="428"/>
      <c r="BFH536" s="330"/>
      <c r="BFI536" s="428"/>
      <c r="BFJ536" s="330"/>
      <c r="BFK536" s="428"/>
      <c r="BFL536" s="330"/>
      <c r="BFM536" s="428"/>
      <c r="BFN536" s="330"/>
      <c r="BFO536" s="428"/>
      <c r="BFP536" s="330"/>
      <c r="BFQ536" s="428"/>
      <c r="BFR536" s="330"/>
      <c r="BFS536" s="428"/>
      <c r="BFT536" s="330"/>
      <c r="BFU536" s="428"/>
      <c r="BFV536" s="330"/>
      <c r="BFW536" s="428"/>
      <c r="BFX536" s="330"/>
      <c r="BFY536" s="428"/>
      <c r="BFZ536" s="330"/>
      <c r="BGA536" s="428"/>
      <c r="BGB536" s="330"/>
      <c r="BGC536" s="428"/>
      <c r="BGD536" s="330"/>
      <c r="BGE536" s="428"/>
      <c r="BGF536" s="330"/>
      <c r="BGG536" s="428"/>
      <c r="BGH536" s="330"/>
      <c r="BGI536" s="428"/>
      <c r="BGJ536" s="330"/>
      <c r="BGK536" s="428"/>
      <c r="BGL536" s="330"/>
      <c r="BGM536" s="428"/>
      <c r="BGN536" s="330"/>
      <c r="BGO536" s="428"/>
      <c r="BGP536" s="330"/>
      <c r="BGQ536" s="428"/>
      <c r="BGR536" s="330"/>
      <c r="BGS536" s="428"/>
      <c r="BGT536" s="330"/>
      <c r="BGU536" s="428"/>
      <c r="BGV536" s="330"/>
      <c r="BGW536" s="428"/>
      <c r="BGX536" s="330"/>
      <c r="BGY536" s="428"/>
      <c r="BGZ536" s="330"/>
      <c r="BHA536" s="428"/>
      <c r="BHB536" s="330"/>
      <c r="BHC536" s="428"/>
      <c r="BHD536" s="330"/>
      <c r="BHE536" s="428"/>
      <c r="BHF536" s="330"/>
      <c r="BHG536" s="428"/>
      <c r="BHH536" s="330"/>
      <c r="BHI536" s="428"/>
      <c r="BHJ536" s="330"/>
      <c r="BHK536" s="428"/>
      <c r="BHL536" s="330"/>
      <c r="BHM536" s="428"/>
      <c r="BHN536" s="330"/>
      <c r="BHO536" s="428"/>
      <c r="BHP536" s="330"/>
      <c r="BHQ536" s="428"/>
      <c r="BHR536" s="330"/>
      <c r="BHS536" s="428"/>
      <c r="BHT536" s="330"/>
      <c r="BHU536" s="428"/>
      <c r="BHV536" s="330"/>
      <c r="BHW536" s="428"/>
      <c r="BHX536" s="330"/>
      <c r="BHY536" s="428"/>
      <c r="BHZ536" s="330"/>
      <c r="BIA536" s="428"/>
      <c r="BIB536" s="330"/>
      <c r="BIC536" s="428"/>
      <c r="BID536" s="330"/>
      <c r="BIE536" s="428"/>
      <c r="BIF536" s="330"/>
      <c r="BIG536" s="428"/>
      <c r="BIH536" s="330"/>
      <c r="BII536" s="428"/>
      <c r="BIJ536" s="330"/>
      <c r="BIK536" s="428"/>
      <c r="BIL536" s="330"/>
      <c r="BIM536" s="428"/>
      <c r="BIN536" s="330"/>
      <c r="BIO536" s="428"/>
      <c r="BIP536" s="330"/>
      <c r="BIQ536" s="428"/>
      <c r="BIR536" s="330"/>
      <c r="BIS536" s="428"/>
      <c r="BIT536" s="330"/>
      <c r="BIU536" s="428"/>
      <c r="BIV536" s="330"/>
      <c r="BIW536" s="428"/>
      <c r="BIX536" s="330"/>
      <c r="BIY536" s="428"/>
      <c r="BIZ536" s="330"/>
      <c r="BJA536" s="428"/>
      <c r="BJB536" s="330"/>
      <c r="BJC536" s="428"/>
      <c r="BJD536" s="330"/>
      <c r="BJE536" s="428"/>
      <c r="BJF536" s="330"/>
      <c r="BJG536" s="428"/>
      <c r="BJH536" s="330"/>
      <c r="BJI536" s="428"/>
      <c r="BJJ536" s="330"/>
      <c r="BJK536" s="428"/>
      <c r="BJL536" s="330"/>
      <c r="BJM536" s="428"/>
      <c r="BJN536" s="330"/>
      <c r="BJO536" s="428"/>
      <c r="BJP536" s="330"/>
      <c r="BJQ536" s="428"/>
      <c r="BJR536" s="330"/>
      <c r="BJS536" s="428"/>
      <c r="BJT536" s="330"/>
      <c r="BJU536" s="428"/>
      <c r="BJV536" s="330"/>
      <c r="BJW536" s="428"/>
      <c r="BJX536" s="330"/>
      <c r="BJY536" s="428"/>
      <c r="BJZ536" s="330"/>
      <c r="BKA536" s="428"/>
      <c r="BKB536" s="330"/>
      <c r="BKC536" s="428"/>
      <c r="BKD536" s="330"/>
      <c r="BKE536" s="428"/>
      <c r="BKF536" s="330"/>
      <c r="BKG536" s="428"/>
      <c r="BKH536" s="330"/>
      <c r="BKI536" s="428"/>
      <c r="BKJ536" s="330"/>
      <c r="BKK536" s="428"/>
      <c r="BKL536" s="330"/>
      <c r="BKM536" s="428"/>
      <c r="BKN536" s="330"/>
      <c r="BKO536" s="428"/>
      <c r="BKP536" s="330"/>
      <c r="BKQ536" s="428"/>
      <c r="BKR536" s="330"/>
      <c r="BKS536" s="428"/>
      <c r="BKT536" s="330"/>
      <c r="BKU536" s="428"/>
      <c r="BKV536" s="330"/>
      <c r="BKW536" s="428"/>
      <c r="BKX536" s="330"/>
      <c r="BKY536" s="428"/>
      <c r="BKZ536" s="330"/>
      <c r="BLA536" s="428"/>
      <c r="BLB536" s="330"/>
      <c r="BLC536" s="428"/>
      <c r="BLD536" s="330"/>
      <c r="BLE536" s="428"/>
      <c r="BLF536" s="330"/>
      <c r="BLG536" s="428"/>
      <c r="BLH536" s="330"/>
      <c r="BLI536" s="428"/>
      <c r="BLJ536" s="330"/>
      <c r="BLK536" s="428"/>
      <c r="BLL536" s="330"/>
      <c r="BLM536" s="428"/>
      <c r="BLN536" s="330"/>
      <c r="BLO536" s="428"/>
      <c r="BLP536" s="330"/>
      <c r="BLQ536" s="428"/>
      <c r="BLR536" s="330"/>
      <c r="BLS536" s="428"/>
      <c r="BLT536" s="330"/>
      <c r="BLU536" s="428"/>
      <c r="BLV536" s="330"/>
      <c r="BLW536" s="428"/>
      <c r="BLX536" s="330"/>
      <c r="BLY536" s="428"/>
      <c r="BLZ536" s="330"/>
      <c r="BMA536" s="428"/>
      <c r="BMB536" s="330"/>
      <c r="BMC536" s="428"/>
      <c r="BMD536" s="330"/>
      <c r="BME536" s="428"/>
      <c r="BMF536" s="330"/>
      <c r="BMG536" s="428"/>
      <c r="BMH536" s="330"/>
      <c r="BMI536" s="428"/>
      <c r="BMJ536" s="330"/>
      <c r="BMK536" s="428"/>
      <c r="BML536" s="330"/>
      <c r="BMM536" s="428"/>
      <c r="BMN536" s="330"/>
      <c r="BMO536" s="428"/>
      <c r="BMP536" s="330"/>
      <c r="BMQ536" s="428"/>
      <c r="BMR536" s="330"/>
      <c r="BMS536" s="428"/>
      <c r="BMT536" s="330"/>
      <c r="BMU536" s="428"/>
      <c r="BMV536" s="330"/>
      <c r="BMW536" s="428"/>
      <c r="BMX536" s="330" t="s">
        <v>610</v>
      </c>
      <c r="BMY536" s="428">
        <f>BMY535+1</f>
        <v>3</v>
      </c>
      <c r="BMZ536" s="330" t="s">
        <v>610</v>
      </c>
      <c r="BNA536" s="428">
        <f>BNA535+1</f>
        <v>3</v>
      </c>
      <c r="BNB536" s="330" t="s">
        <v>610</v>
      </c>
      <c r="BNC536" s="428">
        <f>BNC535+1</f>
        <v>3</v>
      </c>
      <c r="BND536" s="330" t="s">
        <v>610</v>
      </c>
      <c r="BNE536" s="428">
        <f>BNE535+1</f>
        <v>3</v>
      </c>
      <c r="BNF536" s="330" t="s">
        <v>610</v>
      </c>
      <c r="BNG536" s="428">
        <f>BNG535+1</f>
        <v>3</v>
      </c>
      <c r="BNH536" s="330" t="s">
        <v>610</v>
      </c>
      <c r="BNI536" s="428">
        <f>BNI535+1</f>
        <v>3</v>
      </c>
      <c r="BNJ536" s="330" t="s">
        <v>610</v>
      </c>
      <c r="BNK536" s="428">
        <f>BNK535+1</f>
        <v>3</v>
      </c>
      <c r="BNL536" s="330" t="s">
        <v>610</v>
      </c>
      <c r="BNM536" s="428">
        <f>BNM535+1</f>
        <v>3</v>
      </c>
      <c r="BNN536" s="330" t="s">
        <v>610</v>
      </c>
      <c r="BNO536" s="428">
        <f>BNO535+1</f>
        <v>3</v>
      </c>
      <c r="BNP536" s="330" t="s">
        <v>610</v>
      </c>
      <c r="BNQ536" s="428">
        <f>BNQ535+1</f>
        <v>3</v>
      </c>
      <c r="BNR536" s="330" t="s">
        <v>610</v>
      </c>
      <c r="BNS536" s="428">
        <f>BNS535+1</f>
        <v>3</v>
      </c>
      <c r="BNT536" s="330" t="s">
        <v>610</v>
      </c>
      <c r="BNU536" s="428">
        <f>BNU535+1</f>
        <v>3</v>
      </c>
      <c r="BNV536" s="330" t="s">
        <v>610</v>
      </c>
      <c r="BNW536" s="428">
        <f>BNW535+1</f>
        <v>3</v>
      </c>
      <c r="BNX536" s="330" t="s">
        <v>610</v>
      </c>
      <c r="BNY536" s="428">
        <f>BNY535+1</f>
        <v>3</v>
      </c>
      <c r="BNZ536" s="330" t="s">
        <v>610</v>
      </c>
      <c r="BOA536" s="428">
        <f>BOA535+1</f>
        <v>3</v>
      </c>
      <c r="BOB536" s="330" t="s">
        <v>610</v>
      </c>
      <c r="BOC536" s="428">
        <f>BOC535+1</f>
        <v>3</v>
      </c>
      <c r="BOD536" s="330" t="s">
        <v>610</v>
      </c>
      <c r="BOE536" s="428">
        <f>BOE535+1</f>
        <v>3</v>
      </c>
      <c r="BOF536" s="330" t="s">
        <v>610</v>
      </c>
      <c r="BOG536" s="428">
        <f>BOG535+1</f>
        <v>3</v>
      </c>
      <c r="BOH536" s="330" t="s">
        <v>610</v>
      </c>
      <c r="BOI536" s="428">
        <f>BOI535+1</f>
        <v>3</v>
      </c>
      <c r="BOJ536" s="330" t="s">
        <v>610</v>
      </c>
      <c r="BOK536" s="428">
        <f>BOK535+1</f>
        <v>3</v>
      </c>
      <c r="BOL536" s="330" t="s">
        <v>610</v>
      </c>
      <c r="BOM536" s="428">
        <f>BOM535+1</f>
        <v>3</v>
      </c>
      <c r="BON536" s="330" t="s">
        <v>610</v>
      </c>
      <c r="BOO536" s="428">
        <f>BOO535+1</f>
        <v>3</v>
      </c>
      <c r="BOP536" s="330" t="s">
        <v>610</v>
      </c>
      <c r="BOQ536" s="428">
        <f>BOQ535+1</f>
        <v>3</v>
      </c>
      <c r="BOR536" s="330" t="s">
        <v>610</v>
      </c>
      <c r="BOS536" s="428">
        <f>BOS535+1</f>
        <v>3</v>
      </c>
      <c r="BOT536" s="330" t="s">
        <v>610</v>
      </c>
      <c r="BOU536" s="428">
        <f>BOU535+1</f>
        <v>3</v>
      </c>
      <c r="BOV536" s="330" t="s">
        <v>610</v>
      </c>
      <c r="BOW536" s="428">
        <f>BOW535+1</f>
        <v>3</v>
      </c>
      <c r="BOX536" s="330" t="s">
        <v>610</v>
      </c>
      <c r="BOY536" s="428">
        <f>BOY535+1</f>
        <v>3</v>
      </c>
      <c r="BOZ536" s="330" t="s">
        <v>610</v>
      </c>
      <c r="BPA536" s="428">
        <f>BPA535+1</f>
        <v>3</v>
      </c>
      <c r="BPB536" s="330" t="s">
        <v>610</v>
      </c>
      <c r="BPC536" s="428">
        <f>BPC535+1</f>
        <v>3</v>
      </c>
      <c r="BPD536" s="330" t="s">
        <v>610</v>
      </c>
      <c r="BPE536" s="428">
        <f>BPE535+1</f>
        <v>3</v>
      </c>
      <c r="BPF536" s="330" t="s">
        <v>610</v>
      </c>
      <c r="BPG536" s="428">
        <f>BPG535+1</f>
        <v>3</v>
      </c>
      <c r="BPH536" s="330" t="s">
        <v>610</v>
      </c>
      <c r="BPI536" s="428">
        <f>BPI535+1</f>
        <v>3</v>
      </c>
      <c r="BPJ536" s="330" t="s">
        <v>610</v>
      </c>
      <c r="BPK536" s="428">
        <f>BPK535+1</f>
        <v>3</v>
      </c>
      <c r="BPL536" s="330" t="s">
        <v>610</v>
      </c>
      <c r="BPM536" s="428">
        <f>BPM535+1</f>
        <v>3</v>
      </c>
      <c r="BPN536" s="330" t="s">
        <v>610</v>
      </c>
      <c r="BPO536" s="428">
        <f>BPO535+1</f>
        <v>3</v>
      </c>
      <c r="BPP536" s="330" t="s">
        <v>610</v>
      </c>
      <c r="BPQ536" s="428">
        <f>BPQ535+1</f>
        <v>3</v>
      </c>
      <c r="BPR536" s="330" t="s">
        <v>610</v>
      </c>
      <c r="BPS536" s="428">
        <f>BPS535+1</f>
        <v>3</v>
      </c>
      <c r="BPT536" s="330" t="s">
        <v>610</v>
      </c>
      <c r="BPU536" s="428">
        <f>BPU535+1</f>
        <v>3</v>
      </c>
      <c r="BPV536" s="330" t="s">
        <v>610</v>
      </c>
      <c r="BPW536" s="428">
        <f>BPW535+1</f>
        <v>3</v>
      </c>
      <c r="BPX536" s="330" t="s">
        <v>610</v>
      </c>
      <c r="BPY536" s="428">
        <f>BPY535+1</f>
        <v>3</v>
      </c>
      <c r="BPZ536" s="330" t="s">
        <v>610</v>
      </c>
      <c r="BQA536" s="428">
        <f>BQA535+1</f>
        <v>3</v>
      </c>
      <c r="BQB536" s="330" t="s">
        <v>610</v>
      </c>
      <c r="BQC536" s="428">
        <f>BQC535+1</f>
        <v>3</v>
      </c>
      <c r="BQD536" s="330" t="s">
        <v>610</v>
      </c>
      <c r="BQE536" s="428">
        <f>BQE535+1</f>
        <v>3</v>
      </c>
      <c r="BQF536" s="330" t="s">
        <v>610</v>
      </c>
      <c r="BQG536" s="428">
        <f>BQG535+1</f>
        <v>3</v>
      </c>
      <c r="BQH536" s="330" t="s">
        <v>610</v>
      </c>
      <c r="BQI536" s="428">
        <f>BQI535+1</f>
        <v>3</v>
      </c>
      <c r="BQJ536" s="330" t="s">
        <v>610</v>
      </c>
      <c r="BQK536" s="428">
        <f>BQK535+1</f>
        <v>3</v>
      </c>
      <c r="BQL536" s="330" t="s">
        <v>610</v>
      </c>
      <c r="BQM536" s="428">
        <f>BQM535+1</f>
        <v>3</v>
      </c>
      <c r="BQN536" s="330" t="s">
        <v>610</v>
      </c>
      <c r="BQO536" s="428">
        <f>BQO535+1</f>
        <v>3</v>
      </c>
      <c r="BQP536" s="330" t="s">
        <v>610</v>
      </c>
      <c r="BQQ536" s="428">
        <f>BQQ535+1</f>
        <v>3</v>
      </c>
      <c r="BQR536" s="330" t="s">
        <v>610</v>
      </c>
      <c r="BQS536" s="428">
        <f>BQS535+1</f>
        <v>3</v>
      </c>
      <c r="BQT536" s="330" t="s">
        <v>610</v>
      </c>
      <c r="BQU536" s="428">
        <f>BQU535+1</f>
        <v>3</v>
      </c>
      <c r="BQV536" s="330" t="s">
        <v>610</v>
      </c>
      <c r="BQW536" s="428">
        <f>BQW535+1</f>
        <v>3</v>
      </c>
      <c r="BQX536" s="330" t="s">
        <v>610</v>
      </c>
      <c r="BQY536" s="428">
        <f>BQY535+1</f>
        <v>3</v>
      </c>
      <c r="BQZ536" s="330" t="s">
        <v>610</v>
      </c>
      <c r="BRA536" s="428">
        <f>BRA535+1</f>
        <v>3</v>
      </c>
      <c r="BRB536" s="330" t="s">
        <v>610</v>
      </c>
      <c r="BRC536" s="428">
        <f>BRC535+1</f>
        <v>3</v>
      </c>
      <c r="BRD536" s="330" t="s">
        <v>610</v>
      </c>
      <c r="BRE536" s="428">
        <f>BRE535+1</f>
        <v>3</v>
      </c>
      <c r="BRF536" s="330" t="s">
        <v>610</v>
      </c>
      <c r="BRG536" s="428">
        <f>BRG535+1</f>
        <v>3</v>
      </c>
      <c r="BRH536" s="330" t="s">
        <v>610</v>
      </c>
      <c r="BRI536" s="428">
        <f>BRI535+1</f>
        <v>3</v>
      </c>
      <c r="BRJ536" s="330" t="s">
        <v>610</v>
      </c>
      <c r="BRK536" s="428">
        <f>BRK535+1</f>
        <v>3</v>
      </c>
      <c r="BRL536" s="330" t="s">
        <v>610</v>
      </c>
      <c r="BRM536" s="428">
        <f>BRM535+1</f>
        <v>3</v>
      </c>
      <c r="BRN536" s="330" t="s">
        <v>610</v>
      </c>
      <c r="BRO536" s="428">
        <f>BRO535+1</f>
        <v>3</v>
      </c>
      <c r="BRP536" s="330" t="s">
        <v>610</v>
      </c>
      <c r="BRQ536" s="428">
        <f>BRQ535+1</f>
        <v>3</v>
      </c>
      <c r="BRR536" s="330" t="s">
        <v>610</v>
      </c>
      <c r="BRS536" s="428">
        <f>BRS535+1</f>
        <v>3</v>
      </c>
      <c r="BRT536" s="330" t="s">
        <v>610</v>
      </c>
      <c r="BRU536" s="428">
        <f>BRU535+1</f>
        <v>3</v>
      </c>
      <c r="BRV536" s="330" t="s">
        <v>610</v>
      </c>
      <c r="BRW536" s="428">
        <f>BRW535+1</f>
        <v>3</v>
      </c>
      <c r="BRX536" s="330" t="s">
        <v>610</v>
      </c>
      <c r="BRY536" s="428">
        <f>BRY535+1</f>
        <v>3</v>
      </c>
      <c r="BRZ536" s="330" t="s">
        <v>610</v>
      </c>
      <c r="BSA536" s="428">
        <f>BSA535+1</f>
        <v>3</v>
      </c>
      <c r="BSB536" s="330" t="s">
        <v>610</v>
      </c>
      <c r="BSC536" s="428">
        <f>BSC535+1</f>
        <v>3</v>
      </c>
      <c r="BSD536" s="330" t="s">
        <v>610</v>
      </c>
      <c r="BSE536" s="428">
        <f>BSE535+1</f>
        <v>3</v>
      </c>
      <c r="BSF536" s="330" t="s">
        <v>610</v>
      </c>
      <c r="BSG536" s="428">
        <f>BSG535+1</f>
        <v>3</v>
      </c>
      <c r="BSH536" s="330" t="s">
        <v>610</v>
      </c>
      <c r="BSI536" s="428">
        <f>BSI535+1</f>
        <v>3</v>
      </c>
      <c r="BSJ536" s="330" t="s">
        <v>610</v>
      </c>
      <c r="BSK536" s="428">
        <f>BSK535+1</f>
        <v>3</v>
      </c>
      <c r="BSL536" s="330" t="s">
        <v>610</v>
      </c>
      <c r="BSM536" s="428">
        <f>BSM535+1</f>
        <v>3</v>
      </c>
      <c r="BSN536" s="330" t="s">
        <v>610</v>
      </c>
      <c r="BSO536" s="428">
        <f>BSO535+1</f>
        <v>3</v>
      </c>
      <c r="BSP536" s="330" t="s">
        <v>610</v>
      </c>
      <c r="BSQ536" s="428">
        <f>BSQ535+1</f>
        <v>3</v>
      </c>
      <c r="BSR536" s="330" t="s">
        <v>610</v>
      </c>
      <c r="BSS536" s="428">
        <f>BSS535+1</f>
        <v>3</v>
      </c>
      <c r="BST536" s="330" t="s">
        <v>610</v>
      </c>
      <c r="BSU536" s="428">
        <f>BSU535+1</f>
        <v>3</v>
      </c>
      <c r="BSV536" s="330" t="s">
        <v>610</v>
      </c>
      <c r="BSW536" s="428">
        <f>BSW535+1</f>
        <v>3</v>
      </c>
      <c r="BSX536" s="330" t="s">
        <v>610</v>
      </c>
      <c r="BSY536" s="428">
        <f>BSY535+1</f>
        <v>3</v>
      </c>
      <c r="BSZ536" s="330" t="s">
        <v>610</v>
      </c>
      <c r="BTA536" s="428">
        <f>BTA535+1</f>
        <v>3</v>
      </c>
      <c r="BTB536" s="330" t="s">
        <v>610</v>
      </c>
      <c r="BTC536" s="428">
        <f>BTC535+1</f>
        <v>3</v>
      </c>
      <c r="BTD536" s="330" t="s">
        <v>610</v>
      </c>
      <c r="BTE536" s="428">
        <f>BTE535+1</f>
        <v>3</v>
      </c>
      <c r="BTF536" s="330" t="s">
        <v>610</v>
      </c>
      <c r="BTG536" s="428">
        <f>BTG535+1</f>
        <v>3</v>
      </c>
      <c r="BTH536" s="330" t="s">
        <v>610</v>
      </c>
      <c r="BTI536" s="428">
        <f>BTI535+1</f>
        <v>3</v>
      </c>
      <c r="BTJ536" s="330" t="s">
        <v>610</v>
      </c>
      <c r="BTK536" s="428">
        <f>BTK535+1</f>
        <v>3</v>
      </c>
      <c r="BTL536" s="330" t="s">
        <v>610</v>
      </c>
      <c r="BTM536" s="428">
        <f>BTM535+1</f>
        <v>3</v>
      </c>
      <c r="BTN536" s="330" t="s">
        <v>610</v>
      </c>
      <c r="BTO536" s="428">
        <f>BTO535+1</f>
        <v>3</v>
      </c>
      <c r="BTP536" s="330" t="s">
        <v>610</v>
      </c>
      <c r="BTQ536" s="428">
        <f>BTQ535+1</f>
        <v>3</v>
      </c>
      <c r="BTR536" s="330" t="s">
        <v>610</v>
      </c>
      <c r="BTS536" s="428">
        <f>BTS535+1</f>
        <v>3</v>
      </c>
      <c r="BTT536" s="330" t="s">
        <v>610</v>
      </c>
      <c r="BTU536" s="428">
        <f>BTU535+1</f>
        <v>3</v>
      </c>
      <c r="BTV536" s="330" t="s">
        <v>610</v>
      </c>
      <c r="BTW536" s="428">
        <f>BTW535+1</f>
        <v>3</v>
      </c>
      <c r="BTX536" s="330" t="s">
        <v>610</v>
      </c>
      <c r="BTY536" s="428">
        <f>BTY535+1</f>
        <v>3</v>
      </c>
      <c r="BTZ536" s="330" t="s">
        <v>610</v>
      </c>
      <c r="BUA536" s="428">
        <f>BUA535+1</f>
        <v>3</v>
      </c>
      <c r="BUB536" s="330" t="s">
        <v>610</v>
      </c>
      <c r="BUC536" s="428">
        <f>BUC535+1</f>
        <v>3</v>
      </c>
      <c r="BUD536" s="330" t="s">
        <v>610</v>
      </c>
      <c r="BUE536" s="428">
        <f>BUE535+1</f>
        <v>3</v>
      </c>
      <c r="BUF536" s="330" t="s">
        <v>610</v>
      </c>
      <c r="BUG536" s="428">
        <f>BUG535+1</f>
        <v>3</v>
      </c>
      <c r="BUH536" s="330" t="s">
        <v>610</v>
      </c>
      <c r="BUI536" s="428">
        <f>BUI535+1</f>
        <v>3</v>
      </c>
      <c r="BUJ536" s="330" t="s">
        <v>610</v>
      </c>
      <c r="BUK536" s="428">
        <f>BUK535+1</f>
        <v>3</v>
      </c>
      <c r="BUL536" s="330" t="s">
        <v>610</v>
      </c>
      <c r="BUM536" s="428">
        <f>BUM535+1</f>
        <v>3</v>
      </c>
      <c r="BUN536" s="330" t="s">
        <v>610</v>
      </c>
      <c r="BUO536" s="428">
        <f>BUO535+1</f>
        <v>3</v>
      </c>
      <c r="BUP536" s="330" t="s">
        <v>610</v>
      </c>
      <c r="BUQ536" s="428">
        <f>BUQ535+1</f>
        <v>3</v>
      </c>
      <c r="BUR536" s="330" t="s">
        <v>610</v>
      </c>
      <c r="BUS536" s="428">
        <f>BUS535+1</f>
        <v>3</v>
      </c>
      <c r="BUT536" s="330" t="s">
        <v>610</v>
      </c>
      <c r="BUU536" s="428">
        <f>BUU535+1</f>
        <v>3</v>
      </c>
      <c r="BUV536" s="330" t="s">
        <v>610</v>
      </c>
      <c r="BUW536" s="428">
        <f>BUW535+1</f>
        <v>3</v>
      </c>
      <c r="BUX536" s="330" t="s">
        <v>610</v>
      </c>
      <c r="BUY536" s="428">
        <f>BUY535+1</f>
        <v>3</v>
      </c>
      <c r="BUZ536" s="330" t="s">
        <v>610</v>
      </c>
      <c r="BVA536" s="428">
        <f>BVA535+1</f>
        <v>3</v>
      </c>
      <c r="BVB536" s="330" t="s">
        <v>610</v>
      </c>
      <c r="BVC536" s="428">
        <f>BVC535+1</f>
        <v>3</v>
      </c>
      <c r="BVD536" s="330" t="s">
        <v>610</v>
      </c>
      <c r="BVE536" s="428">
        <f>BVE535+1</f>
        <v>3</v>
      </c>
      <c r="BVF536" s="330" t="s">
        <v>610</v>
      </c>
      <c r="BVG536" s="428">
        <f>BVG535+1</f>
        <v>3</v>
      </c>
      <c r="BVH536" s="330" t="s">
        <v>610</v>
      </c>
      <c r="BVI536" s="428">
        <f>BVI535+1</f>
        <v>3</v>
      </c>
      <c r="BVJ536" s="330" t="s">
        <v>610</v>
      </c>
      <c r="BVK536" s="428">
        <f>BVK535+1</f>
        <v>3</v>
      </c>
      <c r="BVL536" s="330" t="s">
        <v>610</v>
      </c>
      <c r="BVM536" s="428">
        <f>BVM535+1</f>
        <v>3</v>
      </c>
      <c r="BVN536" s="330" t="s">
        <v>610</v>
      </c>
      <c r="BVO536" s="428">
        <f>BVO535+1</f>
        <v>3</v>
      </c>
      <c r="BVP536" s="330" t="s">
        <v>610</v>
      </c>
      <c r="BVQ536" s="428">
        <f>BVQ535+1</f>
        <v>3</v>
      </c>
      <c r="BVR536" s="330" t="s">
        <v>610</v>
      </c>
      <c r="BVS536" s="428">
        <f>BVS535+1</f>
        <v>3</v>
      </c>
      <c r="BVT536" s="330" t="s">
        <v>610</v>
      </c>
      <c r="BVU536" s="428">
        <f>BVU535+1</f>
        <v>3</v>
      </c>
      <c r="BVV536" s="330" t="s">
        <v>610</v>
      </c>
      <c r="BVW536" s="428">
        <f>BVW535+1</f>
        <v>3</v>
      </c>
      <c r="BVX536" s="330" t="s">
        <v>610</v>
      </c>
      <c r="BVY536" s="428">
        <f>BVY535+1</f>
        <v>3</v>
      </c>
      <c r="BVZ536" s="330" t="s">
        <v>610</v>
      </c>
      <c r="BWA536" s="428">
        <f>BWA535+1</f>
        <v>3</v>
      </c>
      <c r="BWB536" s="330" t="s">
        <v>610</v>
      </c>
      <c r="BWC536" s="428">
        <f>BWC535+1</f>
        <v>3</v>
      </c>
      <c r="BWD536" s="330" t="s">
        <v>610</v>
      </c>
      <c r="BWE536" s="428">
        <f>BWE535+1</f>
        <v>3</v>
      </c>
      <c r="BWF536" s="330" t="s">
        <v>610</v>
      </c>
      <c r="BWG536" s="428">
        <f>BWG535+1</f>
        <v>3</v>
      </c>
      <c r="BWH536" s="330" t="s">
        <v>610</v>
      </c>
      <c r="BWI536" s="428">
        <f>BWI535+1</f>
        <v>3</v>
      </c>
      <c r="BWJ536" s="330" t="s">
        <v>610</v>
      </c>
      <c r="BWK536" s="428">
        <f>BWK535+1</f>
        <v>3</v>
      </c>
      <c r="BWL536" s="330" t="s">
        <v>610</v>
      </c>
      <c r="BWM536" s="428">
        <f>BWM535+1</f>
        <v>3</v>
      </c>
      <c r="BWN536" s="330" t="s">
        <v>610</v>
      </c>
      <c r="BWO536" s="428">
        <f>BWO535+1</f>
        <v>3</v>
      </c>
      <c r="BWP536" s="330" t="s">
        <v>610</v>
      </c>
      <c r="BWQ536" s="428">
        <f>BWQ535+1</f>
        <v>3</v>
      </c>
      <c r="BWR536" s="330" t="s">
        <v>610</v>
      </c>
      <c r="BWS536" s="428">
        <f>BWS535+1</f>
        <v>3</v>
      </c>
      <c r="BWT536" s="330" t="s">
        <v>610</v>
      </c>
      <c r="BWU536" s="428">
        <f>BWU535+1</f>
        <v>3</v>
      </c>
      <c r="BWV536" s="330" t="s">
        <v>610</v>
      </c>
      <c r="BWW536" s="428">
        <f>BWW535+1</f>
        <v>3</v>
      </c>
      <c r="BWX536" s="330" t="s">
        <v>610</v>
      </c>
      <c r="BWY536" s="428">
        <f>BWY535+1</f>
        <v>3</v>
      </c>
      <c r="BWZ536" s="330" t="s">
        <v>610</v>
      </c>
      <c r="BXA536" s="428">
        <f>BXA535+1</f>
        <v>3</v>
      </c>
      <c r="BXB536" s="330" t="s">
        <v>610</v>
      </c>
      <c r="BXC536" s="428">
        <f>BXC535+1</f>
        <v>3</v>
      </c>
      <c r="BXD536" s="330" t="s">
        <v>610</v>
      </c>
      <c r="BXE536" s="428">
        <f>BXE535+1</f>
        <v>3</v>
      </c>
      <c r="BXF536" s="330" t="s">
        <v>610</v>
      </c>
      <c r="BXG536" s="428">
        <f>BXG535+1</f>
        <v>3</v>
      </c>
      <c r="BXH536" s="330" t="s">
        <v>610</v>
      </c>
      <c r="BXI536" s="428">
        <f>BXI535+1</f>
        <v>3</v>
      </c>
      <c r="BXJ536" s="330" t="s">
        <v>610</v>
      </c>
      <c r="BXK536" s="428">
        <f>BXK535+1</f>
        <v>3</v>
      </c>
      <c r="BXL536" s="330" t="s">
        <v>610</v>
      </c>
      <c r="BXM536" s="428">
        <f>BXM535+1</f>
        <v>3</v>
      </c>
      <c r="BXN536" s="330" t="s">
        <v>610</v>
      </c>
      <c r="BXO536" s="428">
        <f>BXO535+1</f>
        <v>3</v>
      </c>
      <c r="BXP536" s="330" t="s">
        <v>610</v>
      </c>
      <c r="BXQ536" s="428">
        <f>BXQ535+1</f>
        <v>3</v>
      </c>
      <c r="BXR536" s="330" t="s">
        <v>610</v>
      </c>
      <c r="BXS536" s="428">
        <f>BXS535+1</f>
        <v>3</v>
      </c>
      <c r="BXT536" s="330" t="s">
        <v>610</v>
      </c>
      <c r="BXU536" s="428">
        <f>BXU535+1</f>
        <v>3</v>
      </c>
      <c r="BXV536" s="330" t="s">
        <v>610</v>
      </c>
      <c r="BXW536" s="428">
        <f>BXW535+1</f>
        <v>3</v>
      </c>
      <c r="BXX536" s="330" t="s">
        <v>610</v>
      </c>
      <c r="BXY536" s="428">
        <f>BXY535+1</f>
        <v>3</v>
      </c>
      <c r="BXZ536" s="330" t="s">
        <v>610</v>
      </c>
      <c r="BYA536" s="428">
        <f>BYA535+1</f>
        <v>3</v>
      </c>
      <c r="BYB536" s="330" t="s">
        <v>610</v>
      </c>
      <c r="BYC536" s="428">
        <f>BYC535+1</f>
        <v>3</v>
      </c>
      <c r="BYD536" s="330" t="s">
        <v>610</v>
      </c>
      <c r="BYE536" s="428">
        <f>BYE535+1</f>
        <v>3</v>
      </c>
      <c r="BYF536" s="330" t="s">
        <v>610</v>
      </c>
      <c r="BYG536" s="428">
        <f>BYG535+1</f>
        <v>3</v>
      </c>
      <c r="BYH536" s="330" t="s">
        <v>610</v>
      </c>
      <c r="BYI536" s="428">
        <f>BYI535+1</f>
        <v>3</v>
      </c>
      <c r="BYJ536" s="330" t="s">
        <v>610</v>
      </c>
      <c r="BYK536" s="428">
        <f>BYK535+1</f>
        <v>3</v>
      </c>
      <c r="BYL536" s="330" t="s">
        <v>610</v>
      </c>
      <c r="BYM536" s="428">
        <f>BYM535+1</f>
        <v>3</v>
      </c>
      <c r="BYN536" s="330" t="s">
        <v>610</v>
      </c>
      <c r="BYO536" s="428">
        <f>BYO535+1</f>
        <v>3</v>
      </c>
      <c r="BYP536" s="330" t="s">
        <v>610</v>
      </c>
      <c r="BYQ536" s="428">
        <f>BYQ535+1</f>
        <v>3</v>
      </c>
      <c r="BYR536" s="330" t="s">
        <v>610</v>
      </c>
      <c r="BYS536" s="428">
        <f>BYS535+1</f>
        <v>3</v>
      </c>
      <c r="BYT536" s="330" t="s">
        <v>610</v>
      </c>
      <c r="BYU536" s="428">
        <f>BYU535+1</f>
        <v>3</v>
      </c>
      <c r="BYV536" s="330" t="s">
        <v>610</v>
      </c>
      <c r="BYW536" s="428">
        <f>BYW535+1</f>
        <v>3</v>
      </c>
      <c r="BYX536" s="330" t="s">
        <v>610</v>
      </c>
      <c r="BYY536" s="428">
        <f>BYY535+1</f>
        <v>3</v>
      </c>
      <c r="BYZ536" s="330" t="s">
        <v>610</v>
      </c>
      <c r="BZA536" s="428">
        <f>BZA535+1</f>
        <v>3</v>
      </c>
      <c r="BZB536" s="330" t="s">
        <v>610</v>
      </c>
      <c r="BZC536" s="428">
        <f>BZC535+1</f>
        <v>3</v>
      </c>
      <c r="BZD536" s="330" t="s">
        <v>610</v>
      </c>
      <c r="BZE536" s="428">
        <f>BZE535+1</f>
        <v>3</v>
      </c>
      <c r="BZF536" s="330" t="s">
        <v>610</v>
      </c>
      <c r="BZG536" s="428">
        <f>BZG535+1</f>
        <v>3</v>
      </c>
      <c r="BZH536" s="330" t="s">
        <v>610</v>
      </c>
      <c r="BZI536" s="428">
        <f>BZI535+1</f>
        <v>3</v>
      </c>
      <c r="BZJ536" s="330" t="s">
        <v>610</v>
      </c>
      <c r="BZK536" s="428">
        <f>BZK535+1</f>
        <v>3</v>
      </c>
      <c r="BZL536" s="330" t="s">
        <v>610</v>
      </c>
      <c r="BZM536" s="428">
        <f>BZM535+1</f>
        <v>3</v>
      </c>
      <c r="BZN536" s="330" t="s">
        <v>610</v>
      </c>
      <c r="BZO536" s="428">
        <f>BZO535+1</f>
        <v>3</v>
      </c>
      <c r="BZP536" s="330" t="s">
        <v>610</v>
      </c>
      <c r="BZQ536" s="428">
        <f>BZQ535+1</f>
        <v>3</v>
      </c>
      <c r="BZR536" s="330" t="s">
        <v>610</v>
      </c>
      <c r="BZS536" s="428">
        <f>BZS535+1</f>
        <v>3</v>
      </c>
      <c r="BZT536" s="330" t="s">
        <v>610</v>
      </c>
      <c r="BZU536" s="428">
        <f>BZU535+1</f>
        <v>3</v>
      </c>
      <c r="BZV536" s="330" t="s">
        <v>610</v>
      </c>
      <c r="BZW536" s="428">
        <f>BZW535+1</f>
        <v>3</v>
      </c>
      <c r="BZX536" s="330" t="s">
        <v>610</v>
      </c>
      <c r="BZY536" s="428">
        <f>BZY535+1</f>
        <v>3</v>
      </c>
      <c r="BZZ536" s="330" t="s">
        <v>610</v>
      </c>
      <c r="CAA536" s="428">
        <f>CAA535+1</f>
        <v>3</v>
      </c>
      <c r="CAB536" s="330" t="s">
        <v>610</v>
      </c>
      <c r="CAC536" s="428">
        <f>CAC535+1</f>
        <v>3</v>
      </c>
      <c r="CAD536" s="330" t="s">
        <v>610</v>
      </c>
      <c r="CAE536" s="428">
        <f>CAE535+1</f>
        <v>3</v>
      </c>
      <c r="CAF536" s="330" t="s">
        <v>610</v>
      </c>
      <c r="CAG536" s="428">
        <f>CAG535+1</f>
        <v>3</v>
      </c>
      <c r="CAH536" s="330" t="s">
        <v>610</v>
      </c>
      <c r="CAI536" s="428">
        <f>CAI535+1</f>
        <v>3</v>
      </c>
      <c r="CAJ536" s="330" t="s">
        <v>610</v>
      </c>
      <c r="CAK536" s="428">
        <f>CAK535+1</f>
        <v>3</v>
      </c>
      <c r="CAL536" s="330" t="s">
        <v>610</v>
      </c>
      <c r="CAM536" s="428">
        <f>CAM535+1</f>
        <v>3</v>
      </c>
      <c r="CAN536" s="330" t="s">
        <v>610</v>
      </c>
      <c r="CAO536" s="428">
        <f>CAO535+1</f>
        <v>3</v>
      </c>
      <c r="CAP536" s="330" t="s">
        <v>610</v>
      </c>
      <c r="CAQ536" s="428">
        <f>CAQ535+1</f>
        <v>3</v>
      </c>
      <c r="CAR536" s="330" t="s">
        <v>610</v>
      </c>
      <c r="CAS536" s="428">
        <f>CAS535+1</f>
        <v>3</v>
      </c>
      <c r="CAT536" s="330" t="s">
        <v>610</v>
      </c>
      <c r="CAU536" s="428">
        <f>CAU535+1</f>
        <v>3</v>
      </c>
      <c r="CAV536" s="330" t="s">
        <v>610</v>
      </c>
      <c r="CAW536" s="428">
        <f>CAW535+1</f>
        <v>3</v>
      </c>
      <c r="CAX536" s="330" t="s">
        <v>610</v>
      </c>
      <c r="CAY536" s="428">
        <f>CAY535+1</f>
        <v>3</v>
      </c>
      <c r="CAZ536" s="330" t="s">
        <v>610</v>
      </c>
      <c r="CBA536" s="428">
        <f>CBA535+1</f>
        <v>3</v>
      </c>
      <c r="CBB536" s="330" t="s">
        <v>610</v>
      </c>
      <c r="CBC536" s="428">
        <f>CBC535+1</f>
        <v>3</v>
      </c>
      <c r="CBD536" s="330" t="s">
        <v>610</v>
      </c>
      <c r="CBE536" s="428">
        <f>CBE535+1</f>
        <v>3</v>
      </c>
      <c r="CBF536" s="330" t="s">
        <v>610</v>
      </c>
      <c r="CBG536" s="428">
        <f>CBG535+1</f>
        <v>3</v>
      </c>
      <c r="CBH536" s="330" t="s">
        <v>610</v>
      </c>
      <c r="CBI536" s="428">
        <f>CBI535+1</f>
        <v>3</v>
      </c>
      <c r="CBJ536" s="330" t="s">
        <v>610</v>
      </c>
      <c r="CBK536" s="428">
        <f>CBK535+1</f>
        <v>3</v>
      </c>
      <c r="CBL536" s="330" t="s">
        <v>610</v>
      </c>
      <c r="CBM536" s="428">
        <f>CBM535+1</f>
        <v>3</v>
      </c>
      <c r="CBN536" s="330" t="s">
        <v>610</v>
      </c>
      <c r="CBO536" s="428">
        <f>CBO535+1</f>
        <v>3</v>
      </c>
      <c r="CBP536" s="330" t="s">
        <v>610</v>
      </c>
      <c r="CBQ536" s="428">
        <f>CBQ535+1</f>
        <v>3</v>
      </c>
      <c r="CBR536" s="330" t="s">
        <v>610</v>
      </c>
      <c r="CBS536" s="428">
        <f>CBS535+1</f>
        <v>3</v>
      </c>
      <c r="CBT536" s="330" t="s">
        <v>610</v>
      </c>
      <c r="CBU536" s="428">
        <f>CBU535+1</f>
        <v>3</v>
      </c>
      <c r="CBV536" s="330" t="s">
        <v>610</v>
      </c>
      <c r="CBW536" s="428">
        <f>CBW535+1</f>
        <v>3</v>
      </c>
      <c r="CBX536" s="330" t="s">
        <v>610</v>
      </c>
      <c r="CBY536" s="428">
        <f>CBY535+1</f>
        <v>3</v>
      </c>
      <c r="CBZ536" s="330" t="s">
        <v>610</v>
      </c>
      <c r="CCA536" s="428">
        <f>CCA535+1</f>
        <v>3</v>
      </c>
      <c r="CCB536" s="330" t="s">
        <v>610</v>
      </c>
      <c r="CCC536" s="428">
        <f>CCC535+1</f>
        <v>3</v>
      </c>
      <c r="CCD536" s="330" t="s">
        <v>610</v>
      </c>
      <c r="CCE536" s="428">
        <f>CCE535+1</f>
        <v>3</v>
      </c>
      <c r="CCF536" s="330" t="s">
        <v>610</v>
      </c>
      <c r="CCG536" s="428">
        <f>CCG535+1</f>
        <v>3</v>
      </c>
      <c r="CCH536" s="330" t="s">
        <v>610</v>
      </c>
      <c r="CCI536" s="428">
        <f>CCI535+1</f>
        <v>3</v>
      </c>
      <c r="CCJ536" s="330" t="s">
        <v>610</v>
      </c>
      <c r="CCK536" s="428">
        <f>CCK535+1</f>
        <v>3</v>
      </c>
      <c r="CCL536" s="330" t="s">
        <v>610</v>
      </c>
      <c r="CCM536" s="428">
        <f>CCM535+1</f>
        <v>3</v>
      </c>
      <c r="CCN536" s="330" t="s">
        <v>610</v>
      </c>
      <c r="CCO536" s="428">
        <f>CCO535+1</f>
        <v>3</v>
      </c>
      <c r="CCP536" s="330" t="s">
        <v>610</v>
      </c>
      <c r="CCQ536" s="428">
        <f>CCQ535+1</f>
        <v>3</v>
      </c>
      <c r="CCR536" s="330" t="s">
        <v>610</v>
      </c>
      <c r="CCS536" s="428">
        <f>CCS535+1</f>
        <v>3</v>
      </c>
      <c r="CCT536" s="330" t="s">
        <v>610</v>
      </c>
      <c r="CCU536" s="428">
        <f>CCU535+1</f>
        <v>3</v>
      </c>
      <c r="CCV536" s="330" t="s">
        <v>610</v>
      </c>
      <c r="CCW536" s="428">
        <f>CCW535+1</f>
        <v>3</v>
      </c>
      <c r="CCX536" s="330" t="s">
        <v>610</v>
      </c>
      <c r="CCY536" s="428">
        <f>CCY535+1</f>
        <v>3</v>
      </c>
      <c r="CCZ536" s="330" t="s">
        <v>610</v>
      </c>
      <c r="CDA536" s="428">
        <f>CDA535+1</f>
        <v>3</v>
      </c>
      <c r="CDB536" s="330" t="s">
        <v>610</v>
      </c>
      <c r="CDC536" s="428">
        <f>CDC535+1</f>
        <v>3</v>
      </c>
      <c r="CDD536" s="330" t="s">
        <v>610</v>
      </c>
      <c r="CDE536" s="428">
        <f>CDE535+1</f>
        <v>3</v>
      </c>
      <c r="CDF536" s="330" t="s">
        <v>610</v>
      </c>
      <c r="CDG536" s="428">
        <f>CDG535+1</f>
        <v>3</v>
      </c>
      <c r="CDH536" s="330" t="s">
        <v>610</v>
      </c>
      <c r="CDI536" s="428">
        <f>CDI535+1</f>
        <v>3</v>
      </c>
      <c r="CDJ536" s="330" t="s">
        <v>610</v>
      </c>
      <c r="CDK536" s="428">
        <f>CDK535+1</f>
        <v>3</v>
      </c>
      <c r="CDL536" s="330" t="s">
        <v>610</v>
      </c>
      <c r="CDM536" s="428">
        <f>CDM535+1</f>
        <v>3</v>
      </c>
      <c r="CDN536" s="330" t="s">
        <v>610</v>
      </c>
      <c r="CDO536" s="428">
        <f>CDO535+1</f>
        <v>3</v>
      </c>
      <c r="CDP536" s="330" t="s">
        <v>610</v>
      </c>
      <c r="CDQ536" s="428">
        <f>CDQ535+1</f>
        <v>3</v>
      </c>
      <c r="CDR536" s="330" t="s">
        <v>610</v>
      </c>
      <c r="CDS536" s="428">
        <f>CDS535+1</f>
        <v>3</v>
      </c>
      <c r="CDT536" s="330" t="s">
        <v>610</v>
      </c>
      <c r="CDU536" s="428">
        <f>CDU535+1</f>
        <v>3</v>
      </c>
      <c r="CDV536" s="330" t="s">
        <v>610</v>
      </c>
      <c r="CDW536" s="428">
        <f>CDW535+1</f>
        <v>3</v>
      </c>
      <c r="CDX536" s="330" t="s">
        <v>610</v>
      </c>
      <c r="CDY536" s="428">
        <f>CDY535+1</f>
        <v>3</v>
      </c>
      <c r="CDZ536" s="330" t="s">
        <v>610</v>
      </c>
      <c r="CEA536" s="428">
        <f>CEA535+1</f>
        <v>3</v>
      </c>
      <c r="CEB536" s="330" t="s">
        <v>610</v>
      </c>
      <c r="CEC536" s="428">
        <f>CEC535+1</f>
        <v>3</v>
      </c>
      <c r="CED536" s="330" t="s">
        <v>610</v>
      </c>
      <c r="CEE536" s="428">
        <f>CEE535+1</f>
        <v>3</v>
      </c>
      <c r="CEF536" s="330" t="s">
        <v>610</v>
      </c>
      <c r="CEG536" s="428">
        <f>CEG535+1</f>
        <v>3</v>
      </c>
      <c r="CEH536" s="330" t="s">
        <v>610</v>
      </c>
      <c r="CEI536" s="428">
        <f>CEI535+1</f>
        <v>3</v>
      </c>
      <c r="CEJ536" s="330" t="s">
        <v>610</v>
      </c>
      <c r="CEK536" s="428">
        <f>CEK535+1</f>
        <v>3</v>
      </c>
      <c r="CEL536" s="330" t="s">
        <v>610</v>
      </c>
      <c r="CEM536" s="428">
        <f>CEM535+1</f>
        <v>3</v>
      </c>
      <c r="CEN536" s="330" t="s">
        <v>610</v>
      </c>
      <c r="CEO536" s="428">
        <f>CEO535+1</f>
        <v>3</v>
      </c>
      <c r="CEP536" s="330" t="s">
        <v>610</v>
      </c>
      <c r="CEQ536" s="428">
        <f>CEQ535+1</f>
        <v>3</v>
      </c>
      <c r="CER536" s="330" t="s">
        <v>610</v>
      </c>
      <c r="CES536" s="428">
        <f>CES535+1</f>
        <v>3</v>
      </c>
      <c r="CET536" s="330" t="s">
        <v>610</v>
      </c>
      <c r="CEU536" s="428">
        <f>CEU535+1</f>
        <v>3</v>
      </c>
      <c r="CEV536" s="330" t="s">
        <v>610</v>
      </c>
      <c r="CEW536" s="428">
        <f>CEW535+1</f>
        <v>3</v>
      </c>
      <c r="CEX536" s="330" t="s">
        <v>610</v>
      </c>
      <c r="CEY536" s="428">
        <f>CEY535+1</f>
        <v>3</v>
      </c>
      <c r="CEZ536" s="330" t="s">
        <v>610</v>
      </c>
      <c r="CFA536" s="428">
        <f>CFA535+1</f>
        <v>3</v>
      </c>
      <c r="CFB536" s="330" t="s">
        <v>610</v>
      </c>
      <c r="CFC536" s="428">
        <f>CFC535+1</f>
        <v>3</v>
      </c>
      <c r="CFD536" s="330" t="s">
        <v>610</v>
      </c>
      <c r="CFE536" s="428">
        <f>CFE535+1</f>
        <v>3</v>
      </c>
      <c r="CFF536" s="330" t="s">
        <v>610</v>
      </c>
      <c r="CFG536" s="428">
        <f>CFG535+1</f>
        <v>3</v>
      </c>
      <c r="CFH536" s="330" t="s">
        <v>610</v>
      </c>
      <c r="CFI536" s="428">
        <f>CFI535+1</f>
        <v>3</v>
      </c>
      <c r="CFJ536" s="330" t="s">
        <v>610</v>
      </c>
      <c r="CFK536" s="428">
        <f>CFK535+1</f>
        <v>3</v>
      </c>
      <c r="CFL536" s="330" t="s">
        <v>610</v>
      </c>
      <c r="CFM536" s="428">
        <f>CFM535+1</f>
        <v>3</v>
      </c>
      <c r="CFN536" s="330" t="s">
        <v>610</v>
      </c>
      <c r="CFO536" s="428">
        <f>CFO535+1</f>
        <v>3</v>
      </c>
      <c r="CFP536" s="330" t="s">
        <v>610</v>
      </c>
      <c r="CFQ536" s="428">
        <f>CFQ535+1</f>
        <v>3</v>
      </c>
      <c r="CFR536" s="330" t="s">
        <v>610</v>
      </c>
      <c r="CFS536" s="428">
        <f>CFS535+1</f>
        <v>3</v>
      </c>
      <c r="CFT536" s="330" t="s">
        <v>610</v>
      </c>
      <c r="CFU536" s="428">
        <f>CFU535+1</f>
        <v>3</v>
      </c>
      <c r="CFV536" s="330" t="s">
        <v>610</v>
      </c>
      <c r="CFW536" s="428">
        <f>CFW535+1</f>
        <v>3</v>
      </c>
      <c r="CFX536" s="330" t="s">
        <v>610</v>
      </c>
      <c r="CFY536" s="428">
        <f>CFY535+1</f>
        <v>3</v>
      </c>
      <c r="CFZ536" s="330" t="s">
        <v>610</v>
      </c>
      <c r="CGA536" s="428">
        <f>CGA535+1</f>
        <v>3</v>
      </c>
      <c r="CGB536" s="330" t="s">
        <v>610</v>
      </c>
      <c r="CGC536" s="428">
        <f>CGC535+1</f>
        <v>3</v>
      </c>
      <c r="CGD536" s="330" t="s">
        <v>610</v>
      </c>
      <c r="CGE536" s="428">
        <f>CGE535+1</f>
        <v>3</v>
      </c>
      <c r="CGF536" s="330" t="s">
        <v>610</v>
      </c>
      <c r="CGG536" s="428">
        <f>CGG535+1</f>
        <v>3</v>
      </c>
      <c r="CGH536" s="330" t="s">
        <v>610</v>
      </c>
      <c r="CGI536" s="428">
        <f>CGI535+1</f>
        <v>3</v>
      </c>
      <c r="CGJ536" s="330" t="s">
        <v>610</v>
      </c>
      <c r="CGK536" s="428">
        <f>CGK535+1</f>
        <v>3</v>
      </c>
      <c r="CGL536" s="330" t="s">
        <v>610</v>
      </c>
      <c r="CGM536" s="428">
        <f>CGM535+1</f>
        <v>3</v>
      </c>
      <c r="CGN536" s="330" t="s">
        <v>610</v>
      </c>
      <c r="CGO536" s="428">
        <f>CGO535+1</f>
        <v>3</v>
      </c>
      <c r="CGP536" s="330" t="s">
        <v>610</v>
      </c>
      <c r="CGQ536" s="428">
        <f>CGQ535+1</f>
        <v>3</v>
      </c>
      <c r="CGR536" s="330" t="s">
        <v>610</v>
      </c>
      <c r="CGS536" s="428">
        <f>CGS535+1</f>
        <v>3</v>
      </c>
      <c r="CGT536" s="330" t="s">
        <v>610</v>
      </c>
      <c r="CGU536" s="428">
        <f>CGU535+1</f>
        <v>3</v>
      </c>
      <c r="CGV536" s="330" t="s">
        <v>610</v>
      </c>
      <c r="CGW536" s="428">
        <f>CGW535+1</f>
        <v>3</v>
      </c>
      <c r="CGX536" s="330" t="s">
        <v>610</v>
      </c>
      <c r="CGY536" s="428">
        <f>CGY535+1</f>
        <v>3</v>
      </c>
      <c r="CGZ536" s="330" t="s">
        <v>610</v>
      </c>
      <c r="CHA536" s="428">
        <f>CHA535+1</f>
        <v>3</v>
      </c>
      <c r="CHB536" s="330" t="s">
        <v>610</v>
      </c>
      <c r="CHC536" s="428">
        <f>CHC535+1</f>
        <v>3</v>
      </c>
      <c r="CHD536" s="330" t="s">
        <v>610</v>
      </c>
      <c r="CHE536" s="428">
        <f>CHE535+1</f>
        <v>3</v>
      </c>
      <c r="CHF536" s="330" t="s">
        <v>610</v>
      </c>
      <c r="CHG536" s="428">
        <f>CHG535+1</f>
        <v>3</v>
      </c>
      <c r="CHH536" s="330" t="s">
        <v>610</v>
      </c>
      <c r="CHI536" s="428">
        <f>CHI535+1</f>
        <v>3</v>
      </c>
      <c r="CHJ536" s="330" t="s">
        <v>610</v>
      </c>
      <c r="CHK536" s="428">
        <f>CHK535+1</f>
        <v>3</v>
      </c>
      <c r="CHL536" s="330" t="s">
        <v>610</v>
      </c>
      <c r="CHM536" s="428">
        <f>CHM535+1</f>
        <v>3</v>
      </c>
      <c r="CHN536" s="330" t="s">
        <v>610</v>
      </c>
      <c r="CHO536" s="428">
        <f>CHO535+1</f>
        <v>3</v>
      </c>
      <c r="CHP536" s="330" t="s">
        <v>610</v>
      </c>
      <c r="CHQ536" s="428">
        <f>CHQ535+1</f>
        <v>3</v>
      </c>
      <c r="CHR536" s="330" t="s">
        <v>610</v>
      </c>
      <c r="CHS536" s="428">
        <f>CHS535+1</f>
        <v>3</v>
      </c>
      <c r="CHT536" s="330" t="s">
        <v>610</v>
      </c>
      <c r="CHU536" s="428">
        <f>CHU535+1</f>
        <v>3</v>
      </c>
      <c r="CHV536" s="330" t="s">
        <v>610</v>
      </c>
      <c r="CHW536" s="428">
        <f>CHW535+1</f>
        <v>3</v>
      </c>
      <c r="CHX536" s="330" t="s">
        <v>610</v>
      </c>
      <c r="CHY536" s="428">
        <f>CHY535+1</f>
        <v>3</v>
      </c>
      <c r="CHZ536" s="330" t="s">
        <v>610</v>
      </c>
      <c r="CIA536" s="428">
        <f>CIA535+1</f>
        <v>3</v>
      </c>
      <c r="CIB536" s="330" t="s">
        <v>610</v>
      </c>
      <c r="CIC536" s="428">
        <f>CIC535+1</f>
        <v>3</v>
      </c>
      <c r="CID536" s="330" t="s">
        <v>610</v>
      </c>
      <c r="CIE536" s="428">
        <f>CIE535+1</f>
        <v>3</v>
      </c>
      <c r="CIF536" s="330" t="s">
        <v>610</v>
      </c>
      <c r="CIG536" s="428">
        <f>CIG535+1</f>
        <v>3</v>
      </c>
      <c r="CIH536" s="330" t="s">
        <v>610</v>
      </c>
      <c r="CII536" s="428">
        <f>CII535+1</f>
        <v>3</v>
      </c>
      <c r="CIJ536" s="330" t="s">
        <v>610</v>
      </c>
      <c r="CIK536" s="428">
        <f>CIK535+1</f>
        <v>3</v>
      </c>
      <c r="CIL536" s="330" t="s">
        <v>610</v>
      </c>
      <c r="CIM536" s="428">
        <f>CIM535+1</f>
        <v>3</v>
      </c>
      <c r="CIN536" s="330" t="s">
        <v>610</v>
      </c>
      <c r="CIO536" s="428">
        <f>CIO535+1</f>
        <v>3</v>
      </c>
      <c r="CIP536" s="330" t="s">
        <v>610</v>
      </c>
      <c r="CIQ536" s="428">
        <f>CIQ535+1</f>
        <v>3</v>
      </c>
      <c r="CIR536" s="330" t="s">
        <v>610</v>
      </c>
      <c r="CIS536" s="428">
        <f>CIS535+1</f>
        <v>3</v>
      </c>
      <c r="CIT536" s="330" t="s">
        <v>610</v>
      </c>
      <c r="CIU536" s="428">
        <f>CIU535+1</f>
        <v>3</v>
      </c>
      <c r="CIV536" s="330" t="s">
        <v>610</v>
      </c>
      <c r="CIW536" s="428">
        <f>CIW535+1</f>
        <v>3</v>
      </c>
      <c r="CIX536" s="330" t="s">
        <v>610</v>
      </c>
      <c r="CIY536" s="428">
        <f>CIY535+1</f>
        <v>3</v>
      </c>
      <c r="CIZ536" s="330" t="s">
        <v>610</v>
      </c>
      <c r="CJA536" s="428">
        <f>CJA535+1</f>
        <v>3</v>
      </c>
      <c r="CJB536" s="330" t="s">
        <v>610</v>
      </c>
      <c r="CJC536" s="428">
        <f>CJC535+1</f>
        <v>3</v>
      </c>
      <c r="CJD536" s="330" t="s">
        <v>610</v>
      </c>
      <c r="CJE536" s="428">
        <f>CJE535+1</f>
        <v>3</v>
      </c>
      <c r="CJF536" s="330" t="s">
        <v>610</v>
      </c>
      <c r="CJG536" s="428">
        <f>CJG535+1</f>
        <v>3</v>
      </c>
      <c r="CJH536" s="330" t="s">
        <v>610</v>
      </c>
      <c r="CJI536" s="428">
        <f>CJI535+1</f>
        <v>3</v>
      </c>
      <c r="CJJ536" s="330" t="s">
        <v>610</v>
      </c>
      <c r="CJK536" s="428">
        <f>CJK535+1</f>
        <v>3</v>
      </c>
      <c r="CJL536" s="330" t="s">
        <v>610</v>
      </c>
      <c r="CJM536" s="428">
        <f>CJM535+1</f>
        <v>3</v>
      </c>
      <c r="CJN536" s="330" t="s">
        <v>610</v>
      </c>
      <c r="CJO536" s="428">
        <f>CJO535+1</f>
        <v>3</v>
      </c>
      <c r="CJP536" s="330" t="s">
        <v>610</v>
      </c>
      <c r="CJQ536" s="428">
        <f>CJQ535+1</f>
        <v>3</v>
      </c>
      <c r="CJR536" s="330" t="s">
        <v>610</v>
      </c>
      <c r="CJS536" s="428">
        <f>CJS535+1</f>
        <v>3</v>
      </c>
      <c r="CJT536" s="330" t="s">
        <v>610</v>
      </c>
      <c r="CJU536" s="428">
        <f>CJU535+1</f>
        <v>3</v>
      </c>
      <c r="CJV536" s="330" t="s">
        <v>610</v>
      </c>
      <c r="CJW536" s="428">
        <f>CJW535+1</f>
        <v>3</v>
      </c>
      <c r="CJX536" s="330" t="s">
        <v>610</v>
      </c>
      <c r="CJY536" s="428">
        <f>CJY535+1</f>
        <v>3</v>
      </c>
      <c r="CJZ536" s="330" t="s">
        <v>610</v>
      </c>
      <c r="CKA536" s="428">
        <f>CKA535+1</f>
        <v>3</v>
      </c>
      <c r="CKB536" s="330" t="s">
        <v>610</v>
      </c>
      <c r="CKC536" s="428">
        <f>CKC535+1</f>
        <v>3</v>
      </c>
      <c r="CKD536" s="330" t="s">
        <v>610</v>
      </c>
      <c r="CKE536" s="428">
        <f>CKE535+1</f>
        <v>3</v>
      </c>
      <c r="CKF536" s="330" t="s">
        <v>610</v>
      </c>
      <c r="CKG536" s="428">
        <f>CKG535+1</f>
        <v>3</v>
      </c>
      <c r="CKH536" s="330" t="s">
        <v>610</v>
      </c>
      <c r="CKI536" s="428">
        <f>CKI535+1</f>
        <v>3</v>
      </c>
      <c r="CKJ536" s="330" t="s">
        <v>610</v>
      </c>
      <c r="CKK536" s="428">
        <f>CKK535+1</f>
        <v>3</v>
      </c>
      <c r="CKL536" s="330" t="s">
        <v>610</v>
      </c>
      <c r="CKM536" s="428">
        <f>CKM535+1</f>
        <v>3</v>
      </c>
      <c r="CKN536" s="330" t="s">
        <v>610</v>
      </c>
      <c r="CKO536" s="428">
        <f>CKO535+1</f>
        <v>3</v>
      </c>
      <c r="CKP536" s="330" t="s">
        <v>610</v>
      </c>
      <c r="CKQ536" s="428">
        <f>CKQ535+1</f>
        <v>3</v>
      </c>
      <c r="CKR536" s="330" t="s">
        <v>610</v>
      </c>
      <c r="CKS536" s="428">
        <f>CKS535+1</f>
        <v>3</v>
      </c>
      <c r="CKT536" s="330" t="s">
        <v>610</v>
      </c>
      <c r="CKU536" s="428">
        <f>CKU535+1</f>
        <v>3</v>
      </c>
      <c r="CKV536" s="330" t="s">
        <v>610</v>
      </c>
      <c r="CKW536" s="428">
        <f>CKW535+1</f>
        <v>3</v>
      </c>
      <c r="CKX536" s="330" t="s">
        <v>610</v>
      </c>
      <c r="CKY536" s="428">
        <f>CKY535+1</f>
        <v>3</v>
      </c>
      <c r="CKZ536" s="330" t="s">
        <v>610</v>
      </c>
      <c r="CLA536" s="428">
        <f>CLA535+1</f>
        <v>3</v>
      </c>
      <c r="CLB536" s="330" t="s">
        <v>610</v>
      </c>
      <c r="CLC536" s="428">
        <f>CLC535+1</f>
        <v>3</v>
      </c>
      <c r="CLD536" s="330" t="s">
        <v>610</v>
      </c>
      <c r="CLE536" s="428">
        <f>CLE535+1</f>
        <v>3</v>
      </c>
      <c r="CLF536" s="330" t="s">
        <v>610</v>
      </c>
      <c r="CLG536" s="428">
        <f>CLG535+1</f>
        <v>3</v>
      </c>
      <c r="CLH536" s="330" t="s">
        <v>610</v>
      </c>
      <c r="CLI536" s="428">
        <f>CLI535+1</f>
        <v>3</v>
      </c>
      <c r="CLJ536" s="330" t="s">
        <v>610</v>
      </c>
      <c r="CLK536" s="428">
        <f>CLK535+1</f>
        <v>3</v>
      </c>
      <c r="CLL536" s="330" t="s">
        <v>610</v>
      </c>
      <c r="CLM536" s="428">
        <f>CLM535+1</f>
        <v>3</v>
      </c>
      <c r="CLN536" s="330" t="s">
        <v>610</v>
      </c>
      <c r="CLO536" s="428">
        <f>CLO535+1</f>
        <v>3</v>
      </c>
      <c r="CLP536" s="330" t="s">
        <v>610</v>
      </c>
      <c r="CLQ536" s="428">
        <f>CLQ535+1</f>
        <v>3</v>
      </c>
      <c r="CLR536" s="330" t="s">
        <v>610</v>
      </c>
      <c r="CLS536" s="428">
        <f>CLS535+1</f>
        <v>3</v>
      </c>
      <c r="CLT536" s="330" t="s">
        <v>610</v>
      </c>
      <c r="CLU536" s="428">
        <f>CLU535+1</f>
        <v>3</v>
      </c>
      <c r="CLV536" s="330" t="s">
        <v>610</v>
      </c>
      <c r="CLW536" s="428">
        <f>CLW535+1</f>
        <v>3</v>
      </c>
      <c r="CLX536" s="330" t="s">
        <v>610</v>
      </c>
      <c r="CLY536" s="428">
        <f>CLY535+1</f>
        <v>3</v>
      </c>
      <c r="CLZ536" s="330" t="s">
        <v>610</v>
      </c>
      <c r="CMA536" s="428">
        <f>CMA535+1</f>
        <v>3</v>
      </c>
      <c r="CMB536" s="330" t="s">
        <v>610</v>
      </c>
      <c r="CMC536" s="428">
        <f>CMC535+1</f>
        <v>3</v>
      </c>
      <c r="CMD536" s="330" t="s">
        <v>610</v>
      </c>
      <c r="CME536" s="428">
        <f>CME535+1</f>
        <v>3</v>
      </c>
      <c r="CMF536" s="330" t="s">
        <v>610</v>
      </c>
      <c r="CMG536" s="428">
        <f>CMG535+1</f>
        <v>3</v>
      </c>
      <c r="CMH536" s="330" t="s">
        <v>610</v>
      </c>
      <c r="CMI536" s="428">
        <f>CMI535+1</f>
        <v>3</v>
      </c>
      <c r="CMJ536" s="330" t="s">
        <v>610</v>
      </c>
      <c r="CMK536" s="428">
        <f>CMK535+1</f>
        <v>3</v>
      </c>
      <c r="CML536" s="330" t="s">
        <v>610</v>
      </c>
      <c r="CMM536" s="428">
        <f>CMM535+1</f>
        <v>3</v>
      </c>
      <c r="CMN536" s="330" t="s">
        <v>610</v>
      </c>
      <c r="CMO536" s="428">
        <f>CMO535+1</f>
        <v>3</v>
      </c>
      <c r="CMP536" s="330" t="s">
        <v>610</v>
      </c>
      <c r="CMQ536" s="428">
        <f>CMQ535+1</f>
        <v>3</v>
      </c>
      <c r="CMR536" s="330" t="s">
        <v>610</v>
      </c>
      <c r="CMS536" s="428">
        <f>CMS535+1</f>
        <v>3</v>
      </c>
      <c r="CMT536" s="330" t="s">
        <v>610</v>
      </c>
      <c r="CMU536" s="428">
        <f>CMU535+1</f>
        <v>3</v>
      </c>
      <c r="CMV536" s="330" t="s">
        <v>610</v>
      </c>
      <c r="CMW536" s="428">
        <f>CMW535+1</f>
        <v>3</v>
      </c>
      <c r="CMX536" s="330" t="s">
        <v>610</v>
      </c>
      <c r="CMY536" s="428">
        <f>CMY535+1</f>
        <v>3</v>
      </c>
      <c r="CMZ536" s="330" t="s">
        <v>610</v>
      </c>
      <c r="CNA536" s="428">
        <f>CNA535+1</f>
        <v>3</v>
      </c>
      <c r="CNB536" s="330" t="s">
        <v>610</v>
      </c>
      <c r="CNC536" s="428">
        <f>CNC535+1</f>
        <v>3</v>
      </c>
      <c r="CND536" s="330" t="s">
        <v>610</v>
      </c>
      <c r="CNE536" s="428">
        <f>CNE535+1</f>
        <v>3</v>
      </c>
      <c r="CNF536" s="330" t="s">
        <v>610</v>
      </c>
      <c r="CNG536" s="428">
        <f>CNG535+1</f>
        <v>3</v>
      </c>
      <c r="CNH536" s="330" t="s">
        <v>610</v>
      </c>
      <c r="CNI536" s="428">
        <f>CNI535+1</f>
        <v>3</v>
      </c>
      <c r="CNJ536" s="330" t="s">
        <v>610</v>
      </c>
      <c r="CNK536" s="428">
        <f>CNK535+1</f>
        <v>3</v>
      </c>
      <c r="CNL536" s="330" t="s">
        <v>610</v>
      </c>
      <c r="CNM536" s="428">
        <f>CNM535+1</f>
        <v>3</v>
      </c>
      <c r="CNN536" s="330" t="s">
        <v>610</v>
      </c>
      <c r="CNO536" s="428">
        <f>CNO535+1</f>
        <v>3</v>
      </c>
      <c r="CNP536" s="330" t="s">
        <v>610</v>
      </c>
      <c r="CNQ536" s="428">
        <f>CNQ535+1</f>
        <v>3</v>
      </c>
      <c r="CNR536" s="330" t="s">
        <v>610</v>
      </c>
      <c r="CNS536" s="428">
        <f>CNS535+1</f>
        <v>3</v>
      </c>
      <c r="CNT536" s="330" t="s">
        <v>610</v>
      </c>
      <c r="CNU536" s="428">
        <f>CNU535+1</f>
        <v>3</v>
      </c>
      <c r="CNV536" s="330" t="s">
        <v>610</v>
      </c>
      <c r="CNW536" s="428">
        <f>CNW535+1</f>
        <v>3</v>
      </c>
      <c r="CNX536" s="330" t="s">
        <v>610</v>
      </c>
      <c r="CNY536" s="428">
        <f>CNY535+1</f>
        <v>3</v>
      </c>
      <c r="CNZ536" s="330" t="s">
        <v>610</v>
      </c>
      <c r="COA536" s="428">
        <f>COA535+1</f>
        <v>3</v>
      </c>
      <c r="COB536" s="330" t="s">
        <v>610</v>
      </c>
      <c r="COC536" s="428">
        <f>COC535+1</f>
        <v>3</v>
      </c>
      <c r="COD536" s="330" t="s">
        <v>610</v>
      </c>
      <c r="COE536" s="428">
        <f>COE535+1</f>
        <v>3</v>
      </c>
      <c r="COF536" s="330" t="s">
        <v>610</v>
      </c>
      <c r="COG536" s="428">
        <f>COG535+1</f>
        <v>3</v>
      </c>
      <c r="COH536" s="330" t="s">
        <v>610</v>
      </c>
      <c r="COI536" s="428">
        <f>COI535+1</f>
        <v>3</v>
      </c>
      <c r="COJ536" s="330" t="s">
        <v>610</v>
      </c>
      <c r="COK536" s="428">
        <f>COK535+1</f>
        <v>3</v>
      </c>
      <c r="COL536" s="330" t="s">
        <v>610</v>
      </c>
      <c r="COM536" s="428">
        <f>COM535+1</f>
        <v>3</v>
      </c>
      <c r="CON536" s="330" t="s">
        <v>610</v>
      </c>
      <c r="COO536" s="428">
        <f>COO535+1</f>
        <v>3</v>
      </c>
      <c r="COP536" s="330" t="s">
        <v>610</v>
      </c>
      <c r="COQ536" s="428">
        <f>COQ535+1</f>
        <v>3</v>
      </c>
      <c r="COR536" s="330" t="s">
        <v>610</v>
      </c>
      <c r="COS536" s="428">
        <f>COS535+1</f>
        <v>3</v>
      </c>
      <c r="COT536" s="330" t="s">
        <v>610</v>
      </c>
      <c r="COU536" s="428">
        <f>COU535+1</f>
        <v>3</v>
      </c>
      <c r="COV536" s="330" t="s">
        <v>610</v>
      </c>
      <c r="COW536" s="428">
        <f>COW535+1</f>
        <v>3</v>
      </c>
      <c r="COX536" s="330" t="s">
        <v>610</v>
      </c>
      <c r="COY536" s="428">
        <f>COY535+1</f>
        <v>3</v>
      </c>
      <c r="COZ536" s="330" t="s">
        <v>610</v>
      </c>
      <c r="CPA536" s="428">
        <f>CPA535+1</f>
        <v>3</v>
      </c>
      <c r="CPB536" s="330" t="s">
        <v>610</v>
      </c>
      <c r="CPC536" s="428">
        <f>CPC535+1</f>
        <v>3</v>
      </c>
      <c r="CPD536" s="330" t="s">
        <v>610</v>
      </c>
      <c r="CPE536" s="428">
        <f>CPE535+1</f>
        <v>3</v>
      </c>
      <c r="CPF536" s="330" t="s">
        <v>610</v>
      </c>
      <c r="CPG536" s="428">
        <f>CPG535+1</f>
        <v>3</v>
      </c>
      <c r="CPH536" s="330" t="s">
        <v>610</v>
      </c>
      <c r="CPI536" s="428">
        <f>CPI535+1</f>
        <v>3</v>
      </c>
      <c r="CPJ536" s="330" t="s">
        <v>610</v>
      </c>
      <c r="CPK536" s="428">
        <f>CPK535+1</f>
        <v>3</v>
      </c>
      <c r="CPL536" s="330" t="s">
        <v>610</v>
      </c>
      <c r="CPM536" s="428">
        <f>CPM535+1</f>
        <v>3</v>
      </c>
      <c r="CPN536" s="330" t="s">
        <v>610</v>
      </c>
      <c r="CPO536" s="428">
        <f>CPO535+1</f>
        <v>3</v>
      </c>
      <c r="CPP536" s="330" t="s">
        <v>610</v>
      </c>
      <c r="CPQ536" s="428">
        <f>CPQ535+1</f>
        <v>3</v>
      </c>
      <c r="CPR536" s="330" t="s">
        <v>610</v>
      </c>
      <c r="CPS536" s="428">
        <f>CPS535+1</f>
        <v>3</v>
      </c>
      <c r="CPT536" s="330" t="s">
        <v>610</v>
      </c>
      <c r="CPU536" s="428">
        <f>CPU535+1</f>
        <v>3</v>
      </c>
      <c r="CPV536" s="330" t="s">
        <v>610</v>
      </c>
      <c r="CPW536" s="428">
        <f>CPW535+1</f>
        <v>3</v>
      </c>
      <c r="CPX536" s="330" t="s">
        <v>610</v>
      </c>
      <c r="CPY536" s="428">
        <f>CPY535+1</f>
        <v>3</v>
      </c>
      <c r="CPZ536" s="330" t="s">
        <v>610</v>
      </c>
      <c r="CQA536" s="428">
        <f>CQA535+1</f>
        <v>3</v>
      </c>
      <c r="CQB536" s="330" t="s">
        <v>610</v>
      </c>
      <c r="CQC536" s="428">
        <f>CQC535+1</f>
        <v>3</v>
      </c>
      <c r="CQD536" s="330" t="s">
        <v>610</v>
      </c>
      <c r="CQE536" s="428">
        <f>CQE535+1</f>
        <v>3</v>
      </c>
      <c r="CQF536" s="330" t="s">
        <v>610</v>
      </c>
      <c r="CQG536" s="428">
        <f>CQG535+1</f>
        <v>3</v>
      </c>
      <c r="CQH536" s="330" t="s">
        <v>610</v>
      </c>
      <c r="CQI536" s="428">
        <f>CQI535+1</f>
        <v>3</v>
      </c>
      <c r="CQJ536" s="330" t="s">
        <v>610</v>
      </c>
      <c r="CQK536" s="428">
        <f>CQK535+1</f>
        <v>3</v>
      </c>
      <c r="CQL536" s="330" t="s">
        <v>610</v>
      </c>
      <c r="CQM536" s="428">
        <f>CQM535+1</f>
        <v>3</v>
      </c>
      <c r="CQN536" s="330" t="s">
        <v>610</v>
      </c>
      <c r="CQO536" s="428">
        <f>CQO535+1</f>
        <v>3</v>
      </c>
      <c r="CQP536" s="330" t="s">
        <v>610</v>
      </c>
      <c r="CQQ536" s="428">
        <f>CQQ535+1</f>
        <v>3</v>
      </c>
      <c r="CQR536" s="330" t="s">
        <v>610</v>
      </c>
      <c r="CQS536" s="428">
        <f>CQS535+1</f>
        <v>3</v>
      </c>
      <c r="CQT536" s="330" t="s">
        <v>610</v>
      </c>
      <c r="CQU536" s="428">
        <f>CQU535+1</f>
        <v>3</v>
      </c>
      <c r="CQV536" s="330" t="s">
        <v>610</v>
      </c>
      <c r="CQW536" s="428">
        <f>CQW535+1</f>
        <v>3</v>
      </c>
      <c r="CQX536" s="330" t="s">
        <v>610</v>
      </c>
      <c r="CQY536" s="428">
        <f>CQY535+1</f>
        <v>3</v>
      </c>
      <c r="CQZ536" s="330" t="s">
        <v>610</v>
      </c>
      <c r="CRA536" s="428">
        <f>CRA535+1</f>
        <v>3</v>
      </c>
      <c r="CRB536" s="330" t="s">
        <v>610</v>
      </c>
      <c r="CRC536" s="428">
        <f>CRC535+1</f>
        <v>3</v>
      </c>
      <c r="CRD536" s="330" t="s">
        <v>610</v>
      </c>
      <c r="CRE536" s="428">
        <f>CRE535+1</f>
        <v>3</v>
      </c>
      <c r="CRF536" s="330" t="s">
        <v>610</v>
      </c>
      <c r="CRG536" s="428">
        <f>CRG535+1</f>
        <v>3</v>
      </c>
      <c r="CRH536" s="330" t="s">
        <v>610</v>
      </c>
      <c r="CRI536" s="428">
        <f>CRI535+1</f>
        <v>3</v>
      </c>
      <c r="CRJ536" s="330" t="s">
        <v>610</v>
      </c>
      <c r="CRK536" s="428">
        <f>CRK535+1</f>
        <v>3</v>
      </c>
      <c r="CRL536" s="330" t="s">
        <v>610</v>
      </c>
      <c r="CRM536" s="428">
        <f>CRM535+1</f>
        <v>3</v>
      </c>
      <c r="CRN536" s="330" t="s">
        <v>610</v>
      </c>
      <c r="CRO536" s="428">
        <f>CRO535+1</f>
        <v>3</v>
      </c>
      <c r="CRP536" s="330" t="s">
        <v>610</v>
      </c>
      <c r="CRQ536" s="428">
        <f>CRQ535+1</f>
        <v>3</v>
      </c>
      <c r="CRR536" s="330" t="s">
        <v>610</v>
      </c>
      <c r="CRS536" s="428">
        <f>CRS535+1</f>
        <v>3</v>
      </c>
      <c r="CRT536" s="330" t="s">
        <v>610</v>
      </c>
      <c r="CRU536" s="428">
        <f>CRU535+1</f>
        <v>3</v>
      </c>
      <c r="CRV536" s="330" t="s">
        <v>610</v>
      </c>
      <c r="CRW536" s="428">
        <f>CRW535+1</f>
        <v>3</v>
      </c>
      <c r="CRX536" s="330" t="s">
        <v>610</v>
      </c>
      <c r="CRY536" s="428">
        <f>CRY535+1</f>
        <v>3</v>
      </c>
      <c r="CRZ536" s="330" t="s">
        <v>610</v>
      </c>
      <c r="CSA536" s="428">
        <f>CSA535+1</f>
        <v>3</v>
      </c>
      <c r="CSB536" s="330" t="s">
        <v>610</v>
      </c>
      <c r="CSC536" s="428">
        <f>CSC535+1</f>
        <v>3</v>
      </c>
      <c r="CSD536" s="330" t="s">
        <v>610</v>
      </c>
      <c r="CSE536" s="428">
        <f>CSE535+1</f>
        <v>3</v>
      </c>
      <c r="CSF536" s="330" t="s">
        <v>610</v>
      </c>
      <c r="CSG536" s="428">
        <f>CSG535+1</f>
        <v>3</v>
      </c>
      <c r="CSH536" s="330" t="s">
        <v>610</v>
      </c>
      <c r="CSI536" s="428">
        <f>CSI535+1</f>
        <v>3</v>
      </c>
      <c r="CSJ536" s="330" t="s">
        <v>610</v>
      </c>
      <c r="CSK536" s="428">
        <f>CSK535+1</f>
        <v>3</v>
      </c>
      <c r="CSL536" s="330" t="s">
        <v>610</v>
      </c>
      <c r="CSM536" s="428">
        <f>CSM535+1</f>
        <v>3</v>
      </c>
      <c r="CSN536" s="330" t="s">
        <v>610</v>
      </c>
      <c r="CSO536" s="428">
        <f>CSO535+1</f>
        <v>3</v>
      </c>
      <c r="CSP536" s="330" t="s">
        <v>610</v>
      </c>
      <c r="CSQ536" s="428">
        <f>CSQ535+1</f>
        <v>3</v>
      </c>
      <c r="CSR536" s="330" t="s">
        <v>610</v>
      </c>
      <c r="CSS536" s="428">
        <f>CSS535+1</f>
        <v>3</v>
      </c>
      <c r="CST536" s="330" t="s">
        <v>610</v>
      </c>
      <c r="CSU536" s="428">
        <f>CSU535+1</f>
        <v>3</v>
      </c>
      <c r="CSV536" s="330" t="s">
        <v>610</v>
      </c>
      <c r="CSW536" s="428">
        <f>CSW535+1</f>
        <v>3</v>
      </c>
      <c r="CSX536" s="330" t="s">
        <v>610</v>
      </c>
      <c r="CSY536" s="428">
        <f>CSY535+1</f>
        <v>3</v>
      </c>
      <c r="CSZ536" s="330" t="s">
        <v>610</v>
      </c>
      <c r="CTA536" s="428">
        <f>CTA535+1</f>
        <v>3</v>
      </c>
      <c r="CTB536" s="330" t="s">
        <v>610</v>
      </c>
      <c r="CTC536" s="428">
        <f>CTC535+1</f>
        <v>3</v>
      </c>
      <c r="CTD536" s="330" t="s">
        <v>610</v>
      </c>
      <c r="CTE536" s="428">
        <f>CTE535+1</f>
        <v>3</v>
      </c>
      <c r="CTF536" s="330" t="s">
        <v>610</v>
      </c>
      <c r="CTG536" s="428">
        <f>CTG535+1</f>
        <v>3</v>
      </c>
      <c r="CTH536" s="330" t="s">
        <v>610</v>
      </c>
      <c r="CTI536" s="428">
        <f>CTI535+1</f>
        <v>3</v>
      </c>
      <c r="CTJ536" s="330" t="s">
        <v>610</v>
      </c>
      <c r="CTK536" s="428">
        <f>CTK535+1</f>
        <v>3</v>
      </c>
      <c r="CTL536" s="330" t="s">
        <v>610</v>
      </c>
      <c r="CTM536" s="428">
        <f>CTM535+1</f>
        <v>3</v>
      </c>
      <c r="CTN536" s="330" t="s">
        <v>610</v>
      </c>
      <c r="CTO536" s="428">
        <f>CTO535+1</f>
        <v>3</v>
      </c>
      <c r="CTP536" s="330" t="s">
        <v>610</v>
      </c>
      <c r="CTQ536" s="428">
        <f>CTQ535+1</f>
        <v>3</v>
      </c>
      <c r="CTR536" s="330" t="s">
        <v>610</v>
      </c>
      <c r="CTS536" s="428">
        <f>CTS535+1</f>
        <v>3</v>
      </c>
      <c r="CTT536" s="330" t="s">
        <v>610</v>
      </c>
      <c r="CTU536" s="428">
        <f>CTU535+1</f>
        <v>3</v>
      </c>
      <c r="CTV536" s="330" t="s">
        <v>610</v>
      </c>
      <c r="CTW536" s="428">
        <f>CTW535+1</f>
        <v>3</v>
      </c>
      <c r="CTX536" s="330" t="s">
        <v>610</v>
      </c>
      <c r="CTY536" s="428">
        <f>CTY535+1</f>
        <v>3</v>
      </c>
      <c r="CTZ536" s="330" t="s">
        <v>610</v>
      </c>
      <c r="CUA536" s="428">
        <f>CUA535+1</f>
        <v>3</v>
      </c>
      <c r="CUB536" s="330" t="s">
        <v>610</v>
      </c>
      <c r="CUC536" s="428">
        <f>CUC535+1</f>
        <v>3</v>
      </c>
      <c r="CUD536" s="330" t="s">
        <v>610</v>
      </c>
      <c r="CUE536" s="428">
        <f>CUE535+1</f>
        <v>3</v>
      </c>
      <c r="CUF536" s="330" t="s">
        <v>610</v>
      </c>
      <c r="CUG536" s="428">
        <f>CUG535+1</f>
        <v>3</v>
      </c>
      <c r="CUH536" s="330" t="s">
        <v>610</v>
      </c>
      <c r="CUI536" s="428">
        <f>CUI535+1</f>
        <v>3</v>
      </c>
      <c r="CUJ536" s="330" t="s">
        <v>610</v>
      </c>
      <c r="CUK536" s="428">
        <f>CUK535+1</f>
        <v>3</v>
      </c>
      <c r="CUL536" s="330" t="s">
        <v>610</v>
      </c>
      <c r="CUM536" s="428">
        <f>CUM535+1</f>
        <v>3</v>
      </c>
      <c r="CUN536" s="330" t="s">
        <v>610</v>
      </c>
      <c r="CUO536" s="428">
        <f>CUO535+1</f>
        <v>3</v>
      </c>
      <c r="CUP536" s="330" t="s">
        <v>610</v>
      </c>
      <c r="CUQ536" s="428">
        <f>CUQ535+1</f>
        <v>3</v>
      </c>
      <c r="CUR536" s="330" t="s">
        <v>610</v>
      </c>
      <c r="CUS536" s="428">
        <f>CUS535+1</f>
        <v>3</v>
      </c>
      <c r="CUT536" s="330" t="s">
        <v>610</v>
      </c>
      <c r="CUU536" s="428">
        <f>CUU535+1</f>
        <v>3</v>
      </c>
      <c r="CUV536" s="330" t="s">
        <v>610</v>
      </c>
      <c r="CUW536" s="428">
        <f>CUW535+1</f>
        <v>3</v>
      </c>
      <c r="CUX536" s="330" t="s">
        <v>610</v>
      </c>
      <c r="CUY536" s="428">
        <f>CUY535+1</f>
        <v>3</v>
      </c>
      <c r="CUZ536" s="330" t="s">
        <v>610</v>
      </c>
      <c r="CVA536" s="428">
        <f>CVA535+1</f>
        <v>3</v>
      </c>
      <c r="CVB536" s="330" t="s">
        <v>610</v>
      </c>
      <c r="CVC536" s="428">
        <f>CVC535+1</f>
        <v>3</v>
      </c>
      <c r="CVD536" s="330" t="s">
        <v>610</v>
      </c>
      <c r="CVE536" s="428">
        <f>CVE535+1</f>
        <v>3</v>
      </c>
      <c r="CVF536" s="330" t="s">
        <v>610</v>
      </c>
      <c r="CVG536" s="428">
        <f>CVG535+1</f>
        <v>3</v>
      </c>
      <c r="CVH536" s="330" t="s">
        <v>610</v>
      </c>
      <c r="CVI536" s="428">
        <f>CVI535+1</f>
        <v>3</v>
      </c>
      <c r="CVJ536" s="330" t="s">
        <v>610</v>
      </c>
      <c r="CVK536" s="428">
        <f>CVK535+1</f>
        <v>3</v>
      </c>
      <c r="CVL536" s="330" t="s">
        <v>610</v>
      </c>
      <c r="CVM536" s="428">
        <f>CVM535+1</f>
        <v>3</v>
      </c>
      <c r="CVN536" s="330" t="s">
        <v>610</v>
      </c>
      <c r="CVO536" s="428">
        <f>CVO535+1</f>
        <v>3</v>
      </c>
      <c r="CVP536" s="330" t="s">
        <v>610</v>
      </c>
      <c r="CVQ536" s="428">
        <f>CVQ535+1</f>
        <v>3</v>
      </c>
      <c r="CVR536" s="330" t="s">
        <v>610</v>
      </c>
      <c r="CVS536" s="428">
        <f>CVS535+1</f>
        <v>3</v>
      </c>
      <c r="CVT536" s="330" t="s">
        <v>610</v>
      </c>
      <c r="CVU536" s="428">
        <f>CVU535+1</f>
        <v>3</v>
      </c>
      <c r="CVV536" s="330" t="s">
        <v>610</v>
      </c>
      <c r="CVW536" s="428">
        <f>CVW535+1</f>
        <v>3</v>
      </c>
      <c r="CVX536" s="330" t="s">
        <v>610</v>
      </c>
      <c r="CVY536" s="428">
        <f>CVY535+1</f>
        <v>3</v>
      </c>
      <c r="CVZ536" s="330" t="s">
        <v>610</v>
      </c>
      <c r="CWA536" s="428">
        <f>CWA535+1</f>
        <v>3</v>
      </c>
      <c r="CWB536" s="330" t="s">
        <v>610</v>
      </c>
      <c r="CWC536" s="428">
        <f>CWC535+1</f>
        <v>3</v>
      </c>
      <c r="CWD536" s="330" t="s">
        <v>610</v>
      </c>
      <c r="CWE536" s="428">
        <f>CWE535+1</f>
        <v>3</v>
      </c>
      <c r="CWF536" s="330" t="s">
        <v>610</v>
      </c>
      <c r="CWG536" s="428">
        <f>CWG535+1</f>
        <v>3</v>
      </c>
      <c r="CWH536" s="330" t="s">
        <v>610</v>
      </c>
      <c r="CWI536" s="428">
        <f>CWI535+1</f>
        <v>3</v>
      </c>
      <c r="CWJ536" s="330" t="s">
        <v>610</v>
      </c>
      <c r="CWK536" s="428">
        <f>CWK535+1</f>
        <v>3</v>
      </c>
      <c r="CWL536" s="330" t="s">
        <v>610</v>
      </c>
      <c r="CWM536" s="428">
        <f>CWM535+1</f>
        <v>3</v>
      </c>
      <c r="CWN536" s="330" t="s">
        <v>610</v>
      </c>
      <c r="CWO536" s="428">
        <f>CWO535+1</f>
        <v>3</v>
      </c>
      <c r="CWP536" s="330" t="s">
        <v>610</v>
      </c>
      <c r="CWQ536" s="428">
        <f>CWQ535+1</f>
        <v>3</v>
      </c>
      <c r="CWR536" s="330" t="s">
        <v>610</v>
      </c>
      <c r="CWS536" s="428">
        <f>CWS535+1</f>
        <v>3</v>
      </c>
      <c r="CWT536" s="330" t="s">
        <v>610</v>
      </c>
      <c r="CWU536" s="428">
        <f>CWU535+1</f>
        <v>3</v>
      </c>
      <c r="CWV536" s="330" t="s">
        <v>610</v>
      </c>
      <c r="CWW536" s="428">
        <f>CWW535+1</f>
        <v>3</v>
      </c>
      <c r="CWX536" s="330" t="s">
        <v>610</v>
      </c>
      <c r="CWY536" s="428">
        <f>CWY535+1</f>
        <v>3</v>
      </c>
      <c r="CWZ536" s="330" t="s">
        <v>610</v>
      </c>
      <c r="CXA536" s="428">
        <f>CXA535+1</f>
        <v>3</v>
      </c>
      <c r="CXB536" s="330" t="s">
        <v>610</v>
      </c>
      <c r="CXC536" s="428">
        <f>CXC535+1</f>
        <v>3</v>
      </c>
      <c r="CXD536" s="330" t="s">
        <v>610</v>
      </c>
      <c r="CXE536" s="428">
        <f>CXE535+1</f>
        <v>3</v>
      </c>
      <c r="CXF536" s="330" t="s">
        <v>610</v>
      </c>
      <c r="CXG536" s="428">
        <f>CXG535+1</f>
        <v>3</v>
      </c>
      <c r="CXH536" s="330" t="s">
        <v>610</v>
      </c>
      <c r="CXI536" s="428">
        <f>CXI535+1</f>
        <v>3</v>
      </c>
      <c r="CXJ536" s="330" t="s">
        <v>610</v>
      </c>
      <c r="CXK536" s="428">
        <f>CXK535+1</f>
        <v>3</v>
      </c>
      <c r="CXL536" s="330" t="s">
        <v>610</v>
      </c>
      <c r="CXM536" s="428">
        <f>CXM535+1</f>
        <v>3</v>
      </c>
      <c r="CXN536" s="330" t="s">
        <v>610</v>
      </c>
      <c r="CXO536" s="428">
        <f>CXO535+1</f>
        <v>3</v>
      </c>
      <c r="CXP536" s="330" t="s">
        <v>610</v>
      </c>
      <c r="CXQ536" s="428">
        <f>CXQ535+1</f>
        <v>3</v>
      </c>
      <c r="CXR536" s="330" t="s">
        <v>610</v>
      </c>
      <c r="CXS536" s="428">
        <f>CXS535+1</f>
        <v>3</v>
      </c>
      <c r="CXT536" s="330" t="s">
        <v>610</v>
      </c>
      <c r="CXU536" s="428">
        <f>CXU535+1</f>
        <v>3</v>
      </c>
      <c r="CXV536" s="330" t="s">
        <v>610</v>
      </c>
      <c r="CXW536" s="428">
        <f>CXW535+1</f>
        <v>3</v>
      </c>
      <c r="CXX536" s="330" t="s">
        <v>610</v>
      </c>
      <c r="CXY536" s="428">
        <f>CXY535+1</f>
        <v>3</v>
      </c>
      <c r="CXZ536" s="330" t="s">
        <v>610</v>
      </c>
      <c r="CYA536" s="428">
        <f>CYA535+1</f>
        <v>3</v>
      </c>
      <c r="CYB536" s="330" t="s">
        <v>610</v>
      </c>
      <c r="CYC536" s="428">
        <f>CYC535+1</f>
        <v>3</v>
      </c>
      <c r="CYD536" s="330" t="s">
        <v>610</v>
      </c>
      <c r="CYE536" s="428">
        <f>CYE535+1</f>
        <v>3</v>
      </c>
      <c r="CYF536" s="330" t="s">
        <v>610</v>
      </c>
      <c r="CYG536" s="428">
        <f>CYG535+1</f>
        <v>3</v>
      </c>
      <c r="CYH536" s="330" t="s">
        <v>610</v>
      </c>
      <c r="CYI536" s="428">
        <f>CYI535+1</f>
        <v>3</v>
      </c>
      <c r="CYJ536" s="330" t="s">
        <v>610</v>
      </c>
      <c r="CYK536" s="428">
        <f>CYK535+1</f>
        <v>3</v>
      </c>
      <c r="CYL536" s="330" t="s">
        <v>610</v>
      </c>
      <c r="CYM536" s="428">
        <f>CYM535+1</f>
        <v>3</v>
      </c>
      <c r="CYN536" s="330" t="s">
        <v>610</v>
      </c>
      <c r="CYO536" s="428">
        <f>CYO535+1</f>
        <v>3</v>
      </c>
      <c r="CYP536" s="330" t="s">
        <v>610</v>
      </c>
      <c r="CYQ536" s="428">
        <f>CYQ535+1</f>
        <v>3</v>
      </c>
      <c r="CYR536" s="330" t="s">
        <v>610</v>
      </c>
      <c r="CYS536" s="428">
        <f>CYS535+1</f>
        <v>3</v>
      </c>
      <c r="CYT536" s="330" t="s">
        <v>610</v>
      </c>
      <c r="CYU536" s="428">
        <f>CYU535+1</f>
        <v>3</v>
      </c>
      <c r="CYV536" s="330" t="s">
        <v>610</v>
      </c>
      <c r="CYW536" s="428">
        <f>CYW535+1</f>
        <v>3</v>
      </c>
      <c r="CYX536" s="330" t="s">
        <v>610</v>
      </c>
      <c r="CYY536" s="428">
        <f>CYY535+1</f>
        <v>3</v>
      </c>
      <c r="CYZ536" s="330" t="s">
        <v>610</v>
      </c>
      <c r="CZA536" s="428">
        <f>CZA535+1</f>
        <v>3</v>
      </c>
      <c r="CZB536" s="330" t="s">
        <v>610</v>
      </c>
      <c r="CZC536" s="428">
        <f>CZC535+1</f>
        <v>3</v>
      </c>
      <c r="CZD536" s="330" t="s">
        <v>610</v>
      </c>
      <c r="CZE536" s="428">
        <f>CZE535+1</f>
        <v>3</v>
      </c>
      <c r="CZF536" s="330" t="s">
        <v>610</v>
      </c>
      <c r="CZG536" s="428">
        <f>CZG535+1</f>
        <v>3</v>
      </c>
      <c r="CZH536" s="330" t="s">
        <v>610</v>
      </c>
      <c r="CZI536" s="428">
        <f>CZI535+1</f>
        <v>3</v>
      </c>
      <c r="CZJ536" s="330" t="s">
        <v>610</v>
      </c>
      <c r="CZK536" s="428">
        <f>CZK535+1</f>
        <v>3</v>
      </c>
      <c r="CZL536" s="330" t="s">
        <v>610</v>
      </c>
      <c r="CZM536" s="428">
        <f>CZM535+1</f>
        <v>3</v>
      </c>
      <c r="CZN536" s="330" t="s">
        <v>610</v>
      </c>
      <c r="CZO536" s="428">
        <f>CZO535+1</f>
        <v>3</v>
      </c>
      <c r="CZP536" s="330" t="s">
        <v>610</v>
      </c>
      <c r="CZQ536" s="428">
        <f>CZQ535+1</f>
        <v>3</v>
      </c>
      <c r="CZR536" s="330" t="s">
        <v>610</v>
      </c>
      <c r="CZS536" s="428">
        <f>CZS535+1</f>
        <v>3</v>
      </c>
      <c r="CZT536" s="330" t="s">
        <v>610</v>
      </c>
      <c r="CZU536" s="428">
        <f>CZU535+1</f>
        <v>3</v>
      </c>
      <c r="CZV536" s="330" t="s">
        <v>610</v>
      </c>
      <c r="CZW536" s="428">
        <f>CZW535+1</f>
        <v>3</v>
      </c>
      <c r="CZX536" s="330" t="s">
        <v>610</v>
      </c>
      <c r="CZY536" s="428">
        <f>CZY535+1</f>
        <v>3</v>
      </c>
      <c r="CZZ536" s="330" t="s">
        <v>610</v>
      </c>
      <c r="DAA536" s="428">
        <f>DAA535+1</f>
        <v>3</v>
      </c>
      <c r="DAB536" s="330" t="s">
        <v>610</v>
      </c>
      <c r="DAC536" s="428">
        <f>DAC535+1</f>
        <v>3</v>
      </c>
      <c r="DAD536" s="330" t="s">
        <v>610</v>
      </c>
      <c r="DAE536" s="428">
        <f>DAE535+1</f>
        <v>3</v>
      </c>
      <c r="DAF536" s="330" t="s">
        <v>610</v>
      </c>
      <c r="DAG536" s="428">
        <f>DAG535+1</f>
        <v>3</v>
      </c>
      <c r="DAH536" s="330" t="s">
        <v>610</v>
      </c>
      <c r="DAI536" s="428">
        <f>DAI535+1</f>
        <v>3</v>
      </c>
      <c r="DAJ536" s="330" t="s">
        <v>610</v>
      </c>
      <c r="DAK536" s="428">
        <f>DAK535+1</f>
        <v>3</v>
      </c>
      <c r="DAL536" s="330" t="s">
        <v>610</v>
      </c>
      <c r="DAM536" s="428">
        <f>DAM535+1</f>
        <v>3</v>
      </c>
      <c r="DAN536" s="330" t="s">
        <v>610</v>
      </c>
      <c r="DAO536" s="428">
        <f>DAO535+1</f>
        <v>3</v>
      </c>
      <c r="DAP536" s="330" t="s">
        <v>610</v>
      </c>
      <c r="DAQ536" s="428">
        <f>DAQ535+1</f>
        <v>3</v>
      </c>
      <c r="DAR536" s="330" t="s">
        <v>610</v>
      </c>
      <c r="DAS536" s="428">
        <f>DAS535+1</f>
        <v>3</v>
      </c>
      <c r="DAT536" s="330" t="s">
        <v>610</v>
      </c>
      <c r="DAU536" s="428">
        <f>DAU535+1</f>
        <v>3</v>
      </c>
      <c r="DAV536" s="330" t="s">
        <v>610</v>
      </c>
      <c r="DAW536" s="428">
        <f>DAW535+1</f>
        <v>3</v>
      </c>
      <c r="DAX536" s="330" t="s">
        <v>610</v>
      </c>
      <c r="DAY536" s="428">
        <f>DAY535+1</f>
        <v>3</v>
      </c>
      <c r="DAZ536" s="330" t="s">
        <v>610</v>
      </c>
      <c r="DBA536" s="428">
        <f>DBA535+1</f>
        <v>3</v>
      </c>
      <c r="DBB536" s="330" t="s">
        <v>610</v>
      </c>
      <c r="DBC536" s="428">
        <f>DBC535+1</f>
        <v>3</v>
      </c>
      <c r="DBD536" s="330" t="s">
        <v>610</v>
      </c>
      <c r="DBE536" s="428">
        <f>DBE535+1</f>
        <v>3</v>
      </c>
      <c r="DBF536" s="330" t="s">
        <v>610</v>
      </c>
      <c r="DBG536" s="428">
        <f>DBG535+1</f>
        <v>3</v>
      </c>
      <c r="DBH536" s="330" t="s">
        <v>610</v>
      </c>
      <c r="DBI536" s="428">
        <f>DBI535+1</f>
        <v>3</v>
      </c>
      <c r="DBJ536" s="330" t="s">
        <v>610</v>
      </c>
      <c r="DBK536" s="428">
        <f>DBK535+1</f>
        <v>3</v>
      </c>
      <c r="DBL536" s="330" t="s">
        <v>610</v>
      </c>
      <c r="DBM536" s="428">
        <f>DBM535+1</f>
        <v>3</v>
      </c>
      <c r="DBN536" s="330" t="s">
        <v>610</v>
      </c>
      <c r="DBO536" s="428">
        <f>DBO535+1</f>
        <v>3</v>
      </c>
      <c r="DBP536" s="330" t="s">
        <v>610</v>
      </c>
      <c r="DBQ536" s="428">
        <f>DBQ535+1</f>
        <v>3</v>
      </c>
      <c r="DBR536" s="330" t="s">
        <v>610</v>
      </c>
      <c r="DBS536" s="428">
        <f>DBS535+1</f>
        <v>3</v>
      </c>
      <c r="DBT536" s="330" t="s">
        <v>610</v>
      </c>
      <c r="DBU536" s="428">
        <f>DBU535+1</f>
        <v>3</v>
      </c>
      <c r="DBV536" s="330" t="s">
        <v>610</v>
      </c>
      <c r="DBW536" s="428">
        <f>DBW535+1</f>
        <v>3</v>
      </c>
      <c r="DBX536" s="330" t="s">
        <v>610</v>
      </c>
      <c r="DBY536" s="428">
        <f>DBY535+1</f>
        <v>3</v>
      </c>
      <c r="DBZ536" s="330" t="s">
        <v>610</v>
      </c>
      <c r="DCA536" s="428">
        <f>DCA535+1</f>
        <v>3</v>
      </c>
      <c r="DCB536" s="330" t="s">
        <v>610</v>
      </c>
      <c r="DCC536" s="428">
        <f>DCC535+1</f>
        <v>3</v>
      </c>
      <c r="DCD536" s="330" t="s">
        <v>610</v>
      </c>
      <c r="DCE536" s="428">
        <f>DCE535+1</f>
        <v>3</v>
      </c>
      <c r="DCF536" s="330" t="s">
        <v>610</v>
      </c>
      <c r="DCG536" s="428">
        <f>DCG535+1</f>
        <v>3</v>
      </c>
      <c r="DCH536" s="330" t="s">
        <v>610</v>
      </c>
      <c r="DCI536" s="428">
        <f>DCI535+1</f>
        <v>3</v>
      </c>
      <c r="DCJ536" s="330" t="s">
        <v>610</v>
      </c>
      <c r="DCK536" s="428">
        <f>DCK535+1</f>
        <v>3</v>
      </c>
      <c r="DCL536" s="330" t="s">
        <v>610</v>
      </c>
      <c r="DCM536" s="428">
        <f>DCM535+1</f>
        <v>3</v>
      </c>
      <c r="DCN536" s="330" t="s">
        <v>610</v>
      </c>
      <c r="DCO536" s="428">
        <f>DCO535+1</f>
        <v>3</v>
      </c>
      <c r="DCP536" s="330" t="s">
        <v>610</v>
      </c>
      <c r="DCQ536" s="428">
        <f>DCQ535+1</f>
        <v>3</v>
      </c>
      <c r="DCR536" s="330" t="s">
        <v>610</v>
      </c>
      <c r="DCS536" s="428">
        <f>DCS535+1</f>
        <v>3</v>
      </c>
      <c r="DCT536" s="330" t="s">
        <v>610</v>
      </c>
      <c r="DCU536" s="428">
        <f>DCU535+1</f>
        <v>3</v>
      </c>
      <c r="DCV536" s="330" t="s">
        <v>610</v>
      </c>
      <c r="DCW536" s="428">
        <f>DCW535+1</f>
        <v>3</v>
      </c>
      <c r="DCX536" s="330" t="s">
        <v>610</v>
      </c>
      <c r="DCY536" s="428">
        <f>DCY535+1</f>
        <v>3</v>
      </c>
      <c r="DCZ536" s="330" t="s">
        <v>610</v>
      </c>
      <c r="DDA536" s="428">
        <f>DDA535+1</f>
        <v>3</v>
      </c>
      <c r="DDB536" s="330" t="s">
        <v>610</v>
      </c>
      <c r="DDC536" s="428">
        <f>DDC535+1</f>
        <v>3</v>
      </c>
      <c r="DDD536" s="330" t="s">
        <v>610</v>
      </c>
      <c r="DDE536" s="428">
        <f>DDE535+1</f>
        <v>3</v>
      </c>
      <c r="DDF536" s="330" t="s">
        <v>610</v>
      </c>
      <c r="DDG536" s="428">
        <f>DDG535+1</f>
        <v>3</v>
      </c>
      <c r="DDH536" s="330" t="s">
        <v>610</v>
      </c>
      <c r="DDI536" s="428">
        <f>DDI535+1</f>
        <v>3</v>
      </c>
      <c r="DDJ536" s="330" t="s">
        <v>610</v>
      </c>
      <c r="DDK536" s="428">
        <f>DDK535+1</f>
        <v>3</v>
      </c>
      <c r="DDL536" s="330" t="s">
        <v>610</v>
      </c>
      <c r="DDM536" s="428">
        <f>DDM535+1</f>
        <v>3</v>
      </c>
      <c r="DDN536" s="330" t="s">
        <v>610</v>
      </c>
      <c r="DDO536" s="428">
        <f>DDO535+1</f>
        <v>3</v>
      </c>
      <c r="DDP536" s="330" t="s">
        <v>610</v>
      </c>
      <c r="DDQ536" s="428">
        <f>DDQ535+1</f>
        <v>3</v>
      </c>
      <c r="DDR536" s="330" t="s">
        <v>610</v>
      </c>
      <c r="DDS536" s="428">
        <f>DDS535+1</f>
        <v>3</v>
      </c>
      <c r="DDT536" s="330" t="s">
        <v>610</v>
      </c>
      <c r="DDU536" s="428">
        <f>DDU535+1</f>
        <v>3</v>
      </c>
      <c r="DDV536" s="330" t="s">
        <v>610</v>
      </c>
      <c r="DDW536" s="428">
        <f>DDW535+1</f>
        <v>3</v>
      </c>
      <c r="DDX536" s="330" t="s">
        <v>610</v>
      </c>
      <c r="DDY536" s="428">
        <f>DDY535+1</f>
        <v>3</v>
      </c>
      <c r="DDZ536" s="330" t="s">
        <v>610</v>
      </c>
      <c r="DEA536" s="428">
        <f>DEA535+1</f>
        <v>3</v>
      </c>
      <c r="DEB536" s="330" t="s">
        <v>610</v>
      </c>
      <c r="DEC536" s="428">
        <f>DEC535+1</f>
        <v>3</v>
      </c>
      <c r="DED536" s="330" t="s">
        <v>610</v>
      </c>
      <c r="DEE536" s="428">
        <f>DEE535+1</f>
        <v>3</v>
      </c>
      <c r="DEF536" s="330" t="s">
        <v>610</v>
      </c>
      <c r="DEG536" s="428">
        <f>DEG535+1</f>
        <v>3</v>
      </c>
      <c r="DEH536" s="330" t="s">
        <v>610</v>
      </c>
      <c r="DEI536" s="428">
        <f>DEI535+1</f>
        <v>3</v>
      </c>
      <c r="DEJ536" s="330" t="s">
        <v>610</v>
      </c>
      <c r="DEK536" s="428">
        <f>DEK535+1</f>
        <v>3</v>
      </c>
      <c r="DEL536" s="330" t="s">
        <v>610</v>
      </c>
      <c r="DEM536" s="428">
        <f>DEM535+1</f>
        <v>3</v>
      </c>
      <c r="DEN536" s="330" t="s">
        <v>610</v>
      </c>
      <c r="DEO536" s="428">
        <f>DEO535+1</f>
        <v>3</v>
      </c>
      <c r="DEP536" s="330" t="s">
        <v>610</v>
      </c>
      <c r="DEQ536" s="428">
        <f>DEQ535+1</f>
        <v>3</v>
      </c>
      <c r="DER536" s="330" t="s">
        <v>610</v>
      </c>
      <c r="DES536" s="428">
        <f>DES535+1</f>
        <v>3</v>
      </c>
      <c r="DET536" s="330" t="s">
        <v>610</v>
      </c>
      <c r="DEU536" s="428">
        <f>DEU535+1</f>
        <v>3</v>
      </c>
      <c r="DEV536" s="330" t="s">
        <v>610</v>
      </c>
      <c r="DEW536" s="428">
        <f>DEW535+1</f>
        <v>3</v>
      </c>
      <c r="DEX536" s="330" t="s">
        <v>610</v>
      </c>
      <c r="DEY536" s="428">
        <f>DEY535+1</f>
        <v>3</v>
      </c>
      <c r="DEZ536" s="330" t="s">
        <v>610</v>
      </c>
      <c r="DFA536" s="428">
        <f>DFA535+1</f>
        <v>3</v>
      </c>
      <c r="DFB536" s="330" t="s">
        <v>610</v>
      </c>
      <c r="DFC536" s="428">
        <f>DFC535+1</f>
        <v>3</v>
      </c>
      <c r="DFD536" s="330" t="s">
        <v>610</v>
      </c>
      <c r="DFE536" s="428">
        <f>DFE535+1</f>
        <v>3</v>
      </c>
      <c r="DFF536" s="330" t="s">
        <v>610</v>
      </c>
      <c r="DFG536" s="428">
        <f>DFG535+1</f>
        <v>3</v>
      </c>
      <c r="DFH536" s="330" t="s">
        <v>610</v>
      </c>
      <c r="DFI536" s="428">
        <f>DFI535+1</f>
        <v>3</v>
      </c>
      <c r="DFJ536" s="330" t="s">
        <v>610</v>
      </c>
      <c r="DFK536" s="428">
        <f>DFK535+1</f>
        <v>3</v>
      </c>
      <c r="DFL536" s="330" t="s">
        <v>610</v>
      </c>
      <c r="DFM536" s="428">
        <f>DFM535+1</f>
        <v>3</v>
      </c>
      <c r="DFN536" s="330" t="s">
        <v>610</v>
      </c>
      <c r="DFO536" s="428">
        <f>DFO535+1</f>
        <v>3</v>
      </c>
      <c r="DFP536" s="330" t="s">
        <v>610</v>
      </c>
      <c r="DFQ536" s="428">
        <f>DFQ535+1</f>
        <v>3</v>
      </c>
      <c r="DFR536" s="330" t="s">
        <v>610</v>
      </c>
      <c r="DFS536" s="428">
        <f>DFS535+1</f>
        <v>3</v>
      </c>
      <c r="DFT536" s="330" t="s">
        <v>610</v>
      </c>
      <c r="DFU536" s="428">
        <f>DFU535+1</f>
        <v>3</v>
      </c>
      <c r="DFV536" s="330" t="s">
        <v>610</v>
      </c>
      <c r="DFW536" s="428">
        <f>DFW535+1</f>
        <v>3</v>
      </c>
      <c r="DFX536" s="330" t="s">
        <v>610</v>
      </c>
      <c r="DFY536" s="428">
        <f>DFY535+1</f>
        <v>3</v>
      </c>
      <c r="DFZ536" s="330" t="s">
        <v>610</v>
      </c>
      <c r="DGA536" s="428">
        <f>DGA535+1</f>
        <v>3</v>
      </c>
      <c r="DGB536" s="330" t="s">
        <v>610</v>
      </c>
      <c r="DGC536" s="428">
        <f>DGC535+1</f>
        <v>3</v>
      </c>
      <c r="DGD536" s="330" t="s">
        <v>610</v>
      </c>
      <c r="DGE536" s="428">
        <f>DGE535+1</f>
        <v>3</v>
      </c>
      <c r="DGF536" s="330" t="s">
        <v>610</v>
      </c>
      <c r="DGG536" s="428">
        <f>DGG535+1</f>
        <v>3</v>
      </c>
      <c r="DGH536" s="330" t="s">
        <v>610</v>
      </c>
      <c r="DGI536" s="428">
        <f>DGI535+1</f>
        <v>3</v>
      </c>
      <c r="DGJ536" s="330" t="s">
        <v>610</v>
      </c>
      <c r="DGK536" s="428">
        <f>DGK535+1</f>
        <v>3</v>
      </c>
      <c r="DGL536" s="330" t="s">
        <v>610</v>
      </c>
      <c r="DGM536" s="428">
        <f>DGM535+1</f>
        <v>3</v>
      </c>
      <c r="DGN536" s="330" t="s">
        <v>610</v>
      </c>
      <c r="DGO536" s="428">
        <f>DGO535+1</f>
        <v>3</v>
      </c>
      <c r="DGP536" s="330" t="s">
        <v>610</v>
      </c>
      <c r="DGQ536" s="428">
        <f>DGQ535+1</f>
        <v>3</v>
      </c>
      <c r="DGR536" s="330" t="s">
        <v>610</v>
      </c>
      <c r="DGS536" s="428">
        <f>DGS535+1</f>
        <v>3</v>
      </c>
      <c r="DGT536" s="330" t="s">
        <v>610</v>
      </c>
      <c r="DGU536" s="428">
        <f>DGU535+1</f>
        <v>3</v>
      </c>
      <c r="DGV536" s="330" t="s">
        <v>610</v>
      </c>
      <c r="DGW536" s="428">
        <f>DGW535+1</f>
        <v>3</v>
      </c>
      <c r="DGX536" s="330" t="s">
        <v>610</v>
      </c>
      <c r="DGY536" s="428">
        <f>DGY535+1</f>
        <v>3</v>
      </c>
      <c r="DGZ536" s="330" t="s">
        <v>610</v>
      </c>
      <c r="DHA536" s="428">
        <f>DHA535+1</f>
        <v>3</v>
      </c>
      <c r="DHB536" s="330" t="s">
        <v>610</v>
      </c>
      <c r="DHC536" s="428">
        <f>DHC535+1</f>
        <v>3</v>
      </c>
      <c r="DHD536" s="330" t="s">
        <v>610</v>
      </c>
      <c r="DHE536" s="428">
        <f>DHE535+1</f>
        <v>3</v>
      </c>
      <c r="DHF536" s="330" t="s">
        <v>610</v>
      </c>
      <c r="DHG536" s="428">
        <f>DHG535+1</f>
        <v>3</v>
      </c>
      <c r="DHH536" s="330" t="s">
        <v>610</v>
      </c>
      <c r="DHI536" s="428">
        <f>DHI535+1</f>
        <v>3</v>
      </c>
      <c r="DHJ536" s="330" t="s">
        <v>610</v>
      </c>
      <c r="DHK536" s="428">
        <f>DHK535+1</f>
        <v>3</v>
      </c>
      <c r="DHL536" s="330" t="s">
        <v>610</v>
      </c>
      <c r="DHM536" s="428">
        <f>DHM535+1</f>
        <v>3</v>
      </c>
      <c r="DHN536" s="330" t="s">
        <v>610</v>
      </c>
      <c r="DHO536" s="428">
        <f>DHO535+1</f>
        <v>3</v>
      </c>
      <c r="DHP536" s="330" t="s">
        <v>610</v>
      </c>
      <c r="DHQ536" s="428">
        <f>DHQ535+1</f>
        <v>3</v>
      </c>
      <c r="DHR536" s="330" t="s">
        <v>610</v>
      </c>
      <c r="DHS536" s="428">
        <f>DHS535+1</f>
        <v>3</v>
      </c>
      <c r="DHT536" s="330" t="s">
        <v>610</v>
      </c>
      <c r="DHU536" s="428">
        <f>DHU535+1</f>
        <v>3</v>
      </c>
      <c r="DHV536" s="330" t="s">
        <v>610</v>
      </c>
      <c r="DHW536" s="428">
        <f>DHW535+1</f>
        <v>3</v>
      </c>
      <c r="DHX536" s="330" t="s">
        <v>610</v>
      </c>
      <c r="DHY536" s="428">
        <f>DHY535+1</f>
        <v>3</v>
      </c>
      <c r="DHZ536" s="330" t="s">
        <v>610</v>
      </c>
      <c r="DIA536" s="428">
        <f>DIA535+1</f>
        <v>3</v>
      </c>
      <c r="DIB536" s="330" t="s">
        <v>610</v>
      </c>
      <c r="DIC536" s="428">
        <f>DIC535+1</f>
        <v>3</v>
      </c>
      <c r="DID536" s="330" t="s">
        <v>610</v>
      </c>
      <c r="DIE536" s="428">
        <f>DIE535+1</f>
        <v>3</v>
      </c>
      <c r="DIF536" s="330" t="s">
        <v>610</v>
      </c>
      <c r="DIG536" s="428">
        <f>DIG535+1</f>
        <v>3</v>
      </c>
      <c r="DIH536" s="330" t="s">
        <v>610</v>
      </c>
      <c r="DII536" s="428">
        <f>DII535+1</f>
        <v>3</v>
      </c>
      <c r="DIJ536" s="330" t="s">
        <v>610</v>
      </c>
      <c r="DIK536" s="428">
        <f>DIK535+1</f>
        <v>3</v>
      </c>
      <c r="DIL536" s="330" t="s">
        <v>610</v>
      </c>
      <c r="DIM536" s="428">
        <f>DIM535+1</f>
        <v>3</v>
      </c>
      <c r="DIN536" s="330" t="s">
        <v>610</v>
      </c>
      <c r="DIO536" s="428">
        <f>DIO535+1</f>
        <v>3</v>
      </c>
      <c r="DIP536" s="330" t="s">
        <v>610</v>
      </c>
      <c r="DIQ536" s="428">
        <f>DIQ535+1</f>
        <v>3</v>
      </c>
      <c r="DIR536" s="330" t="s">
        <v>610</v>
      </c>
      <c r="DIS536" s="428">
        <f>DIS535+1</f>
        <v>3</v>
      </c>
      <c r="DIT536" s="330" t="s">
        <v>610</v>
      </c>
      <c r="DIU536" s="428">
        <f>DIU535+1</f>
        <v>3</v>
      </c>
      <c r="DIV536" s="330" t="s">
        <v>610</v>
      </c>
      <c r="DIW536" s="428">
        <f>DIW535+1</f>
        <v>3</v>
      </c>
      <c r="DIX536" s="330" t="s">
        <v>610</v>
      </c>
      <c r="DIY536" s="428">
        <f>DIY535+1</f>
        <v>3</v>
      </c>
      <c r="DIZ536" s="330" t="s">
        <v>610</v>
      </c>
      <c r="DJA536" s="428">
        <f>DJA535+1</f>
        <v>3</v>
      </c>
      <c r="DJB536" s="330" t="s">
        <v>610</v>
      </c>
      <c r="DJC536" s="428">
        <f>DJC535+1</f>
        <v>3</v>
      </c>
      <c r="DJD536" s="330" t="s">
        <v>610</v>
      </c>
      <c r="DJE536" s="428">
        <f>DJE535+1</f>
        <v>3</v>
      </c>
      <c r="DJF536" s="330" t="s">
        <v>610</v>
      </c>
      <c r="DJG536" s="428">
        <f>DJG535+1</f>
        <v>3</v>
      </c>
      <c r="DJH536" s="330" t="s">
        <v>610</v>
      </c>
      <c r="DJI536" s="428">
        <f>DJI535+1</f>
        <v>3</v>
      </c>
      <c r="DJJ536" s="330" t="s">
        <v>610</v>
      </c>
      <c r="DJK536" s="428">
        <f>DJK535+1</f>
        <v>3</v>
      </c>
      <c r="DJL536" s="330" t="s">
        <v>610</v>
      </c>
      <c r="DJM536" s="428">
        <f>DJM535+1</f>
        <v>3</v>
      </c>
      <c r="DJN536" s="330" t="s">
        <v>610</v>
      </c>
      <c r="DJO536" s="428">
        <f>DJO535+1</f>
        <v>3</v>
      </c>
      <c r="DJP536" s="330" t="s">
        <v>610</v>
      </c>
      <c r="DJQ536" s="428">
        <f>DJQ535+1</f>
        <v>3</v>
      </c>
      <c r="DJR536" s="330" t="s">
        <v>610</v>
      </c>
      <c r="DJS536" s="428">
        <f>DJS535+1</f>
        <v>3</v>
      </c>
      <c r="DJT536" s="330" t="s">
        <v>610</v>
      </c>
      <c r="DJU536" s="428">
        <f>DJU535+1</f>
        <v>3</v>
      </c>
      <c r="DJV536" s="330" t="s">
        <v>610</v>
      </c>
      <c r="DJW536" s="428">
        <f>DJW535+1</f>
        <v>3</v>
      </c>
      <c r="DJX536" s="330" t="s">
        <v>610</v>
      </c>
      <c r="DJY536" s="428">
        <f>DJY535+1</f>
        <v>3</v>
      </c>
      <c r="DJZ536" s="330" t="s">
        <v>610</v>
      </c>
      <c r="DKA536" s="428">
        <f>DKA535+1</f>
        <v>3</v>
      </c>
      <c r="DKB536" s="330" t="s">
        <v>610</v>
      </c>
      <c r="DKC536" s="428">
        <f>DKC535+1</f>
        <v>3</v>
      </c>
      <c r="DKD536" s="330" t="s">
        <v>610</v>
      </c>
      <c r="DKE536" s="428">
        <f>DKE535+1</f>
        <v>3</v>
      </c>
      <c r="DKF536" s="330" t="s">
        <v>610</v>
      </c>
      <c r="DKG536" s="428">
        <f>DKG535+1</f>
        <v>3</v>
      </c>
      <c r="DKH536" s="330" t="s">
        <v>610</v>
      </c>
      <c r="DKI536" s="428">
        <f>DKI535+1</f>
        <v>3</v>
      </c>
      <c r="DKJ536" s="330" t="s">
        <v>610</v>
      </c>
      <c r="DKK536" s="428">
        <f>DKK535+1</f>
        <v>3</v>
      </c>
      <c r="DKL536" s="330" t="s">
        <v>610</v>
      </c>
      <c r="DKM536" s="428">
        <f>DKM535+1</f>
        <v>3</v>
      </c>
      <c r="DKN536" s="330" t="s">
        <v>610</v>
      </c>
      <c r="DKO536" s="428">
        <f>DKO535+1</f>
        <v>3</v>
      </c>
      <c r="DKP536" s="330" t="s">
        <v>610</v>
      </c>
      <c r="DKQ536" s="428">
        <f>DKQ535+1</f>
        <v>3</v>
      </c>
      <c r="DKR536" s="330" t="s">
        <v>610</v>
      </c>
      <c r="DKS536" s="428">
        <f>DKS535+1</f>
        <v>3</v>
      </c>
      <c r="DKT536" s="330" t="s">
        <v>610</v>
      </c>
      <c r="DKU536" s="428">
        <f>DKU535+1</f>
        <v>3</v>
      </c>
      <c r="DKV536" s="330" t="s">
        <v>610</v>
      </c>
      <c r="DKW536" s="428">
        <f>DKW535+1</f>
        <v>3</v>
      </c>
      <c r="DKX536" s="330" t="s">
        <v>610</v>
      </c>
      <c r="DKY536" s="428">
        <f>DKY535+1</f>
        <v>3</v>
      </c>
      <c r="DKZ536" s="330" t="s">
        <v>610</v>
      </c>
      <c r="DLA536" s="428">
        <f>DLA535+1</f>
        <v>3</v>
      </c>
      <c r="DLB536" s="330" t="s">
        <v>610</v>
      </c>
      <c r="DLC536" s="428">
        <f>DLC535+1</f>
        <v>3</v>
      </c>
      <c r="DLD536" s="330" t="s">
        <v>610</v>
      </c>
      <c r="DLE536" s="428">
        <f>DLE535+1</f>
        <v>3</v>
      </c>
      <c r="DLF536" s="330" t="s">
        <v>610</v>
      </c>
      <c r="DLG536" s="428">
        <f>DLG535+1</f>
        <v>3</v>
      </c>
      <c r="DLH536" s="330" t="s">
        <v>610</v>
      </c>
      <c r="DLI536" s="428">
        <f>DLI535+1</f>
        <v>3</v>
      </c>
      <c r="DLJ536" s="330" t="s">
        <v>610</v>
      </c>
      <c r="DLK536" s="428">
        <f>DLK535+1</f>
        <v>3</v>
      </c>
      <c r="DLL536" s="330" t="s">
        <v>610</v>
      </c>
      <c r="DLM536" s="428">
        <f>DLM535+1</f>
        <v>3</v>
      </c>
      <c r="DLN536" s="330" t="s">
        <v>610</v>
      </c>
      <c r="DLO536" s="428">
        <f>DLO535+1</f>
        <v>3</v>
      </c>
      <c r="DLP536" s="330" t="s">
        <v>610</v>
      </c>
      <c r="DLQ536" s="428">
        <f>DLQ535+1</f>
        <v>3</v>
      </c>
      <c r="DLR536" s="330" t="s">
        <v>610</v>
      </c>
      <c r="DLS536" s="428">
        <f>DLS535+1</f>
        <v>3</v>
      </c>
      <c r="DLT536" s="330" t="s">
        <v>610</v>
      </c>
      <c r="DLU536" s="428">
        <f>DLU535+1</f>
        <v>3</v>
      </c>
      <c r="DLV536" s="330" t="s">
        <v>610</v>
      </c>
      <c r="DLW536" s="428">
        <f>DLW535+1</f>
        <v>3</v>
      </c>
      <c r="DLX536" s="330" t="s">
        <v>610</v>
      </c>
      <c r="DLY536" s="428">
        <f>DLY535+1</f>
        <v>3</v>
      </c>
      <c r="DLZ536" s="330" t="s">
        <v>610</v>
      </c>
      <c r="DMA536" s="428">
        <f>DMA535+1</f>
        <v>3</v>
      </c>
      <c r="DMB536" s="330" t="s">
        <v>610</v>
      </c>
      <c r="DMC536" s="428">
        <f>DMC535+1</f>
        <v>3</v>
      </c>
      <c r="DMD536" s="330" t="s">
        <v>610</v>
      </c>
      <c r="DME536" s="428">
        <f>DME535+1</f>
        <v>3</v>
      </c>
      <c r="DMF536" s="330" t="s">
        <v>610</v>
      </c>
      <c r="DMG536" s="428">
        <f>DMG535+1</f>
        <v>3</v>
      </c>
      <c r="DMH536" s="330" t="s">
        <v>610</v>
      </c>
      <c r="DMI536" s="428">
        <f>DMI535+1</f>
        <v>3</v>
      </c>
      <c r="DMJ536" s="330" t="s">
        <v>610</v>
      </c>
      <c r="DMK536" s="428">
        <f>DMK535+1</f>
        <v>3</v>
      </c>
      <c r="DML536" s="330" t="s">
        <v>610</v>
      </c>
      <c r="DMM536" s="428">
        <f>DMM535+1</f>
        <v>3</v>
      </c>
      <c r="DMN536" s="330" t="s">
        <v>610</v>
      </c>
      <c r="DMO536" s="428">
        <f>DMO535+1</f>
        <v>3</v>
      </c>
      <c r="DMP536" s="330" t="s">
        <v>610</v>
      </c>
      <c r="DMQ536" s="428">
        <f>DMQ535+1</f>
        <v>3</v>
      </c>
      <c r="DMR536" s="330" t="s">
        <v>610</v>
      </c>
      <c r="DMS536" s="428">
        <f>DMS535+1</f>
        <v>3</v>
      </c>
      <c r="DMT536" s="330" t="s">
        <v>610</v>
      </c>
      <c r="DMU536" s="428">
        <f>DMU535+1</f>
        <v>3</v>
      </c>
      <c r="DMV536" s="330" t="s">
        <v>610</v>
      </c>
      <c r="DMW536" s="428">
        <f>DMW535+1</f>
        <v>3</v>
      </c>
      <c r="DMX536" s="330" t="s">
        <v>610</v>
      </c>
      <c r="DMY536" s="428">
        <f>DMY535+1</f>
        <v>3</v>
      </c>
      <c r="DMZ536" s="330" t="s">
        <v>610</v>
      </c>
      <c r="DNA536" s="428">
        <f>DNA535+1</f>
        <v>3</v>
      </c>
      <c r="DNB536" s="330" t="s">
        <v>610</v>
      </c>
      <c r="DNC536" s="428">
        <f>DNC535+1</f>
        <v>3</v>
      </c>
      <c r="DND536" s="330" t="s">
        <v>610</v>
      </c>
      <c r="DNE536" s="428">
        <f>DNE535+1</f>
        <v>3</v>
      </c>
      <c r="DNF536" s="330" t="s">
        <v>610</v>
      </c>
      <c r="DNG536" s="428">
        <f>DNG535+1</f>
        <v>3</v>
      </c>
      <c r="DNH536" s="330" t="s">
        <v>610</v>
      </c>
      <c r="DNI536" s="428">
        <f>DNI535+1</f>
        <v>3</v>
      </c>
      <c r="DNJ536" s="330" t="s">
        <v>610</v>
      </c>
      <c r="DNK536" s="428">
        <f>DNK535+1</f>
        <v>3</v>
      </c>
      <c r="DNL536" s="330" t="s">
        <v>610</v>
      </c>
      <c r="DNM536" s="428">
        <f>DNM535+1</f>
        <v>3</v>
      </c>
      <c r="DNN536" s="330" t="s">
        <v>610</v>
      </c>
      <c r="DNO536" s="428">
        <f>DNO535+1</f>
        <v>3</v>
      </c>
      <c r="DNP536" s="330" t="s">
        <v>610</v>
      </c>
      <c r="DNQ536" s="428">
        <f>DNQ535+1</f>
        <v>3</v>
      </c>
      <c r="DNR536" s="330" t="s">
        <v>610</v>
      </c>
      <c r="DNS536" s="428">
        <f>DNS535+1</f>
        <v>3</v>
      </c>
      <c r="DNT536" s="330" t="s">
        <v>610</v>
      </c>
      <c r="DNU536" s="428">
        <f>DNU535+1</f>
        <v>3</v>
      </c>
      <c r="DNV536" s="330" t="s">
        <v>610</v>
      </c>
      <c r="DNW536" s="428">
        <f>DNW535+1</f>
        <v>3</v>
      </c>
      <c r="DNX536" s="330" t="s">
        <v>610</v>
      </c>
      <c r="DNY536" s="428">
        <f>DNY535+1</f>
        <v>3</v>
      </c>
      <c r="DNZ536" s="330" t="s">
        <v>610</v>
      </c>
      <c r="DOA536" s="428">
        <f>DOA535+1</f>
        <v>3</v>
      </c>
      <c r="DOB536" s="330" t="s">
        <v>610</v>
      </c>
      <c r="DOC536" s="428">
        <f>DOC535+1</f>
        <v>3</v>
      </c>
      <c r="DOD536" s="330" t="s">
        <v>610</v>
      </c>
      <c r="DOE536" s="428">
        <f>DOE535+1</f>
        <v>3</v>
      </c>
      <c r="DOF536" s="330" t="s">
        <v>610</v>
      </c>
      <c r="DOG536" s="428">
        <f>DOG535+1</f>
        <v>3</v>
      </c>
      <c r="DOH536" s="330" t="s">
        <v>610</v>
      </c>
      <c r="DOI536" s="428">
        <f>DOI535+1</f>
        <v>3</v>
      </c>
      <c r="DOJ536" s="330" t="s">
        <v>610</v>
      </c>
      <c r="DOK536" s="428">
        <f>DOK535+1</f>
        <v>3</v>
      </c>
      <c r="DOL536" s="330" t="s">
        <v>610</v>
      </c>
      <c r="DOM536" s="428">
        <f>DOM535+1</f>
        <v>3</v>
      </c>
      <c r="DON536" s="330" t="s">
        <v>610</v>
      </c>
      <c r="DOO536" s="428">
        <f>DOO535+1</f>
        <v>3</v>
      </c>
      <c r="DOP536" s="330" t="s">
        <v>610</v>
      </c>
      <c r="DOQ536" s="428">
        <f>DOQ535+1</f>
        <v>3</v>
      </c>
      <c r="DOR536" s="330" t="s">
        <v>610</v>
      </c>
      <c r="DOS536" s="428">
        <f>DOS535+1</f>
        <v>3</v>
      </c>
      <c r="DOT536" s="330" t="s">
        <v>610</v>
      </c>
      <c r="DOU536" s="428">
        <f>DOU535+1</f>
        <v>3</v>
      </c>
      <c r="DOV536" s="330" t="s">
        <v>610</v>
      </c>
      <c r="DOW536" s="428">
        <f>DOW535+1</f>
        <v>3</v>
      </c>
      <c r="DOX536" s="330" t="s">
        <v>610</v>
      </c>
      <c r="DOY536" s="428">
        <f>DOY535+1</f>
        <v>3</v>
      </c>
      <c r="DOZ536" s="330" t="s">
        <v>610</v>
      </c>
      <c r="DPA536" s="428">
        <f>DPA535+1</f>
        <v>3</v>
      </c>
      <c r="DPB536" s="330" t="s">
        <v>610</v>
      </c>
      <c r="DPC536" s="428">
        <f>DPC535+1</f>
        <v>3</v>
      </c>
      <c r="DPD536" s="330" t="s">
        <v>610</v>
      </c>
      <c r="DPE536" s="428">
        <f>DPE535+1</f>
        <v>3</v>
      </c>
      <c r="DPF536" s="330" t="s">
        <v>610</v>
      </c>
      <c r="DPG536" s="428">
        <f>DPG535+1</f>
        <v>3</v>
      </c>
      <c r="DPH536" s="330" t="s">
        <v>610</v>
      </c>
      <c r="DPI536" s="428">
        <f>DPI535+1</f>
        <v>3</v>
      </c>
      <c r="DPJ536" s="330" t="s">
        <v>610</v>
      </c>
      <c r="DPK536" s="428">
        <f>DPK535+1</f>
        <v>3</v>
      </c>
      <c r="DPL536" s="330" t="s">
        <v>610</v>
      </c>
      <c r="DPM536" s="428">
        <f>DPM535+1</f>
        <v>3</v>
      </c>
      <c r="DPN536" s="330" t="s">
        <v>610</v>
      </c>
      <c r="DPO536" s="428">
        <f>DPO535+1</f>
        <v>3</v>
      </c>
      <c r="DPP536" s="330" t="s">
        <v>610</v>
      </c>
      <c r="DPQ536" s="428">
        <f>DPQ535+1</f>
        <v>3</v>
      </c>
      <c r="DPR536" s="330" t="s">
        <v>610</v>
      </c>
      <c r="DPS536" s="428">
        <f>DPS535+1</f>
        <v>3</v>
      </c>
      <c r="DPT536" s="330" t="s">
        <v>610</v>
      </c>
      <c r="DPU536" s="428">
        <f>DPU535+1</f>
        <v>3</v>
      </c>
      <c r="DPV536" s="330" t="s">
        <v>610</v>
      </c>
      <c r="DPW536" s="428">
        <f>DPW535+1</f>
        <v>3</v>
      </c>
      <c r="DPX536" s="330" t="s">
        <v>610</v>
      </c>
      <c r="DPY536" s="428">
        <f>DPY535+1</f>
        <v>3</v>
      </c>
      <c r="DPZ536" s="330" t="s">
        <v>610</v>
      </c>
      <c r="DQA536" s="428">
        <f>DQA535+1</f>
        <v>3</v>
      </c>
      <c r="DQB536" s="330" t="s">
        <v>610</v>
      </c>
      <c r="DQC536" s="428">
        <f>DQC535+1</f>
        <v>3</v>
      </c>
      <c r="DQD536" s="330" t="s">
        <v>610</v>
      </c>
      <c r="DQE536" s="428">
        <f>DQE535+1</f>
        <v>3</v>
      </c>
      <c r="DQF536" s="330" t="s">
        <v>610</v>
      </c>
      <c r="DQG536" s="428">
        <f>DQG535+1</f>
        <v>3</v>
      </c>
      <c r="DQH536" s="330" t="s">
        <v>610</v>
      </c>
      <c r="DQI536" s="428">
        <f>DQI535+1</f>
        <v>3</v>
      </c>
      <c r="DQJ536" s="330" t="s">
        <v>610</v>
      </c>
      <c r="DQK536" s="428">
        <f>DQK535+1</f>
        <v>3</v>
      </c>
      <c r="DQL536" s="330" t="s">
        <v>610</v>
      </c>
      <c r="DQM536" s="428">
        <f>DQM535+1</f>
        <v>3</v>
      </c>
      <c r="DQN536" s="330" t="s">
        <v>610</v>
      </c>
      <c r="DQO536" s="428">
        <f>DQO535+1</f>
        <v>3</v>
      </c>
      <c r="DQP536" s="330" t="s">
        <v>610</v>
      </c>
      <c r="DQQ536" s="428">
        <f>DQQ535+1</f>
        <v>3</v>
      </c>
      <c r="DQR536" s="330" t="s">
        <v>610</v>
      </c>
      <c r="DQS536" s="428">
        <f>DQS535+1</f>
        <v>3</v>
      </c>
      <c r="DQT536" s="330" t="s">
        <v>610</v>
      </c>
      <c r="DQU536" s="428">
        <f>DQU535+1</f>
        <v>3</v>
      </c>
      <c r="DQV536" s="330" t="s">
        <v>610</v>
      </c>
      <c r="DQW536" s="428">
        <f>DQW535+1</f>
        <v>3</v>
      </c>
      <c r="DQX536" s="330" t="s">
        <v>610</v>
      </c>
      <c r="DQY536" s="428">
        <f>DQY535+1</f>
        <v>3</v>
      </c>
      <c r="DQZ536" s="330" t="s">
        <v>610</v>
      </c>
      <c r="DRA536" s="428">
        <f>DRA535+1</f>
        <v>3</v>
      </c>
      <c r="DRB536" s="330" t="s">
        <v>610</v>
      </c>
      <c r="DRC536" s="428">
        <f>DRC535+1</f>
        <v>3</v>
      </c>
      <c r="DRD536" s="330" t="s">
        <v>610</v>
      </c>
      <c r="DRE536" s="428">
        <f>DRE535+1</f>
        <v>3</v>
      </c>
      <c r="DRF536" s="330" t="s">
        <v>610</v>
      </c>
      <c r="DRG536" s="428">
        <f>DRG535+1</f>
        <v>3</v>
      </c>
      <c r="DRH536" s="330" t="s">
        <v>610</v>
      </c>
      <c r="DRI536" s="428">
        <f>DRI535+1</f>
        <v>3</v>
      </c>
      <c r="DRJ536" s="330" t="s">
        <v>610</v>
      </c>
      <c r="DRK536" s="428">
        <f>DRK535+1</f>
        <v>3</v>
      </c>
      <c r="DRL536" s="330" t="s">
        <v>610</v>
      </c>
      <c r="DRM536" s="428">
        <f>DRM535+1</f>
        <v>3</v>
      </c>
      <c r="DRN536" s="330" t="s">
        <v>610</v>
      </c>
      <c r="DRO536" s="428">
        <f>DRO535+1</f>
        <v>3</v>
      </c>
      <c r="DRP536" s="330" t="s">
        <v>610</v>
      </c>
      <c r="DRQ536" s="428">
        <f>DRQ535+1</f>
        <v>3</v>
      </c>
      <c r="DRR536" s="330" t="s">
        <v>610</v>
      </c>
      <c r="DRS536" s="428">
        <f>DRS535+1</f>
        <v>3</v>
      </c>
      <c r="DRT536" s="330" t="s">
        <v>610</v>
      </c>
      <c r="DRU536" s="428">
        <f>DRU535+1</f>
        <v>3</v>
      </c>
      <c r="DRV536" s="330" t="s">
        <v>610</v>
      </c>
      <c r="DRW536" s="428">
        <f>DRW535+1</f>
        <v>3</v>
      </c>
      <c r="DRX536" s="330" t="s">
        <v>610</v>
      </c>
      <c r="DRY536" s="428">
        <f>DRY535+1</f>
        <v>3</v>
      </c>
      <c r="DRZ536" s="330" t="s">
        <v>610</v>
      </c>
      <c r="DSA536" s="428">
        <f>DSA535+1</f>
        <v>3</v>
      </c>
      <c r="DSB536" s="330" t="s">
        <v>610</v>
      </c>
      <c r="DSC536" s="428">
        <f>DSC535+1</f>
        <v>3</v>
      </c>
      <c r="DSD536" s="330" t="s">
        <v>610</v>
      </c>
      <c r="DSE536" s="428">
        <f>DSE535+1</f>
        <v>3</v>
      </c>
      <c r="DSF536" s="330" t="s">
        <v>610</v>
      </c>
      <c r="DSG536" s="428">
        <f>DSG535+1</f>
        <v>3</v>
      </c>
      <c r="DSH536" s="330" t="s">
        <v>610</v>
      </c>
      <c r="DSI536" s="428">
        <f>DSI535+1</f>
        <v>3</v>
      </c>
      <c r="DSJ536" s="330" t="s">
        <v>610</v>
      </c>
      <c r="DSK536" s="428">
        <f>DSK535+1</f>
        <v>3</v>
      </c>
      <c r="DSL536" s="330" t="s">
        <v>610</v>
      </c>
      <c r="DSM536" s="428">
        <f>DSM535+1</f>
        <v>3</v>
      </c>
      <c r="DSN536" s="330" t="s">
        <v>610</v>
      </c>
      <c r="DSO536" s="428">
        <f>DSO535+1</f>
        <v>3</v>
      </c>
      <c r="DSP536" s="330" t="s">
        <v>610</v>
      </c>
      <c r="DSQ536" s="428">
        <f>DSQ535+1</f>
        <v>3</v>
      </c>
      <c r="DSR536" s="330" t="s">
        <v>610</v>
      </c>
      <c r="DSS536" s="428">
        <f>DSS535+1</f>
        <v>3</v>
      </c>
      <c r="DST536" s="330" t="s">
        <v>610</v>
      </c>
      <c r="DSU536" s="428">
        <f>DSU535+1</f>
        <v>3</v>
      </c>
      <c r="DSV536" s="330" t="s">
        <v>610</v>
      </c>
      <c r="DSW536" s="428">
        <f>DSW535+1</f>
        <v>3</v>
      </c>
      <c r="DSX536" s="330" t="s">
        <v>610</v>
      </c>
      <c r="DSY536" s="428">
        <f>DSY535+1</f>
        <v>3</v>
      </c>
      <c r="DSZ536" s="330" t="s">
        <v>610</v>
      </c>
      <c r="DTA536" s="428">
        <f>DTA535+1</f>
        <v>3</v>
      </c>
      <c r="DTB536" s="330" t="s">
        <v>610</v>
      </c>
      <c r="DTC536" s="428">
        <f>DTC535+1</f>
        <v>3</v>
      </c>
      <c r="DTD536" s="330" t="s">
        <v>610</v>
      </c>
      <c r="DTE536" s="428">
        <f>DTE535+1</f>
        <v>3</v>
      </c>
      <c r="DTF536" s="330" t="s">
        <v>610</v>
      </c>
      <c r="DTG536" s="428">
        <f>DTG535+1</f>
        <v>3</v>
      </c>
      <c r="DTH536" s="330" t="s">
        <v>610</v>
      </c>
      <c r="DTI536" s="428">
        <f>DTI535+1</f>
        <v>3</v>
      </c>
      <c r="DTJ536" s="330" t="s">
        <v>610</v>
      </c>
      <c r="DTK536" s="428">
        <f>DTK535+1</f>
        <v>3</v>
      </c>
      <c r="DTL536" s="330" t="s">
        <v>610</v>
      </c>
      <c r="DTM536" s="428">
        <f>DTM535+1</f>
        <v>3</v>
      </c>
      <c r="DTN536" s="330" t="s">
        <v>610</v>
      </c>
      <c r="DTO536" s="428">
        <f>DTO535+1</f>
        <v>3</v>
      </c>
      <c r="DTP536" s="330" t="s">
        <v>610</v>
      </c>
      <c r="DTQ536" s="428">
        <f>DTQ535+1</f>
        <v>3</v>
      </c>
      <c r="DTR536" s="330" t="s">
        <v>610</v>
      </c>
      <c r="DTS536" s="428">
        <f>DTS535+1</f>
        <v>3</v>
      </c>
      <c r="DTT536" s="330" t="s">
        <v>610</v>
      </c>
      <c r="DTU536" s="428">
        <f>DTU535+1</f>
        <v>3</v>
      </c>
      <c r="DTV536" s="330" t="s">
        <v>610</v>
      </c>
      <c r="DTW536" s="428">
        <f>DTW535+1</f>
        <v>3</v>
      </c>
      <c r="DTX536" s="330" t="s">
        <v>610</v>
      </c>
      <c r="DTY536" s="428">
        <f>DTY535+1</f>
        <v>3</v>
      </c>
      <c r="DTZ536" s="330" t="s">
        <v>610</v>
      </c>
      <c r="DUA536" s="428">
        <f>DUA535+1</f>
        <v>3</v>
      </c>
      <c r="DUB536" s="330" t="s">
        <v>610</v>
      </c>
      <c r="DUC536" s="428">
        <f>DUC535+1</f>
        <v>3</v>
      </c>
      <c r="DUD536" s="330" t="s">
        <v>610</v>
      </c>
      <c r="DUE536" s="428">
        <f>DUE535+1</f>
        <v>3</v>
      </c>
      <c r="DUF536" s="330" t="s">
        <v>610</v>
      </c>
      <c r="DUG536" s="428">
        <f>DUG535+1</f>
        <v>3</v>
      </c>
      <c r="DUH536" s="330" t="s">
        <v>610</v>
      </c>
      <c r="DUI536" s="428">
        <f>DUI535+1</f>
        <v>3</v>
      </c>
      <c r="DUJ536" s="330" t="s">
        <v>610</v>
      </c>
      <c r="DUK536" s="428">
        <f>DUK535+1</f>
        <v>3</v>
      </c>
      <c r="DUL536" s="330" t="s">
        <v>610</v>
      </c>
      <c r="DUM536" s="428">
        <f>DUM535+1</f>
        <v>3</v>
      </c>
      <c r="DUN536" s="330" t="s">
        <v>610</v>
      </c>
      <c r="DUO536" s="428">
        <f>DUO535+1</f>
        <v>3</v>
      </c>
      <c r="DUP536" s="330" t="s">
        <v>610</v>
      </c>
      <c r="DUQ536" s="428">
        <f>DUQ535+1</f>
        <v>3</v>
      </c>
      <c r="DUR536" s="330" t="s">
        <v>610</v>
      </c>
      <c r="DUS536" s="428">
        <f>DUS535+1</f>
        <v>3</v>
      </c>
      <c r="DUT536" s="330" t="s">
        <v>610</v>
      </c>
      <c r="DUU536" s="428">
        <f>DUU535+1</f>
        <v>3</v>
      </c>
      <c r="DUV536" s="330" t="s">
        <v>610</v>
      </c>
      <c r="DUW536" s="428">
        <f>DUW535+1</f>
        <v>3</v>
      </c>
      <c r="DUX536" s="330" t="s">
        <v>610</v>
      </c>
      <c r="DUY536" s="428">
        <f>DUY535+1</f>
        <v>3</v>
      </c>
      <c r="DUZ536" s="330" t="s">
        <v>610</v>
      </c>
      <c r="DVA536" s="428">
        <f>DVA535+1</f>
        <v>3</v>
      </c>
      <c r="DVB536" s="330" t="s">
        <v>610</v>
      </c>
      <c r="DVC536" s="428">
        <f>DVC535+1</f>
        <v>3</v>
      </c>
      <c r="DVD536" s="330" t="s">
        <v>610</v>
      </c>
      <c r="DVE536" s="428">
        <f>DVE535+1</f>
        <v>3</v>
      </c>
      <c r="DVF536" s="330" t="s">
        <v>610</v>
      </c>
      <c r="DVG536" s="428">
        <f>DVG535+1</f>
        <v>3</v>
      </c>
      <c r="DVH536" s="330" t="s">
        <v>610</v>
      </c>
      <c r="DVI536" s="428">
        <f>DVI535+1</f>
        <v>3</v>
      </c>
      <c r="DVJ536" s="330" t="s">
        <v>610</v>
      </c>
      <c r="DVK536" s="428">
        <f>DVK535+1</f>
        <v>3</v>
      </c>
      <c r="DVL536" s="330" t="s">
        <v>610</v>
      </c>
      <c r="DVM536" s="428">
        <f>DVM535+1</f>
        <v>3</v>
      </c>
      <c r="DVN536" s="330" t="s">
        <v>610</v>
      </c>
      <c r="DVO536" s="428">
        <f>DVO535+1</f>
        <v>3</v>
      </c>
      <c r="DVP536" s="330" t="s">
        <v>610</v>
      </c>
      <c r="DVQ536" s="428">
        <f>DVQ535+1</f>
        <v>3</v>
      </c>
      <c r="DVR536" s="330" t="s">
        <v>610</v>
      </c>
      <c r="DVS536" s="428">
        <f>DVS535+1</f>
        <v>3</v>
      </c>
      <c r="DVT536" s="330" t="s">
        <v>610</v>
      </c>
      <c r="DVU536" s="428">
        <f>DVU535+1</f>
        <v>3</v>
      </c>
      <c r="DVV536" s="330" t="s">
        <v>610</v>
      </c>
      <c r="DVW536" s="428">
        <f>DVW535+1</f>
        <v>3</v>
      </c>
      <c r="DVX536" s="330" t="s">
        <v>610</v>
      </c>
      <c r="DVY536" s="428">
        <f>DVY535+1</f>
        <v>3</v>
      </c>
      <c r="DVZ536" s="330" t="s">
        <v>610</v>
      </c>
      <c r="DWA536" s="428">
        <f>DWA535+1</f>
        <v>3</v>
      </c>
      <c r="DWB536" s="330" t="s">
        <v>610</v>
      </c>
      <c r="DWC536" s="428">
        <f>DWC535+1</f>
        <v>3</v>
      </c>
      <c r="DWD536" s="330" t="s">
        <v>610</v>
      </c>
      <c r="DWE536" s="428">
        <f>DWE535+1</f>
        <v>3</v>
      </c>
      <c r="DWF536" s="330" t="s">
        <v>610</v>
      </c>
      <c r="DWG536" s="428">
        <f>DWG535+1</f>
        <v>3</v>
      </c>
      <c r="DWH536" s="330" t="s">
        <v>610</v>
      </c>
      <c r="DWI536" s="428">
        <f>DWI535+1</f>
        <v>3</v>
      </c>
      <c r="DWJ536" s="330" t="s">
        <v>610</v>
      </c>
      <c r="DWK536" s="428">
        <f>DWK535+1</f>
        <v>3</v>
      </c>
      <c r="DWL536" s="330" t="s">
        <v>610</v>
      </c>
      <c r="DWM536" s="428">
        <f>DWM535+1</f>
        <v>3</v>
      </c>
      <c r="DWN536" s="330" t="s">
        <v>610</v>
      </c>
      <c r="DWO536" s="428">
        <f>DWO535+1</f>
        <v>3</v>
      </c>
      <c r="DWP536" s="330" t="s">
        <v>610</v>
      </c>
      <c r="DWQ536" s="428">
        <f>DWQ535+1</f>
        <v>3</v>
      </c>
      <c r="DWR536" s="330" t="s">
        <v>610</v>
      </c>
      <c r="DWS536" s="428">
        <f>DWS535+1</f>
        <v>3</v>
      </c>
      <c r="DWT536" s="330" t="s">
        <v>610</v>
      </c>
      <c r="DWU536" s="428">
        <f>DWU535+1</f>
        <v>3</v>
      </c>
      <c r="DWV536" s="330" t="s">
        <v>610</v>
      </c>
      <c r="DWW536" s="428">
        <f>DWW535+1</f>
        <v>3</v>
      </c>
      <c r="DWX536" s="330" t="s">
        <v>610</v>
      </c>
      <c r="DWY536" s="428">
        <f>DWY535+1</f>
        <v>3</v>
      </c>
      <c r="DWZ536" s="330" t="s">
        <v>610</v>
      </c>
      <c r="DXA536" s="428">
        <f>DXA535+1</f>
        <v>3</v>
      </c>
      <c r="DXB536" s="330" t="s">
        <v>610</v>
      </c>
      <c r="DXC536" s="428">
        <f>DXC535+1</f>
        <v>3</v>
      </c>
      <c r="DXD536" s="330" t="s">
        <v>610</v>
      </c>
      <c r="DXE536" s="428">
        <f>DXE535+1</f>
        <v>3</v>
      </c>
      <c r="DXF536" s="330" t="s">
        <v>610</v>
      </c>
      <c r="DXG536" s="428">
        <f>DXG535+1</f>
        <v>3</v>
      </c>
      <c r="DXH536" s="330" t="s">
        <v>610</v>
      </c>
      <c r="DXI536" s="428">
        <f>DXI535+1</f>
        <v>3</v>
      </c>
      <c r="DXJ536" s="330" t="s">
        <v>610</v>
      </c>
      <c r="DXK536" s="428">
        <f>DXK535+1</f>
        <v>3</v>
      </c>
      <c r="DXL536" s="330" t="s">
        <v>610</v>
      </c>
      <c r="DXM536" s="428">
        <f>DXM535+1</f>
        <v>3</v>
      </c>
      <c r="DXN536" s="330" t="s">
        <v>610</v>
      </c>
      <c r="DXO536" s="428">
        <f>DXO535+1</f>
        <v>3</v>
      </c>
      <c r="DXP536" s="330" t="s">
        <v>610</v>
      </c>
      <c r="DXQ536" s="428">
        <f>DXQ535+1</f>
        <v>3</v>
      </c>
      <c r="DXR536" s="330" t="s">
        <v>610</v>
      </c>
      <c r="DXS536" s="428">
        <f>DXS535+1</f>
        <v>3</v>
      </c>
      <c r="DXT536" s="330" t="s">
        <v>610</v>
      </c>
      <c r="DXU536" s="428">
        <f>DXU535+1</f>
        <v>3</v>
      </c>
      <c r="DXV536" s="330" t="s">
        <v>610</v>
      </c>
      <c r="DXW536" s="428">
        <f>DXW535+1</f>
        <v>3</v>
      </c>
      <c r="DXX536" s="330" t="s">
        <v>610</v>
      </c>
      <c r="DXY536" s="428">
        <f>DXY535+1</f>
        <v>3</v>
      </c>
      <c r="DXZ536" s="330" t="s">
        <v>610</v>
      </c>
      <c r="DYA536" s="428">
        <f>DYA535+1</f>
        <v>3</v>
      </c>
      <c r="DYB536" s="330" t="s">
        <v>610</v>
      </c>
      <c r="DYC536" s="428">
        <f>DYC535+1</f>
        <v>3</v>
      </c>
      <c r="DYD536" s="330" t="s">
        <v>610</v>
      </c>
      <c r="DYE536" s="428">
        <f>DYE535+1</f>
        <v>3</v>
      </c>
      <c r="DYF536" s="330" t="s">
        <v>610</v>
      </c>
      <c r="DYG536" s="428">
        <f>DYG535+1</f>
        <v>3</v>
      </c>
      <c r="DYH536" s="330" t="s">
        <v>610</v>
      </c>
      <c r="DYI536" s="428">
        <f>DYI535+1</f>
        <v>3</v>
      </c>
      <c r="DYJ536" s="330" t="s">
        <v>610</v>
      </c>
      <c r="DYK536" s="428">
        <f>DYK535+1</f>
        <v>3</v>
      </c>
      <c r="DYL536" s="330" t="s">
        <v>610</v>
      </c>
      <c r="DYM536" s="428">
        <f>DYM535+1</f>
        <v>3</v>
      </c>
      <c r="DYN536" s="330" t="s">
        <v>610</v>
      </c>
      <c r="DYO536" s="428">
        <f>DYO535+1</f>
        <v>3</v>
      </c>
      <c r="DYP536" s="330" t="s">
        <v>610</v>
      </c>
      <c r="DYQ536" s="428">
        <f>DYQ535+1</f>
        <v>3</v>
      </c>
      <c r="DYR536" s="330" t="s">
        <v>610</v>
      </c>
      <c r="DYS536" s="428">
        <f>DYS535+1</f>
        <v>3</v>
      </c>
      <c r="DYT536" s="330" t="s">
        <v>610</v>
      </c>
      <c r="DYU536" s="428">
        <f>DYU535+1</f>
        <v>3</v>
      </c>
      <c r="DYV536" s="330" t="s">
        <v>610</v>
      </c>
      <c r="DYW536" s="428">
        <f>DYW535+1</f>
        <v>3</v>
      </c>
      <c r="DYX536" s="330" t="s">
        <v>610</v>
      </c>
      <c r="DYY536" s="428">
        <f>DYY535+1</f>
        <v>3</v>
      </c>
      <c r="DYZ536" s="330" t="s">
        <v>610</v>
      </c>
      <c r="DZA536" s="428">
        <f>DZA535+1</f>
        <v>3</v>
      </c>
      <c r="DZB536" s="330" t="s">
        <v>610</v>
      </c>
      <c r="DZC536" s="428">
        <f>DZC535+1</f>
        <v>3</v>
      </c>
      <c r="DZD536" s="330" t="s">
        <v>610</v>
      </c>
      <c r="DZE536" s="428">
        <f>DZE535+1</f>
        <v>3</v>
      </c>
      <c r="DZF536" s="330" t="s">
        <v>610</v>
      </c>
      <c r="DZG536" s="428">
        <f>DZG535+1</f>
        <v>3</v>
      </c>
      <c r="DZH536" s="330" t="s">
        <v>610</v>
      </c>
      <c r="DZI536" s="428">
        <f>DZI535+1</f>
        <v>3</v>
      </c>
      <c r="DZJ536" s="330" t="s">
        <v>610</v>
      </c>
      <c r="DZK536" s="428">
        <f>DZK535+1</f>
        <v>3</v>
      </c>
      <c r="DZL536" s="330" t="s">
        <v>610</v>
      </c>
      <c r="DZM536" s="428">
        <f>DZM535+1</f>
        <v>3</v>
      </c>
      <c r="DZN536" s="330" t="s">
        <v>610</v>
      </c>
      <c r="DZO536" s="428">
        <f>DZO535+1</f>
        <v>3</v>
      </c>
      <c r="DZP536" s="330" t="s">
        <v>610</v>
      </c>
      <c r="DZQ536" s="428">
        <f>DZQ535+1</f>
        <v>3</v>
      </c>
      <c r="DZR536" s="330" t="s">
        <v>610</v>
      </c>
      <c r="DZS536" s="428">
        <f>DZS535+1</f>
        <v>3</v>
      </c>
      <c r="DZT536" s="330" t="s">
        <v>610</v>
      </c>
      <c r="DZU536" s="428">
        <f>DZU535+1</f>
        <v>3</v>
      </c>
      <c r="DZV536" s="330" t="s">
        <v>610</v>
      </c>
      <c r="DZW536" s="428">
        <f>DZW535+1</f>
        <v>3</v>
      </c>
      <c r="DZX536" s="330" t="s">
        <v>610</v>
      </c>
      <c r="DZY536" s="428">
        <f>DZY535+1</f>
        <v>3</v>
      </c>
      <c r="DZZ536" s="330" t="s">
        <v>610</v>
      </c>
      <c r="EAA536" s="428">
        <f>EAA535+1</f>
        <v>3</v>
      </c>
      <c r="EAB536" s="330" t="s">
        <v>610</v>
      </c>
      <c r="EAC536" s="428">
        <f>EAC535+1</f>
        <v>3</v>
      </c>
      <c r="EAD536" s="330" t="s">
        <v>610</v>
      </c>
      <c r="EAE536" s="428">
        <f>EAE535+1</f>
        <v>3</v>
      </c>
      <c r="EAF536" s="330" t="s">
        <v>610</v>
      </c>
      <c r="EAG536" s="428">
        <f>EAG535+1</f>
        <v>3</v>
      </c>
      <c r="EAH536" s="330" t="s">
        <v>610</v>
      </c>
      <c r="EAI536" s="428">
        <f>EAI535+1</f>
        <v>3</v>
      </c>
      <c r="EAJ536" s="330" t="s">
        <v>610</v>
      </c>
      <c r="EAK536" s="428">
        <f>EAK535+1</f>
        <v>3</v>
      </c>
      <c r="EAL536" s="330" t="s">
        <v>610</v>
      </c>
      <c r="EAM536" s="428">
        <f>EAM535+1</f>
        <v>3</v>
      </c>
      <c r="EAN536" s="330" t="s">
        <v>610</v>
      </c>
      <c r="EAO536" s="428">
        <f>EAO535+1</f>
        <v>3</v>
      </c>
      <c r="EAP536" s="330" t="s">
        <v>610</v>
      </c>
      <c r="EAQ536" s="428">
        <f>EAQ535+1</f>
        <v>3</v>
      </c>
      <c r="EAR536" s="330" t="s">
        <v>610</v>
      </c>
      <c r="EAS536" s="428">
        <f>EAS535+1</f>
        <v>3</v>
      </c>
      <c r="EAT536" s="330" t="s">
        <v>610</v>
      </c>
      <c r="EAU536" s="428">
        <f>EAU535+1</f>
        <v>3</v>
      </c>
      <c r="EAV536" s="330" t="s">
        <v>610</v>
      </c>
      <c r="EAW536" s="428">
        <f>EAW535+1</f>
        <v>3</v>
      </c>
      <c r="EAX536" s="330" t="s">
        <v>610</v>
      </c>
      <c r="EAY536" s="428">
        <f>EAY535+1</f>
        <v>3</v>
      </c>
      <c r="EAZ536" s="330" t="s">
        <v>610</v>
      </c>
      <c r="EBA536" s="428">
        <f>EBA535+1</f>
        <v>3</v>
      </c>
      <c r="EBB536" s="330" t="s">
        <v>610</v>
      </c>
      <c r="EBC536" s="428">
        <f>EBC535+1</f>
        <v>3</v>
      </c>
      <c r="EBD536" s="330" t="s">
        <v>610</v>
      </c>
      <c r="EBE536" s="428">
        <f>EBE535+1</f>
        <v>3</v>
      </c>
      <c r="EBF536" s="330" t="s">
        <v>610</v>
      </c>
      <c r="EBG536" s="428">
        <f>EBG535+1</f>
        <v>3</v>
      </c>
      <c r="EBH536" s="330" t="s">
        <v>610</v>
      </c>
      <c r="EBI536" s="428">
        <f>EBI535+1</f>
        <v>3</v>
      </c>
      <c r="EBJ536" s="330" t="s">
        <v>610</v>
      </c>
      <c r="EBK536" s="428">
        <f>EBK535+1</f>
        <v>3</v>
      </c>
      <c r="EBL536" s="330" t="s">
        <v>610</v>
      </c>
      <c r="EBM536" s="428">
        <f>EBM535+1</f>
        <v>3</v>
      </c>
      <c r="EBN536" s="330" t="s">
        <v>610</v>
      </c>
      <c r="EBO536" s="428">
        <f>EBO535+1</f>
        <v>3</v>
      </c>
      <c r="EBP536" s="330" t="s">
        <v>610</v>
      </c>
      <c r="EBQ536" s="428">
        <f>EBQ535+1</f>
        <v>3</v>
      </c>
      <c r="EBR536" s="330" t="s">
        <v>610</v>
      </c>
      <c r="EBS536" s="428">
        <f>EBS535+1</f>
        <v>3</v>
      </c>
      <c r="EBT536" s="330" t="s">
        <v>610</v>
      </c>
      <c r="EBU536" s="428">
        <f>EBU535+1</f>
        <v>3</v>
      </c>
      <c r="EBV536" s="330" t="s">
        <v>610</v>
      </c>
      <c r="EBW536" s="428">
        <f>EBW535+1</f>
        <v>3</v>
      </c>
      <c r="EBX536" s="330" t="s">
        <v>610</v>
      </c>
      <c r="EBY536" s="428">
        <f>EBY535+1</f>
        <v>3</v>
      </c>
      <c r="EBZ536" s="330" t="s">
        <v>610</v>
      </c>
      <c r="ECA536" s="428">
        <f>ECA535+1</f>
        <v>3</v>
      </c>
      <c r="ECB536" s="330" t="s">
        <v>610</v>
      </c>
      <c r="ECC536" s="428">
        <f>ECC535+1</f>
        <v>3</v>
      </c>
      <c r="ECD536" s="330" t="s">
        <v>610</v>
      </c>
      <c r="ECE536" s="428">
        <f>ECE535+1</f>
        <v>3</v>
      </c>
      <c r="ECF536" s="330" t="s">
        <v>610</v>
      </c>
      <c r="ECG536" s="428">
        <f>ECG535+1</f>
        <v>3</v>
      </c>
      <c r="ECH536" s="330" t="s">
        <v>610</v>
      </c>
      <c r="ECI536" s="428">
        <f>ECI535+1</f>
        <v>3</v>
      </c>
      <c r="ECJ536" s="330" t="s">
        <v>610</v>
      </c>
      <c r="ECK536" s="428">
        <f>ECK535+1</f>
        <v>3</v>
      </c>
      <c r="ECL536" s="330" t="s">
        <v>610</v>
      </c>
      <c r="ECM536" s="428">
        <f>ECM535+1</f>
        <v>3</v>
      </c>
      <c r="ECN536" s="330" t="s">
        <v>610</v>
      </c>
      <c r="ECO536" s="428">
        <f>ECO535+1</f>
        <v>3</v>
      </c>
      <c r="ECP536" s="330" t="s">
        <v>610</v>
      </c>
      <c r="ECQ536" s="428">
        <f>ECQ535+1</f>
        <v>3</v>
      </c>
      <c r="ECR536" s="330" t="s">
        <v>610</v>
      </c>
      <c r="ECS536" s="428">
        <f>ECS535+1</f>
        <v>3</v>
      </c>
      <c r="ECT536" s="330" t="s">
        <v>610</v>
      </c>
      <c r="ECU536" s="428">
        <f>ECU535+1</f>
        <v>3</v>
      </c>
      <c r="ECV536" s="330" t="s">
        <v>610</v>
      </c>
      <c r="ECW536" s="428">
        <f>ECW535+1</f>
        <v>3</v>
      </c>
      <c r="ECX536" s="330" t="s">
        <v>610</v>
      </c>
      <c r="ECY536" s="428">
        <f>ECY535+1</f>
        <v>3</v>
      </c>
      <c r="ECZ536" s="330" t="s">
        <v>610</v>
      </c>
      <c r="EDA536" s="428">
        <f>EDA535+1</f>
        <v>3</v>
      </c>
      <c r="EDB536" s="330" t="s">
        <v>610</v>
      </c>
      <c r="EDC536" s="428">
        <f>EDC535+1</f>
        <v>3</v>
      </c>
      <c r="EDD536" s="330" t="s">
        <v>610</v>
      </c>
      <c r="EDE536" s="428">
        <f>EDE535+1</f>
        <v>3</v>
      </c>
      <c r="EDF536" s="330" t="s">
        <v>610</v>
      </c>
      <c r="EDG536" s="428">
        <f>EDG535+1</f>
        <v>3</v>
      </c>
      <c r="EDH536" s="330" t="s">
        <v>610</v>
      </c>
      <c r="EDI536" s="428">
        <f>EDI535+1</f>
        <v>3</v>
      </c>
      <c r="EDJ536" s="330" t="s">
        <v>610</v>
      </c>
      <c r="EDK536" s="428">
        <f>EDK535+1</f>
        <v>3</v>
      </c>
      <c r="EDL536" s="330" t="s">
        <v>610</v>
      </c>
      <c r="EDM536" s="428">
        <f>EDM535+1</f>
        <v>3</v>
      </c>
      <c r="EDN536" s="330" t="s">
        <v>610</v>
      </c>
      <c r="EDO536" s="428">
        <f>EDO535+1</f>
        <v>3</v>
      </c>
      <c r="EDP536" s="330" t="s">
        <v>610</v>
      </c>
      <c r="EDQ536" s="428">
        <f>EDQ535+1</f>
        <v>3</v>
      </c>
      <c r="EDR536" s="330" t="s">
        <v>610</v>
      </c>
      <c r="EDS536" s="428">
        <f>EDS535+1</f>
        <v>3</v>
      </c>
      <c r="EDT536" s="330" t="s">
        <v>610</v>
      </c>
      <c r="EDU536" s="428">
        <f>EDU535+1</f>
        <v>3</v>
      </c>
      <c r="EDV536" s="330" t="s">
        <v>610</v>
      </c>
      <c r="EDW536" s="428">
        <f>EDW535+1</f>
        <v>3</v>
      </c>
      <c r="EDX536" s="330" t="s">
        <v>610</v>
      </c>
      <c r="EDY536" s="428">
        <f>EDY535+1</f>
        <v>3</v>
      </c>
      <c r="EDZ536" s="330" t="s">
        <v>610</v>
      </c>
      <c r="EEA536" s="428">
        <f>EEA535+1</f>
        <v>3</v>
      </c>
      <c r="EEB536" s="330" t="s">
        <v>610</v>
      </c>
      <c r="EEC536" s="428">
        <f>EEC535+1</f>
        <v>3</v>
      </c>
      <c r="EED536" s="330" t="s">
        <v>610</v>
      </c>
      <c r="EEE536" s="428">
        <f>EEE535+1</f>
        <v>3</v>
      </c>
      <c r="EEF536" s="330" t="s">
        <v>610</v>
      </c>
      <c r="EEG536" s="428">
        <f>EEG535+1</f>
        <v>3</v>
      </c>
      <c r="EEH536" s="330" t="s">
        <v>610</v>
      </c>
      <c r="EEI536" s="428">
        <f>EEI535+1</f>
        <v>3</v>
      </c>
      <c r="EEJ536" s="330" t="s">
        <v>610</v>
      </c>
      <c r="EEK536" s="428">
        <f>EEK535+1</f>
        <v>3</v>
      </c>
      <c r="EEL536" s="330" t="s">
        <v>610</v>
      </c>
      <c r="EEM536" s="428">
        <f>EEM535+1</f>
        <v>3</v>
      </c>
      <c r="EEN536" s="330" t="s">
        <v>610</v>
      </c>
      <c r="EEO536" s="428">
        <f>EEO535+1</f>
        <v>3</v>
      </c>
      <c r="EEP536" s="330" t="s">
        <v>610</v>
      </c>
      <c r="EEQ536" s="428">
        <f>EEQ535+1</f>
        <v>3</v>
      </c>
      <c r="EER536" s="330" t="s">
        <v>610</v>
      </c>
      <c r="EES536" s="428">
        <f>EES535+1</f>
        <v>3</v>
      </c>
      <c r="EET536" s="330" t="s">
        <v>610</v>
      </c>
      <c r="EEU536" s="428">
        <f>EEU535+1</f>
        <v>3</v>
      </c>
      <c r="EEV536" s="330" t="s">
        <v>610</v>
      </c>
      <c r="EEW536" s="428">
        <f>EEW535+1</f>
        <v>3</v>
      </c>
      <c r="EEX536" s="330" t="s">
        <v>610</v>
      </c>
      <c r="EEY536" s="428">
        <f>EEY535+1</f>
        <v>3</v>
      </c>
      <c r="EEZ536" s="330" t="s">
        <v>610</v>
      </c>
      <c r="EFA536" s="428">
        <f>EFA535+1</f>
        <v>3</v>
      </c>
      <c r="EFB536" s="330" t="s">
        <v>610</v>
      </c>
      <c r="EFC536" s="428">
        <f>EFC535+1</f>
        <v>3</v>
      </c>
      <c r="EFD536" s="330" t="s">
        <v>610</v>
      </c>
      <c r="EFE536" s="428">
        <f>EFE535+1</f>
        <v>3</v>
      </c>
      <c r="EFF536" s="330" t="s">
        <v>610</v>
      </c>
      <c r="EFG536" s="428">
        <f>EFG535+1</f>
        <v>3</v>
      </c>
      <c r="EFH536" s="330" t="s">
        <v>610</v>
      </c>
      <c r="EFI536" s="428">
        <f>EFI535+1</f>
        <v>3</v>
      </c>
      <c r="EFJ536" s="330" t="s">
        <v>610</v>
      </c>
      <c r="EFK536" s="428">
        <f>EFK535+1</f>
        <v>3</v>
      </c>
      <c r="EFL536" s="330" t="s">
        <v>610</v>
      </c>
      <c r="EFM536" s="428">
        <f>EFM535+1</f>
        <v>3</v>
      </c>
      <c r="EFN536" s="330" t="s">
        <v>610</v>
      </c>
      <c r="EFO536" s="428">
        <f>EFO535+1</f>
        <v>3</v>
      </c>
      <c r="EFP536" s="330" t="s">
        <v>610</v>
      </c>
      <c r="EFQ536" s="428">
        <f>EFQ535+1</f>
        <v>3</v>
      </c>
      <c r="EFR536" s="330" t="s">
        <v>610</v>
      </c>
      <c r="EFS536" s="428">
        <f>EFS535+1</f>
        <v>3</v>
      </c>
      <c r="EFT536" s="330" t="s">
        <v>610</v>
      </c>
      <c r="EFU536" s="428">
        <f>EFU535+1</f>
        <v>3</v>
      </c>
      <c r="EFV536" s="330" t="s">
        <v>610</v>
      </c>
      <c r="EFW536" s="428">
        <f>EFW535+1</f>
        <v>3</v>
      </c>
      <c r="EFX536" s="330" t="s">
        <v>610</v>
      </c>
      <c r="EFY536" s="428">
        <f>EFY535+1</f>
        <v>3</v>
      </c>
      <c r="EFZ536" s="330" t="s">
        <v>610</v>
      </c>
      <c r="EGA536" s="428">
        <f>EGA535+1</f>
        <v>3</v>
      </c>
      <c r="EGB536" s="330" t="s">
        <v>610</v>
      </c>
      <c r="EGC536" s="428">
        <f>EGC535+1</f>
        <v>3</v>
      </c>
      <c r="EGD536" s="330" t="s">
        <v>610</v>
      </c>
      <c r="EGE536" s="428">
        <f>EGE535+1</f>
        <v>3</v>
      </c>
      <c r="EGF536" s="330" t="s">
        <v>610</v>
      </c>
      <c r="EGG536" s="428">
        <f>EGG535+1</f>
        <v>3</v>
      </c>
      <c r="EGH536" s="330" t="s">
        <v>610</v>
      </c>
      <c r="EGI536" s="428">
        <f>EGI535+1</f>
        <v>3</v>
      </c>
      <c r="EGJ536" s="330" t="s">
        <v>610</v>
      </c>
      <c r="EGK536" s="428">
        <f>EGK535+1</f>
        <v>3</v>
      </c>
      <c r="EGL536" s="330" t="s">
        <v>610</v>
      </c>
      <c r="EGM536" s="428">
        <f>EGM535+1</f>
        <v>3</v>
      </c>
      <c r="EGN536" s="330" t="s">
        <v>610</v>
      </c>
      <c r="EGO536" s="428">
        <f>EGO535+1</f>
        <v>3</v>
      </c>
      <c r="EGP536" s="330" t="s">
        <v>610</v>
      </c>
      <c r="EGQ536" s="428">
        <f>EGQ535+1</f>
        <v>3</v>
      </c>
      <c r="EGR536" s="330" t="s">
        <v>610</v>
      </c>
      <c r="EGS536" s="428">
        <f>EGS535+1</f>
        <v>3</v>
      </c>
      <c r="EGT536" s="330" t="s">
        <v>610</v>
      </c>
      <c r="EGU536" s="428">
        <f>EGU535+1</f>
        <v>3</v>
      </c>
      <c r="EGV536" s="330" t="s">
        <v>610</v>
      </c>
      <c r="EGW536" s="428">
        <f>EGW535+1</f>
        <v>3</v>
      </c>
      <c r="EGX536" s="330" t="s">
        <v>610</v>
      </c>
      <c r="EGY536" s="428">
        <f>EGY535+1</f>
        <v>3</v>
      </c>
      <c r="EGZ536" s="330" t="s">
        <v>610</v>
      </c>
      <c r="EHA536" s="428">
        <f>EHA535+1</f>
        <v>3</v>
      </c>
      <c r="EHB536" s="330" t="s">
        <v>610</v>
      </c>
      <c r="EHC536" s="428">
        <f>EHC535+1</f>
        <v>3</v>
      </c>
      <c r="EHD536" s="330" t="s">
        <v>610</v>
      </c>
      <c r="EHE536" s="428">
        <f>EHE535+1</f>
        <v>3</v>
      </c>
      <c r="EHF536" s="330" t="s">
        <v>610</v>
      </c>
      <c r="EHG536" s="428">
        <f>EHG535+1</f>
        <v>3</v>
      </c>
      <c r="EHH536" s="330" t="s">
        <v>610</v>
      </c>
      <c r="EHI536" s="428">
        <f>EHI535+1</f>
        <v>3</v>
      </c>
      <c r="EHJ536" s="330" t="s">
        <v>610</v>
      </c>
      <c r="EHK536" s="428">
        <f>EHK535+1</f>
        <v>3</v>
      </c>
      <c r="EHL536" s="330" t="s">
        <v>610</v>
      </c>
      <c r="EHM536" s="428">
        <f>EHM535+1</f>
        <v>3</v>
      </c>
      <c r="EHN536" s="330" t="s">
        <v>610</v>
      </c>
      <c r="EHO536" s="428">
        <f>EHO535+1</f>
        <v>3</v>
      </c>
      <c r="EHP536" s="330" t="s">
        <v>610</v>
      </c>
      <c r="EHQ536" s="428">
        <f>EHQ535+1</f>
        <v>3</v>
      </c>
      <c r="EHR536" s="330" t="s">
        <v>610</v>
      </c>
      <c r="EHS536" s="428">
        <f>EHS535+1</f>
        <v>3</v>
      </c>
      <c r="EHT536" s="330" t="s">
        <v>610</v>
      </c>
      <c r="EHU536" s="428">
        <f>EHU535+1</f>
        <v>3</v>
      </c>
      <c r="EHV536" s="330" t="s">
        <v>610</v>
      </c>
      <c r="EHW536" s="428">
        <f>EHW535+1</f>
        <v>3</v>
      </c>
      <c r="EHX536" s="330" t="s">
        <v>610</v>
      </c>
      <c r="EHY536" s="428">
        <f>EHY535+1</f>
        <v>3</v>
      </c>
      <c r="EHZ536" s="330" t="s">
        <v>610</v>
      </c>
      <c r="EIA536" s="428">
        <f>EIA535+1</f>
        <v>3</v>
      </c>
      <c r="EIB536" s="330" t="s">
        <v>610</v>
      </c>
      <c r="EIC536" s="428">
        <f>EIC535+1</f>
        <v>3</v>
      </c>
      <c r="EID536" s="330" t="s">
        <v>610</v>
      </c>
      <c r="EIE536" s="428">
        <f>EIE535+1</f>
        <v>3</v>
      </c>
      <c r="EIF536" s="330" t="s">
        <v>610</v>
      </c>
      <c r="EIG536" s="428">
        <f>EIG535+1</f>
        <v>3</v>
      </c>
      <c r="EIH536" s="330" t="s">
        <v>610</v>
      </c>
      <c r="EII536" s="428">
        <f>EII535+1</f>
        <v>3</v>
      </c>
      <c r="EIJ536" s="330" t="s">
        <v>610</v>
      </c>
      <c r="EIK536" s="428">
        <f>EIK535+1</f>
        <v>3</v>
      </c>
      <c r="EIL536" s="330" t="s">
        <v>610</v>
      </c>
      <c r="EIM536" s="428">
        <f>EIM535+1</f>
        <v>3</v>
      </c>
      <c r="EIN536" s="330" t="s">
        <v>610</v>
      </c>
      <c r="EIO536" s="428">
        <f>EIO535+1</f>
        <v>3</v>
      </c>
      <c r="EIP536" s="330" t="s">
        <v>610</v>
      </c>
      <c r="EIQ536" s="428">
        <f>EIQ535+1</f>
        <v>3</v>
      </c>
      <c r="EIR536" s="330" t="s">
        <v>610</v>
      </c>
      <c r="EIS536" s="428">
        <f>EIS535+1</f>
        <v>3</v>
      </c>
      <c r="EIT536" s="330" t="s">
        <v>610</v>
      </c>
      <c r="EIU536" s="428">
        <f>EIU535+1</f>
        <v>3</v>
      </c>
      <c r="EIV536" s="330" t="s">
        <v>610</v>
      </c>
      <c r="EIW536" s="428">
        <f>EIW535+1</f>
        <v>3</v>
      </c>
      <c r="EIX536" s="330" t="s">
        <v>610</v>
      </c>
      <c r="EIY536" s="428">
        <f>EIY535+1</f>
        <v>3</v>
      </c>
      <c r="EIZ536" s="330" t="s">
        <v>610</v>
      </c>
      <c r="EJA536" s="428">
        <f>EJA535+1</f>
        <v>3</v>
      </c>
      <c r="EJB536" s="330" t="s">
        <v>610</v>
      </c>
      <c r="EJC536" s="428">
        <f>EJC535+1</f>
        <v>3</v>
      </c>
      <c r="EJD536" s="330" t="s">
        <v>610</v>
      </c>
      <c r="EJE536" s="428">
        <f>EJE535+1</f>
        <v>3</v>
      </c>
      <c r="EJF536" s="330" t="s">
        <v>610</v>
      </c>
      <c r="EJG536" s="428">
        <f>EJG535+1</f>
        <v>3</v>
      </c>
      <c r="EJH536" s="330" t="s">
        <v>610</v>
      </c>
      <c r="EJI536" s="428">
        <f>EJI535+1</f>
        <v>3</v>
      </c>
      <c r="EJJ536" s="330" t="s">
        <v>610</v>
      </c>
      <c r="EJK536" s="428">
        <f>EJK535+1</f>
        <v>3</v>
      </c>
      <c r="EJL536" s="330" t="s">
        <v>610</v>
      </c>
      <c r="EJM536" s="428">
        <f>EJM535+1</f>
        <v>3</v>
      </c>
      <c r="EJN536" s="330" t="s">
        <v>610</v>
      </c>
      <c r="EJO536" s="428">
        <f>EJO535+1</f>
        <v>3</v>
      </c>
      <c r="EJP536" s="330" t="s">
        <v>610</v>
      </c>
      <c r="EJQ536" s="428">
        <f>EJQ535+1</f>
        <v>3</v>
      </c>
      <c r="EJR536" s="330" t="s">
        <v>610</v>
      </c>
      <c r="EJS536" s="428">
        <f>EJS535+1</f>
        <v>3</v>
      </c>
      <c r="EJT536" s="330" t="s">
        <v>610</v>
      </c>
      <c r="EJU536" s="428">
        <f>EJU535+1</f>
        <v>3</v>
      </c>
      <c r="EJV536" s="330" t="s">
        <v>610</v>
      </c>
      <c r="EJW536" s="428">
        <f>EJW535+1</f>
        <v>3</v>
      </c>
      <c r="EJX536" s="330" t="s">
        <v>610</v>
      </c>
      <c r="EJY536" s="428">
        <f>EJY535+1</f>
        <v>3</v>
      </c>
      <c r="EJZ536" s="330" t="s">
        <v>610</v>
      </c>
      <c r="EKA536" s="428">
        <f>EKA535+1</f>
        <v>3</v>
      </c>
      <c r="EKB536" s="330" t="s">
        <v>610</v>
      </c>
      <c r="EKC536" s="428">
        <f>EKC535+1</f>
        <v>3</v>
      </c>
      <c r="EKD536" s="330" t="s">
        <v>610</v>
      </c>
      <c r="EKE536" s="428">
        <f>EKE535+1</f>
        <v>3</v>
      </c>
      <c r="EKF536" s="330" t="s">
        <v>610</v>
      </c>
      <c r="EKG536" s="428">
        <f>EKG535+1</f>
        <v>3</v>
      </c>
      <c r="EKH536" s="330" t="s">
        <v>610</v>
      </c>
      <c r="EKI536" s="428">
        <f>EKI535+1</f>
        <v>3</v>
      </c>
      <c r="EKJ536" s="330" t="s">
        <v>610</v>
      </c>
      <c r="EKK536" s="428">
        <f>EKK535+1</f>
        <v>3</v>
      </c>
      <c r="EKL536" s="330" t="s">
        <v>610</v>
      </c>
      <c r="EKM536" s="428">
        <f>EKM535+1</f>
        <v>3</v>
      </c>
      <c r="EKN536" s="330" t="s">
        <v>610</v>
      </c>
      <c r="EKO536" s="428">
        <f>EKO535+1</f>
        <v>3</v>
      </c>
      <c r="EKP536" s="330" t="s">
        <v>610</v>
      </c>
      <c r="EKQ536" s="428">
        <f>EKQ535+1</f>
        <v>3</v>
      </c>
      <c r="EKR536" s="330" t="s">
        <v>610</v>
      </c>
      <c r="EKS536" s="428">
        <f>EKS535+1</f>
        <v>3</v>
      </c>
      <c r="EKT536" s="330" t="s">
        <v>610</v>
      </c>
      <c r="EKU536" s="428">
        <f>EKU535+1</f>
        <v>3</v>
      </c>
      <c r="EKV536" s="330" t="s">
        <v>610</v>
      </c>
      <c r="EKW536" s="428">
        <f>EKW535+1</f>
        <v>3</v>
      </c>
      <c r="EKX536" s="330" t="s">
        <v>610</v>
      </c>
      <c r="EKY536" s="428">
        <f>EKY535+1</f>
        <v>3</v>
      </c>
      <c r="EKZ536" s="330" t="s">
        <v>610</v>
      </c>
      <c r="ELA536" s="428">
        <f>ELA535+1</f>
        <v>3</v>
      </c>
      <c r="ELB536" s="330" t="s">
        <v>610</v>
      </c>
      <c r="ELC536" s="428">
        <f>ELC535+1</f>
        <v>3</v>
      </c>
      <c r="ELD536" s="330" t="s">
        <v>610</v>
      </c>
      <c r="ELE536" s="428">
        <f>ELE535+1</f>
        <v>3</v>
      </c>
      <c r="ELF536" s="330" t="s">
        <v>610</v>
      </c>
      <c r="ELG536" s="428">
        <f>ELG535+1</f>
        <v>3</v>
      </c>
      <c r="ELH536" s="330" t="s">
        <v>610</v>
      </c>
      <c r="ELI536" s="428">
        <f>ELI535+1</f>
        <v>3</v>
      </c>
      <c r="ELJ536" s="330" t="s">
        <v>610</v>
      </c>
      <c r="ELK536" s="428">
        <f>ELK535+1</f>
        <v>3</v>
      </c>
      <c r="ELL536" s="330" t="s">
        <v>610</v>
      </c>
      <c r="ELM536" s="428">
        <f>ELM535+1</f>
        <v>3</v>
      </c>
      <c r="ELN536" s="330" t="s">
        <v>610</v>
      </c>
      <c r="ELO536" s="428">
        <f>ELO535+1</f>
        <v>3</v>
      </c>
      <c r="ELP536" s="330" t="s">
        <v>610</v>
      </c>
      <c r="ELQ536" s="428">
        <f>ELQ535+1</f>
        <v>3</v>
      </c>
      <c r="ELR536" s="330" t="s">
        <v>610</v>
      </c>
      <c r="ELS536" s="428">
        <f>ELS535+1</f>
        <v>3</v>
      </c>
      <c r="ELT536" s="330" t="s">
        <v>610</v>
      </c>
      <c r="ELU536" s="428">
        <f>ELU535+1</f>
        <v>3</v>
      </c>
      <c r="ELV536" s="330" t="s">
        <v>610</v>
      </c>
      <c r="ELW536" s="428">
        <f>ELW535+1</f>
        <v>3</v>
      </c>
      <c r="ELX536" s="330" t="s">
        <v>610</v>
      </c>
      <c r="ELY536" s="428">
        <f>ELY535+1</f>
        <v>3</v>
      </c>
      <c r="ELZ536" s="330" t="s">
        <v>610</v>
      </c>
      <c r="EMA536" s="428">
        <f>EMA535+1</f>
        <v>3</v>
      </c>
      <c r="EMB536" s="330" t="s">
        <v>610</v>
      </c>
      <c r="EMC536" s="428">
        <f>EMC535+1</f>
        <v>3</v>
      </c>
      <c r="EMD536" s="330" t="s">
        <v>610</v>
      </c>
      <c r="EME536" s="428">
        <f>EME535+1</f>
        <v>3</v>
      </c>
      <c r="EMF536" s="330" t="s">
        <v>610</v>
      </c>
      <c r="EMG536" s="428">
        <f>EMG535+1</f>
        <v>3</v>
      </c>
      <c r="EMH536" s="330" t="s">
        <v>610</v>
      </c>
      <c r="EMI536" s="428">
        <f>EMI535+1</f>
        <v>3</v>
      </c>
      <c r="EMJ536" s="330" t="s">
        <v>610</v>
      </c>
      <c r="EMK536" s="428">
        <f>EMK535+1</f>
        <v>3</v>
      </c>
      <c r="EML536" s="330" t="s">
        <v>610</v>
      </c>
      <c r="EMM536" s="428">
        <f>EMM535+1</f>
        <v>3</v>
      </c>
      <c r="EMN536" s="330" t="s">
        <v>610</v>
      </c>
      <c r="EMO536" s="428">
        <f>EMO535+1</f>
        <v>3</v>
      </c>
      <c r="EMP536" s="330" t="s">
        <v>610</v>
      </c>
      <c r="EMQ536" s="428">
        <f>EMQ535+1</f>
        <v>3</v>
      </c>
      <c r="EMR536" s="330" t="s">
        <v>610</v>
      </c>
      <c r="EMS536" s="428">
        <f>EMS535+1</f>
        <v>3</v>
      </c>
      <c r="EMT536" s="330" t="s">
        <v>610</v>
      </c>
      <c r="EMU536" s="428">
        <f>EMU535+1</f>
        <v>3</v>
      </c>
      <c r="EMV536" s="330" t="s">
        <v>610</v>
      </c>
      <c r="EMW536" s="428">
        <f>EMW535+1</f>
        <v>3</v>
      </c>
      <c r="EMX536" s="330" t="s">
        <v>610</v>
      </c>
      <c r="EMY536" s="428">
        <f>EMY535+1</f>
        <v>3</v>
      </c>
      <c r="EMZ536" s="330" t="s">
        <v>610</v>
      </c>
      <c r="ENA536" s="428">
        <f>ENA535+1</f>
        <v>3</v>
      </c>
      <c r="ENB536" s="330" t="s">
        <v>610</v>
      </c>
      <c r="ENC536" s="428">
        <f>ENC535+1</f>
        <v>3</v>
      </c>
      <c r="END536" s="330" t="s">
        <v>610</v>
      </c>
      <c r="ENE536" s="428">
        <f>ENE535+1</f>
        <v>3</v>
      </c>
      <c r="ENF536" s="330" t="s">
        <v>610</v>
      </c>
      <c r="ENG536" s="428">
        <f>ENG535+1</f>
        <v>3</v>
      </c>
      <c r="ENH536" s="330" t="s">
        <v>610</v>
      </c>
      <c r="ENI536" s="428">
        <f>ENI535+1</f>
        <v>3</v>
      </c>
      <c r="ENJ536" s="330" t="s">
        <v>610</v>
      </c>
      <c r="ENK536" s="428">
        <f>ENK535+1</f>
        <v>3</v>
      </c>
      <c r="ENL536" s="330" t="s">
        <v>610</v>
      </c>
      <c r="ENM536" s="428">
        <f>ENM535+1</f>
        <v>3</v>
      </c>
      <c r="ENN536" s="330" t="s">
        <v>610</v>
      </c>
      <c r="ENO536" s="428">
        <f>ENO535+1</f>
        <v>3</v>
      </c>
      <c r="ENP536" s="330" t="s">
        <v>610</v>
      </c>
      <c r="ENQ536" s="428">
        <f>ENQ535+1</f>
        <v>3</v>
      </c>
      <c r="ENR536" s="330" t="s">
        <v>610</v>
      </c>
      <c r="ENS536" s="428">
        <f>ENS535+1</f>
        <v>3</v>
      </c>
      <c r="ENT536" s="330" t="s">
        <v>610</v>
      </c>
      <c r="ENU536" s="428">
        <f>ENU535+1</f>
        <v>3</v>
      </c>
      <c r="ENV536" s="330" t="s">
        <v>610</v>
      </c>
      <c r="ENW536" s="428">
        <f>ENW535+1</f>
        <v>3</v>
      </c>
      <c r="ENX536" s="330" t="s">
        <v>610</v>
      </c>
      <c r="ENY536" s="428">
        <f>ENY535+1</f>
        <v>3</v>
      </c>
      <c r="ENZ536" s="330" t="s">
        <v>610</v>
      </c>
      <c r="EOA536" s="428">
        <f>EOA535+1</f>
        <v>3</v>
      </c>
      <c r="EOB536" s="330" t="s">
        <v>610</v>
      </c>
      <c r="EOC536" s="428">
        <f>EOC535+1</f>
        <v>3</v>
      </c>
      <c r="EOD536" s="330" t="s">
        <v>610</v>
      </c>
      <c r="EOE536" s="428">
        <f>EOE535+1</f>
        <v>3</v>
      </c>
      <c r="EOF536" s="330" t="s">
        <v>610</v>
      </c>
      <c r="EOG536" s="428">
        <f>EOG535+1</f>
        <v>3</v>
      </c>
      <c r="EOH536" s="330" t="s">
        <v>610</v>
      </c>
      <c r="EOI536" s="428">
        <f>EOI535+1</f>
        <v>3</v>
      </c>
      <c r="EOJ536" s="330" t="s">
        <v>610</v>
      </c>
      <c r="EOK536" s="428">
        <f>EOK535+1</f>
        <v>3</v>
      </c>
      <c r="EOL536" s="330" t="s">
        <v>610</v>
      </c>
      <c r="EOM536" s="428">
        <f>EOM535+1</f>
        <v>3</v>
      </c>
      <c r="EON536" s="330" t="s">
        <v>610</v>
      </c>
      <c r="EOO536" s="428">
        <f>EOO535+1</f>
        <v>3</v>
      </c>
      <c r="EOP536" s="330" t="s">
        <v>610</v>
      </c>
      <c r="EOQ536" s="428">
        <f>EOQ535+1</f>
        <v>3</v>
      </c>
      <c r="EOR536" s="330" t="s">
        <v>610</v>
      </c>
      <c r="EOS536" s="428">
        <f>EOS535+1</f>
        <v>3</v>
      </c>
      <c r="EOT536" s="330" t="s">
        <v>610</v>
      </c>
      <c r="EOU536" s="428">
        <f>EOU535+1</f>
        <v>3</v>
      </c>
      <c r="EOV536" s="330" t="s">
        <v>610</v>
      </c>
      <c r="EOW536" s="428">
        <f>EOW535+1</f>
        <v>3</v>
      </c>
      <c r="EOX536" s="330" t="s">
        <v>610</v>
      </c>
      <c r="EOY536" s="428">
        <f>EOY535+1</f>
        <v>3</v>
      </c>
      <c r="EOZ536" s="330" t="s">
        <v>610</v>
      </c>
      <c r="EPA536" s="428">
        <f>EPA535+1</f>
        <v>3</v>
      </c>
      <c r="EPB536" s="330" t="s">
        <v>610</v>
      </c>
      <c r="EPC536" s="428">
        <f>EPC535+1</f>
        <v>3</v>
      </c>
      <c r="EPD536" s="330" t="s">
        <v>610</v>
      </c>
      <c r="EPE536" s="428">
        <f>EPE535+1</f>
        <v>3</v>
      </c>
      <c r="EPF536" s="330" t="s">
        <v>610</v>
      </c>
      <c r="EPG536" s="428">
        <f>EPG535+1</f>
        <v>3</v>
      </c>
      <c r="EPH536" s="330" t="s">
        <v>610</v>
      </c>
      <c r="EPI536" s="428">
        <f>EPI535+1</f>
        <v>3</v>
      </c>
      <c r="EPJ536" s="330" t="s">
        <v>610</v>
      </c>
      <c r="EPK536" s="428">
        <f>EPK535+1</f>
        <v>3</v>
      </c>
      <c r="EPL536" s="330" t="s">
        <v>610</v>
      </c>
      <c r="EPM536" s="428">
        <f>EPM535+1</f>
        <v>3</v>
      </c>
      <c r="EPN536" s="330" t="s">
        <v>610</v>
      </c>
      <c r="EPO536" s="428">
        <f>EPO535+1</f>
        <v>3</v>
      </c>
      <c r="EPP536" s="330" t="s">
        <v>610</v>
      </c>
      <c r="EPQ536" s="428">
        <f>EPQ535+1</f>
        <v>3</v>
      </c>
      <c r="EPR536" s="330" t="s">
        <v>610</v>
      </c>
      <c r="EPS536" s="428">
        <f>EPS535+1</f>
        <v>3</v>
      </c>
      <c r="EPT536" s="330" t="s">
        <v>610</v>
      </c>
      <c r="EPU536" s="428">
        <f>EPU535+1</f>
        <v>3</v>
      </c>
      <c r="EPV536" s="330" t="s">
        <v>610</v>
      </c>
      <c r="EPW536" s="428">
        <f>EPW535+1</f>
        <v>3</v>
      </c>
      <c r="EPX536" s="330" t="s">
        <v>610</v>
      </c>
      <c r="EPY536" s="428">
        <f>EPY535+1</f>
        <v>3</v>
      </c>
      <c r="EPZ536" s="330" t="s">
        <v>610</v>
      </c>
      <c r="EQA536" s="428">
        <f>EQA535+1</f>
        <v>3</v>
      </c>
      <c r="EQB536" s="330" t="s">
        <v>610</v>
      </c>
      <c r="EQC536" s="428">
        <f>EQC535+1</f>
        <v>3</v>
      </c>
      <c r="EQD536" s="330" t="s">
        <v>610</v>
      </c>
      <c r="EQE536" s="428">
        <f>EQE535+1</f>
        <v>3</v>
      </c>
      <c r="EQF536" s="330" t="s">
        <v>610</v>
      </c>
      <c r="EQG536" s="428">
        <f>EQG535+1</f>
        <v>3</v>
      </c>
      <c r="EQH536" s="330" t="s">
        <v>610</v>
      </c>
      <c r="EQI536" s="428">
        <f>EQI535+1</f>
        <v>3</v>
      </c>
      <c r="EQJ536" s="330" t="s">
        <v>610</v>
      </c>
      <c r="EQK536" s="428">
        <f>EQK535+1</f>
        <v>3</v>
      </c>
      <c r="EQL536" s="330" t="s">
        <v>610</v>
      </c>
      <c r="EQM536" s="428">
        <f>EQM535+1</f>
        <v>3</v>
      </c>
      <c r="EQN536" s="330" t="s">
        <v>610</v>
      </c>
      <c r="EQO536" s="428">
        <f>EQO535+1</f>
        <v>3</v>
      </c>
      <c r="EQP536" s="330" t="s">
        <v>610</v>
      </c>
      <c r="EQQ536" s="428">
        <f>EQQ535+1</f>
        <v>3</v>
      </c>
      <c r="EQR536" s="330" t="s">
        <v>610</v>
      </c>
      <c r="EQS536" s="428">
        <f>EQS535+1</f>
        <v>3</v>
      </c>
      <c r="EQT536" s="330" t="s">
        <v>610</v>
      </c>
      <c r="EQU536" s="428">
        <f>EQU535+1</f>
        <v>3</v>
      </c>
      <c r="EQV536" s="330" t="s">
        <v>610</v>
      </c>
      <c r="EQW536" s="428">
        <f>EQW535+1</f>
        <v>3</v>
      </c>
      <c r="EQX536" s="330" t="s">
        <v>610</v>
      </c>
      <c r="EQY536" s="428">
        <f>EQY535+1</f>
        <v>3</v>
      </c>
      <c r="EQZ536" s="330" t="s">
        <v>610</v>
      </c>
      <c r="ERA536" s="428">
        <f>ERA535+1</f>
        <v>3</v>
      </c>
      <c r="ERB536" s="330" t="s">
        <v>610</v>
      </c>
      <c r="ERC536" s="428">
        <f>ERC535+1</f>
        <v>3</v>
      </c>
      <c r="ERD536" s="330" t="s">
        <v>610</v>
      </c>
      <c r="ERE536" s="428">
        <f>ERE535+1</f>
        <v>3</v>
      </c>
      <c r="ERF536" s="330" t="s">
        <v>610</v>
      </c>
      <c r="ERG536" s="428">
        <f>ERG535+1</f>
        <v>3</v>
      </c>
      <c r="ERH536" s="330" t="s">
        <v>610</v>
      </c>
      <c r="ERI536" s="428">
        <f>ERI535+1</f>
        <v>3</v>
      </c>
      <c r="ERJ536" s="330" t="s">
        <v>610</v>
      </c>
      <c r="ERK536" s="428">
        <f>ERK535+1</f>
        <v>3</v>
      </c>
      <c r="ERL536" s="330" t="s">
        <v>610</v>
      </c>
      <c r="ERM536" s="428">
        <f>ERM535+1</f>
        <v>3</v>
      </c>
      <c r="ERN536" s="330" t="s">
        <v>610</v>
      </c>
      <c r="ERO536" s="428">
        <f>ERO535+1</f>
        <v>3</v>
      </c>
      <c r="ERP536" s="330" t="s">
        <v>610</v>
      </c>
      <c r="ERQ536" s="428">
        <f>ERQ535+1</f>
        <v>3</v>
      </c>
      <c r="ERR536" s="330" t="s">
        <v>610</v>
      </c>
      <c r="ERS536" s="428">
        <f>ERS535+1</f>
        <v>3</v>
      </c>
      <c r="ERT536" s="330" t="s">
        <v>610</v>
      </c>
      <c r="ERU536" s="428">
        <f>ERU535+1</f>
        <v>3</v>
      </c>
      <c r="ERV536" s="330" t="s">
        <v>610</v>
      </c>
      <c r="ERW536" s="428">
        <f>ERW535+1</f>
        <v>3</v>
      </c>
      <c r="ERX536" s="330" t="s">
        <v>610</v>
      </c>
      <c r="ERY536" s="428">
        <f>ERY535+1</f>
        <v>3</v>
      </c>
      <c r="ERZ536" s="330" t="s">
        <v>610</v>
      </c>
      <c r="ESA536" s="428">
        <f>ESA535+1</f>
        <v>3</v>
      </c>
      <c r="ESB536" s="330" t="s">
        <v>610</v>
      </c>
      <c r="ESC536" s="428">
        <f>ESC535+1</f>
        <v>3</v>
      </c>
      <c r="ESD536" s="330" t="s">
        <v>610</v>
      </c>
      <c r="ESE536" s="428">
        <f>ESE535+1</f>
        <v>3</v>
      </c>
      <c r="ESF536" s="330" t="s">
        <v>610</v>
      </c>
      <c r="ESG536" s="428">
        <f>ESG535+1</f>
        <v>3</v>
      </c>
      <c r="ESH536" s="330" t="s">
        <v>610</v>
      </c>
      <c r="ESI536" s="428">
        <f>ESI535+1</f>
        <v>3</v>
      </c>
      <c r="ESJ536" s="330" t="s">
        <v>610</v>
      </c>
      <c r="ESK536" s="428">
        <f>ESK535+1</f>
        <v>3</v>
      </c>
      <c r="ESL536" s="330" t="s">
        <v>610</v>
      </c>
      <c r="ESM536" s="428">
        <f>ESM535+1</f>
        <v>3</v>
      </c>
      <c r="ESN536" s="330" t="s">
        <v>610</v>
      </c>
      <c r="ESO536" s="428">
        <f>ESO535+1</f>
        <v>3</v>
      </c>
      <c r="ESP536" s="330" t="s">
        <v>610</v>
      </c>
      <c r="ESQ536" s="428">
        <f>ESQ535+1</f>
        <v>3</v>
      </c>
      <c r="ESR536" s="330" t="s">
        <v>610</v>
      </c>
      <c r="ESS536" s="428">
        <f>ESS535+1</f>
        <v>3</v>
      </c>
      <c r="EST536" s="330" t="s">
        <v>610</v>
      </c>
      <c r="ESU536" s="428">
        <f>ESU535+1</f>
        <v>3</v>
      </c>
      <c r="ESV536" s="330" t="s">
        <v>610</v>
      </c>
      <c r="ESW536" s="428">
        <f>ESW535+1</f>
        <v>3</v>
      </c>
      <c r="ESX536" s="330" t="s">
        <v>610</v>
      </c>
      <c r="ESY536" s="428">
        <f>ESY535+1</f>
        <v>3</v>
      </c>
      <c r="ESZ536" s="330" t="s">
        <v>610</v>
      </c>
      <c r="ETA536" s="428">
        <f>ETA535+1</f>
        <v>3</v>
      </c>
      <c r="ETB536" s="330" t="s">
        <v>610</v>
      </c>
      <c r="ETC536" s="428">
        <f>ETC535+1</f>
        <v>3</v>
      </c>
      <c r="ETD536" s="330" t="s">
        <v>610</v>
      </c>
      <c r="ETE536" s="428">
        <f>ETE535+1</f>
        <v>3</v>
      </c>
      <c r="ETF536" s="330" t="s">
        <v>610</v>
      </c>
      <c r="ETG536" s="428">
        <f>ETG535+1</f>
        <v>3</v>
      </c>
      <c r="ETH536" s="330" t="s">
        <v>610</v>
      </c>
      <c r="ETI536" s="428">
        <f>ETI535+1</f>
        <v>3</v>
      </c>
      <c r="ETJ536" s="330" t="s">
        <v>610</v>
      </c>
      <c r="ETK536" s="428">
        <f>ETK535+1</f>
        <v>3</v>
      </c>
      <c r="ETL536" s="330" t="s">
        <v>610</v>
      </c>
      <c r="ETM536" s="428">
        <f>ETM535+1</f>
        <v>3</v>
      </c>
      <c r="ETN536" s="330" t="s">
        <v>610</v>
      </c>
      <c r="ETO536" s="428">
        <f>ETO535+1</f>
        <v>3</v>
      </c>
      <c r="ETP536" s="330" t="s">
        <v>610</v>
      </c>
      <c r="ETQ536" s="428">
        <f>ETQ535+1</f>
        <v>3</v>
      </c>
      <c r="ETR536" s="330" t="s">
        <v>610</v>
      </c>
      <c r="ETS536" s="428">
        <f>ETS535+1</f>
        <v>3</v>
      </c>
      <c r="ETT536" s="330" t="s">
        <v>610</v>
      </c>
      <c r="ETU536" s="428">
        <f>ETU535+1</f>
        <v>3</v>
      </c>
      <c r="ETV536" s="330" t="s">
        <v>610</v>
      </c>
      <c r="ETW536" s="428">
        <f>ETW535+1</f>
        <v>3</v>
      </c>
      <c r="ETX536" s="330" t="s">
        <v>610</v>
      </c>
      <c r="ETY536" s="428">
        <f>ETY535+1</f>
        <v>3</v>
      </c>
      <c r="ETZ536" s="330" t="s">
        <v>610</v>
      </c>
      <c r="EUA536" s="428">
        <f>EUA535+1</f>
        <v>3</v>
      </c>
      <c r="EUB536" s="330" t="s">
        <v>610</v>
      </c>
      <c r="EUC536" s="428">
        <f>EUC535+1</f>
        <v>3</v>
      </c>
      <c r="EUD536" s="330" t="s">
        <v>610</v>
      </c>
      <c r="EUE536" s="428">
        <f>EUE535+1</f>
        <v>3</v>
      </c>
      <c r="EUF536" s="330" t="s">
        <v>610</v>
      </c>
      <c r="EUG536" s="428">
        <f>EUG535+1</f>
        <v>3</v>
      </c>
      <c r="EUH536" s="330" t="s">
        <v>610</v>
      </c>
      <c r="EUI536" s="428">
        <f>EUI535+1</f>
        <v>3</v>
      </c>
      <c r="EUJ536" s="330" t="s">
        <v>610</v>
      </c>
      <c r="EUK536" s="428">
        <f>EUK535+1</f>
        <v>3</v>
      </c>
      <c r="EUL536" s="330" t="s">
        <v>610</v>
      </c>
      <c r="EUM536" s="428">
        <f>EUM535+1</f>
        <v>3</v>
      </c>
      <c r="EUN536" s="330" t="s">
        <v>610</v>
      </c>
      <c r="EUO536" s="428">
        <f>EUO535+1</f>
        <v>3</v>
      </c>
      <c r="EUP536" s="330" t="s">
        <v>610</v>
      </c>
      <c r="EUQ536" s="428">
        <f>EUQ535+1</f>
        <v>3</v>
      </c>
      <c r="EUR536" s="330" t="s">
        <v>610</v>
      </c>
      <c r="EUS536" s="428">
        <f>EUS535+1</f>
        <v>3</v>
      </c>
      <c r="EUT536" s="330" t="s">
        <v>610</v>
      </c>
      <c r="EUU536" s="428">
        <f>EUU535+1</f>
        <v>3</v>
      </c>
      <c r="EUV536" s="330" t="s">
        <v>610</v>
      </c>
      <c r="EUW536" s="428">
        <f>EUW535+1</f>
        <v>3</v>
      </c>
      <c r="EUX536" s="330" t="s">
        <v>610</v>
      </c>
      <c r="EUY536" s="428">
        <f>EUY535+1</f>
        <v>3</v>
      </c>
      <c r="EUZ536" s="330" t="s">
        <v>610</v>
      </c>
      <c r="EVA536" s="428">
        <f>EVA535+1</f>
        <v>3</v>
      </c>
      <c r="EVB536" s="330" t="s">
        <v>610</v>
      </c>
      <c r="EVC536" s="428">
        <f>EVC535+1</f>
        <v>3</v>
      </c>
      <c r="EVD536" s="330" t="s">
        <v>610</v>
      </c>
      <c r="EVE536" s="428">
        <f>EVE535+1</f>
        <v>3</v>
      </c>
      <c r="EVF536" s="330" t="s">
        <v>610</v>
      </c>
      <c r="EVG536" s="428">
        <f>EVG535+1</f>
        <v>3</v>
      </c>
      <c r="EVH536" s="330" t="s">
        <v>610</v>
      </c>
      <c r="EVI536" s="428">
        <f>EVI535+1</f>
        <v>3</v>
      </c>
      <c r="EVJ536" s="330" t="s">
        <v>610</v>
      </c>
      <c r="EVK536" s="428">
        <f>EVK535+1</f>
        <v>3</v>
      </c>
      <c r="EVL536" s="330" t="s">
        <v>610</v>
      </c>
      <c r="EVM536" s="428">
        <f>EVM535+1</f>
        <v>3</v>
      </c>
      <c r="EVN536" s="330" t="s">
        <v>610</v>
      </c>
      <c r="EVO536" s="428">
        <f>EVO535+1</f>
        <v>3</v>
      </c>
      <c r="EVP536" s="330" t="s">
        <v>610</v>
      </c>
      <c r="EVQ536" s="428">
        <f>EVQ535+1</f>
        <v>3</v>
      </c>
      <c r="EVR536" s="330" t="s">
        <v>610</v>
      </c>
      <c r="EVS536" s="428">
        <f>EVS535+1</f>
        <v>3</v>
      </c>
      <c r="EVT536" s="330" t="s">
        <v>610</v>
      </c>
      <c r="EVU536" s="428">
        <f>EVU535+1</f>
        <v>3</v>
      </c>
      <c r="EVV536" s="330" t="s">
        <v>610</v>
      </c>
      <c r="EVW536" s="428">
        <f>EVW535+1</f>
        <v>3</v>
      </c>
      <c r="EVX536" s="330" t="s">
        <v>610</v>
      </c>
      <c r="EVY536" s="428">
        <f>EVY535+1</f>
        <v>3</v>
      </c>
      <c r="EVZ536" s="330" t="s">
        <v>610</v>
      </c>
      <c r="EWA536" s="428">
        <f>EWA535+1</f>
        <v>3</v>
      </c>
      <c r="EWB536" s="330" t="s">
        <v>610</v>
      </c>
      <c r="EWC536" s="428">
        <f>EWC535+1</f>
        <v>3</v>
      </c>
      <c r="EWD536" s="330" t="s">
        <v>610</v>
      </c>
      <c r="EWE536" s="428">
        <f>EWE535+1</f>
        <v>3</v>
      </c>
      <c r="EWF536" s="330" t="s">
        <v>610</v>
      </c>
      <c r="EWG536" s="428">
        <f>EWG535+1</f>
        <v>3</v>
      </c>
      <c r="EWH536" s="330" t="s">
        <v>610</v>
      </c>
      <c r="EWI536" s="428">
        <f>EWI535+1</f>
        <v>3</v>
      </c>
      <c r="EWJ536" s="330" t="s">
        <v>610</v>
      </c>
      <c r="EWK536" s="428">
        <f>EWK535+1</f>
        <v>3</v>
      </c>
      <c r="EWL536" s="330" t="s">
        <v>610</v>
      </c>
      <c r="EWM536" s="428">
        <f>EWM535+1</f>
        <v>3</v>
      </c>
      <c r="EWN536" s="330" t="s">
        <v>610</v>
      </c>
      <c r="EWO536" s="428">
        <f>EWO535+1</f>
        <v>3</v>
      </c>
      <c r="EWP536" s="330" t="s">
        <v>610</v>
      </c>
      <c r="EWQ536" s="428">
        <f>EWQ535+1</f>
        <v>3</v>
      </c>
      <c r="EWR536" s="330" t="s">
        <v>610</v>
      </c>
      <c r="EWS536" s="428">
        <f>EWS535+1</f>
        <v>3</v>
      </c>
      <c r="EWT536" s="330" t="s">
        <v>610</v>
      </c>
      <c r="EWU536" s="428">
        <f>EWU535+1</f>
        <v>3</v>
      </c>
      <c r="EWV536" s="330" t="s">
        <v>610</v>
      </c>
      <c r="EWW536" s="428">
        <f>EWW535+1</f>
        <v>3</v>
      </c>
      <c r="EWX536" s="330" t="s">
        <v>610</v>
      </c>
      <c r="EWY536" s="428">
        <f>EWY535+1</f>
        <v>3</v>
      </c>
      <c r="EWZ536" s="330" t="s">
        <v>610</v>
      </c>
      <c r="EXA536" s="428">
        <f>EXA535+1</f>
        <v>3</v>
      </c>
      <c r="EXB536" s="330" t="s">
        <v>610</v>
      </c>
      <c r="EXC536" s="428">
        <f>EXC535+1</f>
        <v>3</v>
      </c>
      <c r="EXD536" s="330" t="s">
        <v>610</v>
      </c>
      <c r="EXE536" s="428">
        <f>EXE535+1</f>
        <v>3</v>
      </c>
      <c r="EXF536" s="330" t="s">
        <v>610</v>
      </c>
      <c r="EXG536" s="428">
        <f>EXG535+1</f>
        <v>3</v>
      </c>
      <c r="EXH536" s="330" t="s">
        <v>610</v>
      </c>
      <c r="EXI536" s="428">
        <f>EXI535+1</f>
        <v>3</v>
      </c>
      <c r="EXJ536" s="330" t="s">
        <v>610</v>
      </c>
      <c r="EXK536" s="428">
        <f>EXK535+1</f>
        <v>3</v>
      </c>
      <c r="EXL536" s="330" t="s">
        <v>610</v>
      </c>
      <c r="EXM536" s="428">
        <f>EXM535+1</f>
        <v>3</v>
      </c>
      <c r="EXN536" s="330" t="s">
        <v>610</v>
      </c>
      <c r="EXO536" s="428">
        <f>EXO535+1</f>
        <v>3</v>
      </c>
      <c r="EXP536" s="330" t="s">
        <v>610</v>
      </c>
      <c r="EXQ536" s="428">
        <f>EXQ535+1</f>
        <v>3</v>
      </c>
      <c r="EXR536" s="330" t="s">
        <v>610</v>
      </c>
      <c r="EXS536" s="428">
        <f>EXS535+1</f>
        <v>3</v>
      </c>
      <c r="EXT536" s="330" t="s">
        <v>610</v>
      </c>
      <c r="EXU536" s="428">
        <f>EXU535+1</f>
        <v>3</v>
      </c>
      <c r="EXV536" s="330" t="s">
        <v>610</v>
      </c>
      <c r="EXW536" s="428">
        <f>EXW535+1</f>
        <v>3</v>
      </c>
      <c r="EXX536" s="330" t="s">
        <v>610</v>
      </c>
      <c r="EXY536" s="428">
        <f>EXY535+1</f>
        <v>3</v>
      </c>
      <c r="EXZ536" s="330" t="s">
        <v>610</v>
      </c>
      <c r="EYA536" s="428">
        <f>EYA535+1</f>
        <v>3</v>
      </c>
      <c r="EYB536" s="330" t="s">
        <v>610</v>
      </c>
      <c r="EYC536" s="428">
        <f>EYC535+1</f>
        <v>3</v>
      </c>
      <c r="EYD536" s="330" t="s">
        <v>610</v>
      </c>
      <c r="EYE536" s="428">
        <f>EYE535+1</f>
        <v>3</v>
      </c>
      <c r="EYF536" s="330" t="s">
        <v>610</v>
      </c>
      <c r="EYG536" s="428">
        <f>EYG535+1</f>
        <v>3</v>
      </c>
      <c r="EYH536" s="330" t="s">
        <v>610</v>
      </c>
      <c r="EYI536" s="428">
        <f>EYI535+1</f>
        <v>3</v>
      </c>
      <c r="EYJ536" s="330" t="s">
        <v>610</v>
      </c>
      <c r="EYK536" s="428">
        <f>EYK535+1</f>
        <v>3</v>
      </c>
      <c r="EYL536" s="330" t="s">
        <v>610</v>
      </c>
      <c r="EYM536" s="428">
        <f>EYM535+1</f>
        <v>3</v>
      </c>
      <c r="EYN536" s="330" t="s">
        <v>610</v>
      </c>
      <c r="EYO536" s="428">
        <f>EYO535+1</f>
        <v>3</v>
      </c>
      <c r="EYP536" s="330" t="s">
        <v>610</v>
      </c>
      <c r="EYQ536" s="428">
        <f>EYQ535+1</f>
        <v>3</v>
      </c>
      <c r="EYR536" s="330" t="s">
        <v>610</v>
      </c>
      <c r="EYS536" s="428">
        <f>EYS535+1</f>
        <v>3</v>
      </c>
      <c r="EYT536" s="330" t="s">
        <v>610</v>
      </c>
      <c r="EYU536" s="428">
        <f>EYU535+1</f>
        <v>3</v>
      </c>
      <c r="EYV536" s="330" t="s">
        <v>610</v>
      </c>
      <c r="EYW536" s="428">
        <f>EYW535+1</f>
        <v>3</v>
      </c>
      <c r="EYX536" s="330" t="s">
        <v>610</v>
      </c>
      <c r="EYY536" s="428">
        <f>EYY535+1</f>
        <v>3</v>
      </c>
      <c r="EYZ536" s="330" t="s">
        <v>610</v>
      </c>
      <c r="EZA536" s="428">
        <f>EZA535+1</f>
        <v>3</v>
      </c>
      <c r="EZB536" s="330" t="s">
        <v>610</v>
      </c>
      <c r="EZC536" s="428">
        <f>EZC535+1</f>
        <v>3</v>
      </c>
      <c r="EZD536" s="330" t="s">
        <v>610</v>
      </c>
      <c r="EZE536" s="428">
        <f>EZE535+1</f>
        <v>3</v>
      </c>
      <c r="EZF536" s="330" t="s">
        <v>610</v>
      </c>
      <c r="EZG536" s="428">
        <f>EZG535+1</f>
        <v>3</v>
      </c>
      <c r="EZH536" s="330" t="s">
        <v>610</v>
      </c>
      <c r="EZI536" s="428">
        <f>EZI535+1</f>
        <v>3</v>
      </c>
      <c r="EZJ536" s="330" t="s">
        <v>610</v>
      </c>
      <c r="EZK536" s="428">
        <f>EZK535+1</f>
        <v>3</v>
      </c>
      <c r="EZL536" s="330" t="s">
        <v>610</v>
      </c>
      <c r="EZM536" s="428">
        <f>EZM535+1</f>
        <v>3</v>
      </c>
      <c r="EZN536" s="330" t="s">
        <v>610</v>
      </c>
      <c r="EZO536" s="428">
        <f>EZO535+1</f>
        <v>3</v>
      </c>
      <c r="EZP536" s="330" t="s">
        <v>610</v>
      </c>
      <c r="EZQ536" s="428">
        <f>EZQ535+1</f>
        <v>3</v>
      </c>
      <c r="EZR536" s="330" t="s">
        <v>610</v>
      </c>
      <c r="EZS536" s="428">
        <f>EZS535+1</f>
        <v>3</v>
      </c>
      <c r="EZT536" s="330" t="s">
        <v>610</v>
      </c>
      <c r="EZU536" s="428">
        <f>EZU535+1</f>
        <v>3</v>
      </c>
      <c r="EZV536" s="330" t="s">
        <v>610</v>
      </c>
      <c r="EZW536" s="428">
        <f>EZW535+1</f>
        <v>3</v>
      </c>
      <c r="EZX536" s="330" t="s">
        <v>610</v>
      </c>
      <c r="EZY536" s="428">
        <f>EZY535+1</f>
        <v>3</v>
      </c>
      <c r="EZZ536" s="330" t="s">
        <v>610</v>
      </c>
      <c r="FAA536" s="428">
        <f>FAA535+1</f>
        <v>3</v>
      </c>
      <c r="FAB536" s="330" t="s">
        <v>610</v>
      </c>
      <c r="FAC536" s="428">
        <f>FAC535+1</f>
        <v>3</v>
      </c>
      <c r="FAD536" s="330" t="s">
        <v>610</v>
      </c>
      <c r="FAE536" s="428">
        <f>FAE535+1</f>
        <v>3</v>
      </c>
      <c r="FAF536" s="330" t="s">
        <v>610</v>
      </c>
      <c r="FAG536" s="428">
        <f>FAG535+1</f>
        <v>3</v>
      </c>
      <c r="FAH536" s="330" t="s">
        <v>610</v>
      </c>
      <c r="FAI536" s="428">
        <f>FAI535+1</f>
        <v>3</v>
      </c>
      <c r="FAJ536" s="330" t="s">
        <v>610</v>
      </c>
      <c r="FAK536" s="428">
        <f>FAK535+1</f>
        <v>3</v>
      </c>
      <c r="FAL536" s="330" t="s">
        <v>610</v>
      </c>
      <c r="FAM536" s="428">
        <f>FAM535+1</f>
        <v>3</v>
      </c>
      <c r="FAN536" s="330" t="s">
        <v>610</v>
      </c>
      <c r="FAO536" s="428">
        <f>FAO535+1</f>
        <v>3</v>
      </c>
      <c r="FAP536" s="330" t="s">
        <v>610</v>
      </c>
      <c r="FAQ536" s="428">
        <f>FAQ535+1</f>
        <v>3</v>
      </c>
      <c r="FAR536" s="330" t="s">
        <v>610</v>
      </c>
      <c r="FAS536" s="428">
        <f>FAS535+1</f>
        <v>3</v>
      </c>
      <c r="FAT536" s="330" t="s">
        <v>610</v>
      </c>
      <c r="FAU536" s="428">
        <f>FAU535+1</f>
        <v>3</v>
      </c>
      <c r="FAV536" s="330" t="s">
        <v>610</v>
      </c>
      <c r="FAW536" s="428">
        <f>FAW535+1</f>
        <v>3</v>
      </c>
      <c r="FAX536" s="330" t="s">
        <v>610</v>
      </c>
      <c r="FAY536" s="428">
        <f>FAY535+1</f>
        <v>3</v>
      </c>
      <c r="FAZ536" s="330" t="s">
        <v>610</v>
      </c>
      <c r="FBA536" s="428">
        <f>FBA535+1</f>
        <v>3</v>
      </c>
      <c r="FBB536" s="330" t="s">
        <v>610</v>
      </c>
      <c r="FBC536" s="428">
        <f>FBC535+1</f>
        <v>3</v>
      </c>
      <c r="FBD536" s="330" t="s">
        <v>610</v>
      </c>
      <c r="FBE536" s="428">
        <f>FBE535+1</f>
        <v>3</v>
      </c>
      <c r="FBF536" s="330" t="s">
        <v>610</v>
      </c>
      <c r="FBG536" s="428">
        <f>FBG535+1</f>
        <v>3</v>
      </c>
      <c r="FBH536" s="330" t="s">
        <v>610</v>
      </c>
      <c r="FBI536" s="428">
        <f>FBI535+1</f>
        <v>3</v>
      </c>
      <c r="FBJ536" s="330" t="s">
        <v>610</v>
      </c>
      <c r="FBK536" s="428">
        <f>FBK535+1</f>
        <v>3</v>
      </c>
      <c r="FBL536" s="330" t="s">
        <v>610</v>
      </c>
      <c r="FBM536" s="428">
        <f>FBM535+1</f>
        <v>3</v>
      </c>
      <c r="FBN536" s="330" t="s">
        <v>610</v>
      </c>
      <c r="FBO536" s="428">
        <f>FBO535+1</f>
        <v>3</v>
      </c>
      <c r="FBP536" s="330" t="s">
        <v>610</v>
      </c>
      <c r="FBQ536" s="428">
        <f>FBQ535+1</f>
        <v>3</v>
      </c>
      <c r="FBR536" s="330" t="s">
        <v>610</v>
      </c>
      <c r="FBS536" s="428">
        <f>FBS535+1</f>
        <v>3</v>
      </c>
      <c r="FBT536" s="330" t="s">
        <v>610</v>
      </c>
      <c r="FBU536" s="428">
        <f>FBU535+1</f>
        <v>3</v>
      </c>
      <c r="FBV536" s="330" t="s">
        <v>610</v>
      </c>
      <c r="FBW536" s="428">
        <f>FBW535+1</f>
        <v>3</v>
      </c>
      <c r="FBX536" s="330" t="s">
        <v>610</v>
      </c>
      <c r="FBY536" s="428">
        <f>FBY535+1</f>
        <v>3</v>
      </c>
      <c r="FBZ536" s="330" t="s">
        <v>610</v>
      </c>
      <c r="FCA536" s="428">
        <f>FCA535+1</f>
        <v>3</v>
      </c>
      <c r="FCB536" s="330" t="s">
        <v>610</v>
      </c>
      <c r="FCC536" s="428">
        <f>FCC535+1</f>
        <v>3</v>
      </c>
      <c r="FCD536" s="330" t="s">
        <v>610</v>
      </c>
      <c r="FCE536" s="428">
        <f>FCE535+1</f>
        <v>3</v>
      </c>
      <c r="FCF536" s="330" t="s">
        <v>610</v>
      </c>
      <c r="FCG536" s="428">
        <f>FCG535+1</f>
        <v>3</v>
      </c>
      <c r="FCH536" s="330" t="s">
        <v>610</v>
      </c>
      <c r="FCI536" s="428">
        <f>FCI535+1</f>
        <v>3</v>
      </c>
      <c r="FCJ536" s="330" t="s">
        <v>610</v>
      </c>
      <c r="FCK536" s="428">
        <f>FCK535+1</f>
        <v>3</v>
      </c>
      <c r="FCL536" s="330" t="s">
        <v>610</v>
      </c>
      <c r="FCM536" s="428">
        <f>FCM535+1</f>
        <v>3</v>
      </c>
      <c r="FCN536" s="330" t="s">
        <v>610</v>
      </c>
      <c r="FCO536" s="428">
        <f>FCO535+1</f>
        <v>3</v>
      </c>
      <c r="FCP536" s="330" t="s">
        <v>610</v>
      </c>
      <c r="FCQ536" s="428">
        <f>FCQ535+1</f>
        <v>3</v>
      </c>
      <c r="FCR536" s="330" t="s">
        <v>610</v>
      </c>
      <c r="FCS536" s="428">
        <f>FCS535+1</f>
        <v>3</v>
      </c>
      <c r="FCT536" s="330" t="s">
        <v>610</v>
      </c>
      <c r="FCU536" s="428">
        <f>FCU535+1</f>
        <v>3</v>
      </c>
      <c r="FCV536" s="330" t="s">
        <v>610</v>
      </c>
      <c r="FCW536" s="428">
        <f>FCW535+1</f>
        <v>3</v>
      </c>
      <c r="FCX536" s="330" t="s">
        <v>610</v>
      </c>
      <c r="FCY536" s="428">
        <f>FCY535+1</f>
        <v>3</v>
      </c>
      <c r="FCZ536" s="330" t="s">
        <v>610</v>
      </c>
      <c r="FDA536" s="428">
        <f>FDA535+1</f>
        <v>3</v>
      </c>
      <c r="FDB536" s="330" t="s">
        <v>610</v>
      </c>
      <c r="FDC536" s="428">
        <f>FDC535+1</f>
        <v>3</v>
      </c>
      <c r="FDD536" s="330" t="s">
        <v>610</v>
      </c>
      <c r="FDE536" s="428">
        <f>FDE535+1</f>
        <v>3</v>
      </c>
      <c r="FDF536" s="330" t="s">
        <v>610</v>
      </c>
      <c r="FDG536" s="428">
        <f>FDG535+1</f>
        <v>3</v>
      </c>
      <c r="FDH536" s="330" t="s">
        <v>610</v>
      </c>
      <c r="FDI536" s="428">
        <f>FDI535+1</f>
        <v>3</v>
      </c>
      <c r="FDJ536" s="330" t="s">
        <v>610</v>
      </c>
      <c r="FDK536" s="428">
        <f>FDK535+1</f>
        <v>3</v>
      </c>
      <c r="FDL536" s="330" t="s">
        <v>610</v>
      </c>
      <c r="FDM536" s="428">
        <f>FDM535+1</f>
        <v>3</v>
      </c>
      <c r="FDN536" s="330" t="s">
        <v>610</v>
      </c>
      <c r="FDO536" s="428">
        <f>FDO535+1</f>
        <v>3</v>
      </c>
      <c r="FDP536" s="330" t="s">
        <v>610</v>
      </c>
      <c r="FDQ536" s="428">
        <f>FDQ535+1</f>
        <v>3</v>
      </c>
      <c r="FDR536" s="330" t="s">
        <v>610</v>
      </c>
      <c r="FDS536" s="428">
        <f>FDS535+1</f>
        <v>3</v>
      </c>
      <c r="FDT536" s="330" t="s">
        <v>610</v>
      </c>
      <c r="FDU536" s="428">
        <f>FDU535+1</f>
        <v>3</v>
      </c>
      <c r="FDV536" s="330" t="s">
        <v>610</v>
      </c>
      <c r="FDW536" s="428">
        <f>FDW535+1</f>
        <v>3</v>
      </c>
      <c r="FDX536" s="330" t="s">
        <v>610</v>
      </c>
      <c r="FDY536" s="428">
        <f>FDY535+1</f>
        <v>3</v>
      </c>
      <c r="FDZ536" s="330" t="s">
        <v>610</v>
      </c>
      <c r="FEA536" s="428">
        <f>FEA535+1</f>
        <v>3</v>
      </c>
      <c r="FEB536" s="330" t="s">
        <v>610</v>
      </c>
      <c r="FEC536" s="428">
        <f>FEC535+1</f>
        <v>3</v>
      </c>
      <c r="FED536" s="330" t="s">
        <v>610</v>
      </c>
      <c r="FEE536" s="428">
        <f>FEE535+1</f>
        <v>3</v>
      </c>
      <c r="FEF536" s="330" t="s">
        <v>610</v>
      </c>
      <c r="FEG536" s="428">
        <f>FEG535+1</f>
        <v>3</v>
      </c>
      <c r="FEH536" s="330" t="s">
        <v>610</v>
      </c>
      <c r="FEI536" s="428">
        <f>FEI535+1</f>
        <v>3</v>
      </c>
      <c r="FEJ536" s="330" t="s">
        <v>610</v>
      </c>
      <c r="FEK536" s="428">
        <f>FEK535+1</f>
        <v>3</v>
      </c>
      <c r="FEL536" s="330" t="s">
        <v>610</v>
      </c>
      <c r="FEM536" s="428">
        <f>FEM535+1</f>
        <v>3</v>
      </c>
      <c r="FEN536" s="330" t="s">
        <v>610</v>
      </c>
      <c r="FEO536" s="428">
        <f>FEO535+1</f>
        <v>3</v>
      </c>
      <c r="FEP536" s="330" t="s">
        <v>610</v>
      </c>
      <c r="FEQ536" s="428">
        <f>FEQ535+1</f>
        <v>3</v>
      </c>
      <c r="FER536" s="330" t="s">
        <v>610</v>
      </c>
      <c r="FES536" s="428">
        <f>FES535+1</f>
        <v>3</v>
      </c>
      <c r="FET536" s="330" t="s">
        <v>610</v>
      </c>
      <c r="FEU536" s="428">
        <f>FEU535+1</f>
        <v>3</v>
      </c>
      <c r="FEV536" s="330" t="s">
        <v>610</v>
      </c>
      <c r="FEW536" s="428">
        <f>FEW535+1</f>
        <v>3</v>
      </c>
      <c r="FEX536" s="330" t="s">
        <v>610</v>
      </c>
      <c r="FEY536" s="428">
        <f>FEY535+1</f>
        <v>3</v>
      </c>
      <c r="FEZ536" s="330" t="s">
        <v>610</v>
      </c>
      <c r="FFA536" s="428">
        <f>FFA535+1</f>
        <v>3</v>
      </c>
      <c r="FFB536" s="330" t="s">
        <v>610</v>
      </c>
      <c r="FFC536" s="428">
        <f>FFC535+1</f>
        <v>3</v>
      </c>
      <c r="FFD536" s="330" t="s">
        <v>610</v>
      </c>
      <c r="FFE536" s="428">
        <f>FFE535+1</f>
        <v>3</v>
      </c>
      <c r="FFF536" s="330" t="s">
        <v>610</v>
      </c>
      <c r="FFG536" s="428">
        <f>FFG535+1</f>
        <v>3</v>
      </c>
      <c r="FFH536" s="330" t="s">
        <v>610</v>
      </c>
      <c r="FFI536" s="428">
        <f>FFI535+1</f>
        <v>3</v>
      </c>
      <c r="FFJ536" s="330" t="s">
        <v>610</v>
      </c>
      <c r="FFK536" s="428">
        <f>FFK535+1</f>
        <v>3</v>
      </c>
      <c r="FFL536" s="330" t="s">
        <v>610</v>
      </c>
      <c r="FFM536" s="428">
        <f>FFM535+1</f>
        <v>3</v>
      </c>
      <c r="FFN536" s="330" t="s">
        <v>610</v>
      </c>
      <c r="FFO536" s="428">
        <f>FFO535+1</f>
        <v>3</v>
      </c>
      <c r="FFP536" s="330" t="s">
        <v>610</v>
      </c>
      <c r="FFQ536" s="428">
        <f>FFQ535+1</f>
        <v>3</v>
      </c>
      <c r="FFR536" s="330" t="s">
        <v>610</v>
      </c>
      <c r="FFS536" s="428">
        <f>FFS535+1</f>
        <v>3</v>
      </c>
      <c r="FFT536" s="330" t="s">
        <v>610</v>
      </c>
      <c r="FFU536" s="428">
        <f>FFU535+1</f>
        <v>3</v>
      </c>
      <c r="FFV536" s="330" t="s">
        <v>610</v>
      </c>
      <c r="FFW536" s="428">
        <f>FFW535+1</f>
        <v>3</v>
      </c>
      <c r="FFX536" s="330" t="s">
        <v>610</v>
      </c>
      <c r="FFY536" s="428">
        <f>FFY535+1</f>
        <v>3</v>
      </c>
      <c r="FFZ536" s="330" t="s">
        <v>610</v>
      </c>
      <c r="FGA536" s="428">
        <f>FGA535+1</f>
        <v>3</v>
      </c>
      <c r="FGB536" s="330" t="s">
        <v>610</v>
      </c>
      <c r="FGC536" s="428">
        <f>FGC535+1</f>
        <v>3</v>
      </c>
      <c r="FGD536" s="330" t="s">
        <v>610</v>
      </c>
      <c r="FGE536" s="428">
        <f>FGE535+1</f>
        <v>3</v>
      </c>
      <c r="FGF536" s="330" t="s">
        <v>610</v>
      </c>
      <c r="FGG536" s="428">
        <f>FGG535+1</f>
        <v>3</v>
      </c>
      <c r="FGH536" s="330" t="s">
        <v>610</v>
      </c>
      <c r="FGI536" s="428">
        <f>FGI535+1</f>
        <v>3</v>
      </c>
      <c r="FGJ536" s="330" t="s">
        <v>610</v>
      </c>
      <c r="FGK536" s="428">
        <f>FGK535+1</f>
        <v>3</v>
      </c>
      <c r="FGL536" s="330" t="s">
        <v>610</v>
      </c>
      <c r="FGM536" s="428">
        <f>FGM535+1</f>
        <v>3</v>
      </c>
      <c r="FGN536" s="330" t="s">
        <v>610</v>
      </c>
      <c r="FGO536" s="428">
        <f>FGO535+1</f>
        <v>3</v>
      </c>
      <c r="FGP536" s="330" t="s">
        <v>610</v>
      </c>
      <c r="FGQ536" s="428">
        <f>FGQ535+1</f>
        <v>3</v>
      </c>
      <c r="FGR536" s="330" t="s">
        <v>610</v>
      </c>
      <c r="FGS536" s="428">
        <f>FGS535+1</f>
        <v>3</v>
      </c>
      <c r="FGT536" s="330" t="s">
        <v>610</v>
      </c>
      <c r="FGU536" s="428">
        <f>FGU535+1</f>
        <v>3</v>
      </c>
      <c r="FGV536" s="330" t="s">
        <v>610</v>
      </c>
      <c r="FGW536" s="428">
        <f>FGW535+1</f>
        <v>3</v>
      </c>
      <c r="FGX536" s="330" t="s">
        <v>610</v>
      </c>
      <c r="FGY536" s="428">
        <f>FGY535+1</f>
        <v>3</v>
      </c>
      <c r="FGZ536" s="330" t="s">
        <v>610</v>
      </c>
      <c r="FHA536" s="428">
        <f>FHA535+1</f>
        <v>3</v>
      </c>
      <c r="FHB536" s="330" t="s">
        <v>610</v>
      </c>
      <c r="FHC536" s="428">
        <f>FHC535+1</f>
        <v>3</v>
      </c>
      <c r="FHD536" s="330" t="s">
        <v>610</v>
      </c>
      <c r="FHE536" s="428">
        <f>FHE535+1</f>
        <v>3</v>
      </c>
      <c r="FHF536" s="330" t="s">
        <v>610</v>
      </c>
      <c r="FHG536" s="428">
        <f>FHG535+1</f>
        <v>3</v>
      </c>
      <c r="FHH536" s="330" t="s">
        <v>610</v>
      </c>
      <c r="FHI536" s="428">
        <f>FHI535+1</f>
        <v>3</v>
      </c>
      <c r="FHJ536" s="330" t="s">
        <v>610</v>
      </c>
      <c r="FHK536" s="428">
        <f>FHK535+1</f>
        <v>3</v>
      </c>
      <c r="FHL536" s="330" t="s">
        <v>610</v>
      </c>
      <c r="FHM536" s="428">
        <f>FHM535+1</f>
        <v>3</v>
      </c>
      <c r="FHN536" s="330" t="s">
        <v>610</v>
      </c>
      <c r="FHO536" s="428">
        <f>FHO535+1</f>
        <v>3</v>
      </c>
      <c r="FHP536" s="330" t="s">
        <v>610</v>
      </c>
      <c r="FHQ536" s="428">
        <f>FHQ535+1</f>
        <v>3</v>
      </c>
      <c r="FHR536" s="330" t="s">
        <v>610</v>
      </c>
      <c r="FHS536" s="428">
        <f>FHS535+1</f>
        <v>3</v>
      </c>
      <c r="FHT536" s="330" t="s">
        <v>610</v>
      </c>
      <c r="FHU536" s="428">
        <f>FHU535+1</f>
        <v>3</v>
      </c>
      <c r="FHV536" s="330" t="s">
        <v>610</v>
      </c>
      <c r="FHW536" s="428">
        <f>FHW535+1</f>
        <v>3</v>
      </c>
      <c r="FHX536" s="330" t="s">
        <v>610</v>
      </c>
      <c r="FHY536" s="428">
        <f>FHY535+1</f>
        <v>3</v>
      </c>
      <c r="FHZ536" s="330" t="s">
        <v>610</v>
      </c>
      <c r="FIA536" s="428">
        <f>FIA535+1</f>
        <v>3</v>
      </c>
      <c r="FIB536" s="330" t="s">
        <v>610</v>
      </c>
      <c r="FIC536" s="428">
        <f>FIC535+1</f>
        <v>3</v>
      </c>
      <c r="FID536" s="330" t="s">
        <v>610</v>
      </c>
      <c r="FIE536" s="428">
        <f>FIE535+1</f>
        <v>3</v>
      </c>
      <c r="FIF536" s="330" t="s">
        <v>610</v>
      </c>
      <c r="FIG536" s="428">
        <f>FIG535+1</f>
        <v>3</v>
      </c>
      <c r="FIH536" s="330" t="s">
        <v>610</v>
      </c>
      <c r="FII536" s="428">
        <f>FII535+1</f>
        <v>3</v>
      </c>
      <c r="FIJ536" s="330" t="s">
        <v>610</v>
      </c>
      <c r="FIK536" s="428">
        <f>FIK535+1</f>
        <v>3</v>
      </c>
      <c r="FIL536" s="330" t="s">
        <v>610</v>
      </c>
      <c r="FIM536" s="428">
        <f>FIM535+1</f>
        <v>3</v>
      </c>
      <c r="FIN536" s="330" t="s">
        <v>610</v>
      </c>
      <c r="FIO536" s="428">
        <f>FIO535+1</f>
        <v>3</v>
      </c>
      <c r="FIP536" s="330" t="s">
        <v>610</v>
      </c>
      <c r="FIQ536" s="428">
        <f>FIQ535+1</f>
        <v>3</v>
      </c>
      <c r="FIR536" s="330" t="s">
        <v>610</v>
      </c>
      <c r="FIS536" s="428">
        <f>FIS535+1</f>
        <v>3</v>
      </c>
      <c r="FIT536" s="330" t="s">
        <v>610</v>
      </c>
      <c r="FIU536" s="428">
        <f>FIU535+1</f>
        <v>3</v>
      </c>
      <c r="FIV536" s="330" t="s">
        <v>610</v>
      </c>
      <c r="FIW536" s="428">
        <f>FIW535+1</f>
        <v>3</v>
      </c>
      <c r="FIX536" s="330" t="s">
        <v>610</v>
      </c>
      <c r="FIY536" s="428">
        <f>FIY535+1</f>
        <v>3</v>
      </c>
      <c r="FIZ536" s="330" t="s">
        <v>610</v>
      </c>
      <c r="FJA536" s="428">
        <f>FJA535+1</f>
        <v>3</v>
      </c>
      <c r="FJB536" s="330" t="s">
        <v>610</v>
      </c>
      <c r="FJC536" s="428">
        <f>FJC535+1</f>
        <v>3</v>
      </c>
      <c r="FJD536" s="330" t="s">
        <v>610</v>
      </c>
      <c r="FJE536" s="428">
        <f>FJE535+1</f>
        <v>3</v>
      </c>
      <c r="FJF536" s="330" t="s">
        <v>610</v>
      </c>
      <c r="FJG536" s="428">
        <f>FJG535+1</f>
        <v>3</v>
      </c>
      <c r="FJH536" s="330" t="s">
        <v>610</v>
      </c>
      <c r="FJI536" s="428">
        <f>FJI535+1</f>
        <v>3</v>
      </c>
      <c r="FJJ536" s="330" t="s">
        <v>610</v>
      </c>
      <c r="FJK536" s="428">
        <f>FJK535+1</f>
        <v>3</v>
      </c>
      <c r="FJL536" s="330" t="s">
        <v>610</v>
      </c>
      <c r="FJM536" s="428">
        <f>FJM535+1</f>
        <v>3</v>
      </c>
      <c r="FJN536" s="330" t="s">
        <v>610</v>
      </c>
      <c r="FJO536" s="428">
        <f>FJO535+1</f>
        <v>3</v>
      </c>
      <c r="FJP536" s="330" t="s">
        <v>610</v>
      </c>
      <c r="FJQ536" s="428">
        <f>FJQ535+1</f>
        <v>3</v>
      </c>
      <c r="FJR536" s="330" t="s">
        <v>610</v>
      </c>
      <c r="FJS536" s="428">
        <f>FJS535+1</f>
        <v>3</v>
      </c>
      <c r="FJT536" s="330" t="s">
        <v>610</v>
      </c>
      <c r="FJU536" s="428">
        <f>FJU535+1</f>
        <v>3</v>
      </c>
      <c r="FJV536" s="330" t="s">
        <v>610</v>
      </c>
      <c r="FJW536" s="428">
        <f>FJW535+1</f>
        <v>3</v>
      </c>
      <c r="FJX536" s="330" t="s">
        <v>610</v>
      </c>
      <c r="FJY536" s="428">
        <f>FJY535+1</f>
        <v>3</v>
      </c>
      <c r="FJZ536" s="330" t="s">
        <v>610</v>
      </c>
      <c r="FKA536" s="428">
        <f>FKA535+1</f>
        <v>3</v>
      </c>
      <c r="FKB536" s="330" t="s">
        <v>610</v>
      </c>
      <c r="FKC536" s="428">
        <f>FKC535+1</f>
        <v>3</v>
      </c>
      <c r="FKD536" s="330" t="s">
        <v>610</v>
      </c>
      <c r="FKE536" s="428">
        <f>FKE535+1</f>
        <v>3</v>
      </c>
      <c r="FKF536" s="330" t="s">
        <v>610</v>
      </c>
      <c r="FKG536" s="428">
        <f>FKG535+1</f>
        <v>3</v>
      </c>
      <c r="FKH536" s="330" t="s">
        <v>610</v>
      </c>
      <c r="FKI536" s="428">
        <f>FKI535+1</f>
        <v>3</v>
      </c>
      <c r="FKJ536" s="330" t="s">
        <v>610</v>
      </c>
      <c r="FKK536" s="428">
        <f>FKK535+1</f>
        <v>3</v>
      </c>
      <c r="FKL536" s="330" t="s">
        <v>610</v>
      </c>
      <c r="FKM536" s="428">
        <f>FKM535+1</f>
        <v>3</v>
      </c>
      <c r="FKN536" s="330" t="s">
        <v>610</v>
      </c>
      <c r="FKO536" s="428">
        <f>FKO535+1</f>
        <v>3</v>
      </c>
      <c r="FKP536" s="330" t="s">
        <v>610</v>
      </c>
      <c r="FKQ536" s="428">
        <f>FKQ535+1</f>
        <v>3</v>
      </c>
      <c r="FKR536" s="330" t="s">
        <v>610</v>
      </c>
      <c r="FKS536" s="428">
        <f>FKS535+1</f>
        <v>3</v>
      </c>
      <c r="FKT536" s="330" t="s">
        <v>610</v>
      </c>
      <c r="FKU536" s="428">
        <f>FKU535+1</f>
        <v>3</v>
      </c>
      <c r="FKV536" s="330" t="s">
        <v>610</v>
      </c>
      <c r="FKW536" s="428">
        <f>FKW535+1</f>
        <v>3</v>
      </c>
      <c r="FKX536" s="330" t="s">
        <v>610</v>
      </c>
      <c r="FKY536" s="428">
        <f>FKY535+1</f>
        <v>3</v>
      </c>
      <c r="FKZ536" s="330" t="s">
        <v>610</v>
      </c>
      <c r="FLA536" s="428">
        <f>FLA535+1</f>
        <v>3</v>
      </c>
      <c r="FLB536" s="330" t="s">
        <v>610</v>
      </c>
      <c r="FLC536" s="428">
        <f>FLC535+1</f>
        <v>3</v>
      </c>
      <c r="FLD536" s="330" t="s">
        <v>610</v>
      </c>
      <c r="FLE536" s="428">
        <f>FLE535+1</f>
        <v>3</v>
      </c>
      <c r="FLF536" s="330" t="s">
        <v>610</v>
      </c>
      <c r="FLG536" s="428">
        <f>FLG535+1</f>
        <v>3</v>
      </c>
      <c r="FLH536" s="330" t="s">
        <v>610</v>
      </c>
      <c r="FLI536" s="428">
        <f>FLI535+1</f>
        <v>3</v>
      </c>
      <c r="FLJ536" s="330" t="s">
        <v>610</v>
      </c>
      <c r="FLK536" s="428">
        <f>FLK535+1</f>
        <v>3</v>
      </c>
      <c r="FLL536" s="330" t="s">
        <v>610</v>
      </c>
      <c r="FLM536" s="428">
        <f>FLM535+1</f>
        <v>3</v>
      </c>
      <c r="FLN536" s="330" t="s">
        <v>610</v>
      </c>
      <c r="FLO536" s="428">
        <f>FLO535+1</f>
        <v>3</v>
      </c>
      <c r="FLP536" s="330" t="s">
        <v>610</v>
      </c>
      <c r="FLQ536" s="428">
        <f>FLQ535+1</f>
        <v>3</v>
      </c>
      <c r="FLR536" s="330" t="s">
        <v>610</v>
      </c>
      <c r="FLS536" s="428">
        <f>FLS535+1</f>
        <v>3</v>
      </c>
      <c r="FLT536" s="330" t="s">
        <v>610</v>
      </c>
      <c r="FLU536" s="428">
        <f>FLU535+1</f>
        <v>3</v>
      </c>
      <c r="FLV536" s="330" t="s">
        <v>610</v>
      </c>
      <c r="FLW536" s="428">
        <f>FLW535+1</f>
        <v>3</v>
      </c>
      <c r="FLX536" s="330" t="s">
        <v>610</v>
      </c>
      <c r="FLY536" s="428">
        <f>FLY535+1</f>
        <v>3</v>
      </c>
      <c r="FLZ536" s="330" t="s">
        <v>610</v>
      </c>
      <c r="FMA536" s="428">
        <f>FMA535+1</f>
        <v>3</v>
      </c>
      <c r="FMB536" s="330" t="s">
        <v>610</v>
      </c>
      <c r="FMC536" s="428">
        <f>FMC535+1</f>
        <v>3</v>
      </c>
      <c r="FMD536" s="330" t="s">
        <v>610</v>
      </c>
      <c r="FME536" s="428">
        <f>FME535+1</f>
        <v>3</v>
      </c>
      <c r="FMF536" s="330" t="s">
        <v>610</v>
      </c>
      <c r="FMG536" s="428">
        <f>FMG535+1</f>
        <v>3</v>
      </c>
      <c r="FMH536" s="330" t="s">
        <v>610</v>
      </c>
      <c r="FMI536" s="428">
        <f>FMI535+1</f>
        <v>3</v>
      </c>
      <c r="FMJ536" s="330" t="s">
        <v>610</v>
      </c>
      <c r="FMK536" s="428">
        <f>FMK535+1</f>
        <v>3</v>
      </c>
      <c r="FML536" s="330" t="s">
        <v>610</v>
      </c>
      <c r="FMM536" s="428">
        <f>FMM535+1</f>
        <v>3</v>
      </c>
      <c r="FMN536" s="330" t="s">
        <v>610</v>
      </c>
      <c r="FMO536" s="428">
        <f>FMO535+1</f>
        <v>3</v>
      </c>
      <c r="FMP536" s="330" t="s">
        <v>610</v>
      </c>
      <c r="FMQ536" s="428">
        <f>FMQ535+1</f>
        <v>3</v>
      </c>
      <c r="FMR536" s="330" t="s">
        <v>610</v>
      </c>
      <c r="FMS536" s="428">
        <f>FMS535+1</f>
        <v>3</v>
      </c>
      <c r="FMT536" s="330" t="s">
        <v>610</v>
      </c>
      <c r="FMU536" s="428">
        <f>FMU535+1</f>
        <v>3</v>
      </c>
      <c r="FMV536" s="330" t="s">
        <v>610</v>
      </c>
      <c r="FMW536" s="428">
        <f>FMW535+1</f>
        <v>3</v>
      </c>
      <c r="FMX536" s="330" t="s">
        <v>610</v>
      </c>
      <c r="FMY536" s="428">
        <f>FMY535+1</f>
        <v>3</v>
      </c>
      <c r="FMZ536" s="330" t="s">
        <v>610</v>
      </c>
      <c r="FNA536" s="428">
        <f>FNA535+1</f>
        <v>3</v>
      </c>
      <c r="FNB536" s="330" t="s">
        <v>610</v>
      </c>
      <c r="FNC536" s="428">
        <f>FNC535+1</f>
        <v>3</v>
      </c>
      <c r="FND536" s="330" t="s">
        <v>610</v>
      </c>
      <c r="FNE536" s="428">
        <f>FNE535+1</f>
        <v>3</v>
      </c>
      <c r="FNF536" s="330" t="s">
        <v>610</v>
      </c>
      <c r="FNG536" s="428">
        <f>FNG535+1</f>
        <v>3</v>
      </c>
      <c r="FNH536" s="330" t="s">
        <v>610</v>
      </c>
      <c r="FNI536" s="428">
        <f>FNI535+1</f>
        <v>3</v>
      </c>
      <c r="FNJ536" s="330" t="s">
        <v>610</v>
      </c>
      <c r="FNK536" s="428">
        <f>FNK535+1</f>
        <v>3</v>
      </c>
      <c r="FNL536" s="330" t="s">
        <v>610</v>
      </c>
      <c r="FNM536" s="428">
        <f>FNM535+1</f>
        <v>3</v>
      </c>
      <c r="FNN536" s="330" t="s">
        <v>610</v>
      </c>
      <c r="FNO536" s="428">
        <f>FNO535+1</f>
        <v>3</v>
      </c>
      <c r="FNP536" s="330" t="s">
        <v>610</v>
      </c>
      <c r="FNQ536" s="428">
        <f>FNQ535+1</f>
        <v>3</v>
      </c>
      <c r="FNR536" s="330" t="s">
        <v>610</v>
      </c>
      <c r="FNS536" s="428">
        <f>FNS535+1</f>
        <v>3</v>
      </c>
      <c r="FNT536" s="330" t="s">
        <v>610</v>
      </c>
      <c r="FNU536" s="428">
        <f>FNU535+1</f>
        <v>3</v>
      </c>
      <c r="FNV536" s="330" t="s">
        <v>610</v>
      </c>
      <c r="FNW536" s="428">
        <f>FNW535+1</f>
        <v>3</v>
      </c>
      <c r="FNX536" s="330" t="s">
        <v>610</v>
      </c>
      <c r="FNY536" s="428">
        <f>FNY535+1</f>
        <v>3</v>
      </c>
      <c r="FNZ536" s="330" t="s">
        <v>610</v>
      </c>
      <c r="FOA536" s="428">
        <f>FOA535+1</f>
        <v>3</v>
      </c>
      <c r="FOB536" s="330" t="s">
        <v>610</v>
      </c>
      <c r="FOC536" s="428">
        <f>FOC535+1</f>
        <v>3</v>
      </c>
      <c r="FOD536" s="330" t="s">
        <v>610</v>
      </c>
      <c r="FOE536" s="428">
        <f>FOE535+1</f>
        <v>3</v>
      </c>
      <c r="FOF536" s="330" t="s">
        <v>610</v>
      </c>
      <c r="FOG536" s="428">
        <f>FOG535+1</f>
        <v>3</v>
      </c>
      <c r="FOH536" s="330" t="s">
        <v>610</v>
      </c>
      <c r="FOI536" s="428">
        <f>FOI535+1</f>
        <v>3</v>
      </c>
      <c r="FOJ536" s="330" t="s">
        <v>610</v>
      </c>
      <c r="FOK536" s="428">
        <f>FOK535+1</f>
        <v>3</v>
      </c>
      <c r="FOL536" s="330" t="s">
        <v>610</v>
      </c>
      <c r="FOM536" s="428">
        <f>FOM535+1</f>
        <v>3</v>
      </c>
      <c r="FON536" s="330" t="s">
        <v>610</v>
      </c>
      <c r="FOO536" s="428">
        <f>FOO535+1</f>
        <v>3</v>
      </c>
      <c r="FOP536" s="330" t="s">
        <v>610</v>
      </c>
      <c r="FOQ536" s="428">
        <f>FOQ535+1</f>
        <v>3</v>
      </c>
      <c r="FOR536" s="330" t="s">
        <v>610</v>
      </c>
      <c r="FOS536" s="428">
        <f>FOS535+1</f>
        <v>3</v>
      </c>
      <c r="FOT536" s="330" t="s">
        <v>610</v>
      </c>
      <c r="FOU536" s="428">
        <f>FOU535+1</f>
        <v>3</v>
      </c>
      <c r="FOV536" s="330" t="s">
        <v>610</v>
      </c>
      <c r="FOW536" s="428">
        <f>FOW535+1</f>
        <v>3</v>
      </c>
      <c r="FOX536" s="330" t="s">
        <v>610</v>
      </c>
      <c r="FOY536" s="428">
        <f>FOY535+1</f>
        <v>3</v>
      </c>
      <c r="FOZ536" s="330" t="s">
        <v>610</v>
      </c>
      <c r="FPA536" s="428">
        <f>FPA535+1</f>
        <v>3</v>
      </c>
      <c r="FPB536" s="330" t="s">
        <v>610</v>
      </c>
      <c r="FPC536" s="428">
        <f>FPC535+1</f>
        <v>3</v>
      </c>
      <c r="FPD536" s="330" t="s">
        <v>610</v>
      </c>
      <c r="FPE536" s="428">
        <f>FPE535+1</f>
        <v>3</v>
      </c>
      <c r="FPF536" s="330" t="s">
        <v>610</v>
      </c>
      <c r="FPG536" s="428">
        <f>FPG535+1</f>
        <v>3</v>
      </c>
      <c r="FPH536" s="330" t="s">
        <v>610</v>
      </c>
      <c r="FPI536" s="428">
        <f>FPI535+1</f>
        <v>3</v>
      </c>
      <c r="FPJ536" s="330" t="s">
        <v>610</v>
      </c>
      <c r="FPK536" s="428">
        <f>FPK535+1</f>
        <v>3</v>
      </c>
      <c r="FPL536" s="330" t="s">
        <v>610</v>
      </c>
      <c r="FPM536" s="428">
        <f>FPM535+1</f>
        <v>3</v>
      </c>
      <c r="FPN536" s="330" t="s">
        <v>610</v>
      </c>
      <c r="FPO536" s="428">
        <f>FPO535+1</f>
        <v>3</v>
      </c>
      <c r="FPP536" s="330" t="s">
        <v>610</v>
      </c>
      <c r="FPQ536" s="428">
        <f>FPQ535+1</f>
        <v>3</v>
      </c>
      <c r="FPR536" s="330" t="s">
        <v>610</v>
      </c>
      <c r="FPS536" s="428">
        <f>FPS535+1</f>
        <v>3</v>
      </c>
      <c r="FPT536" s="330" t="s">
        <v>610</v>
      </c>
      <c r="FPU536" s="428">
        <f>FPU535+1</f>
        <v>3</v>
      </c>
      <c r="FPV536" s="330" t="s">
        <v>610</v>
      </c>
      <c r="FPW536" s="428">
        <f>FPW535+1</f>
        <v>3</v>
      </c>
      <c r="FPX536" s="330" t="s">
        <v>610</v>
      </c>
      <c r="FPY536" s="428">
        <f>FPY535+1</f>
        <v>3</v>
      </c>
      <c r="FPZ536" s="330" t="s">
        <v>610</v>
      </c>
      <c r="FQA536" s="428">
        <f>FQA535+1</f>
        <v>3</v>
      </c>
      <c r="FQB536" s="330" t="s">
        <v>610</v>
      </c>
      <c r="FQC536" s="428">
        <f>FQC535+1</f>
        <v>3</v>
      </c>
      <c r="FQD536" s="330" t="s">
        <v>610</v>
      </c>
      <c r="FQE536" s="428">
        <f>FQE535+1</f>
        <v>3</v>
      </c>
      <c r="FQF536" s="330" t="s">
        <v>610</v>
      </c>
      <c r="FQG536" s="428">
        <f>FQG535+1</f>
        <v>3</v>
      </c>
      <c r="FQH536" s="330" t="s">
        <v>610</v>
      </c>
      <c r="FQI536" s="428">
        <f>FQI535+1</f>
        <v>3</v>
      </c>
      <c r="FQJ536" s="330" t="s">
        <v>610</v>
      </c>
      <c r="FQK536" s="428">
        <f>FQK535+1</f>
        <v>3</v>
      </c>
      <c r="FQL536" s="330" t="s">
        <v>610</v>
      </c>
      <c r="FQM536" s="428">
        <f>FQM535+1</f>
        <v>3</v>
      </c>
      <c r="FQN536" s="330" t="s">
        <v>610</v>
      </c>
      <c r="FQO536" s="428">
        <f>FQO535+1</f>
        <v>3</v>
      </c>
      <c r="FQP536" s="330" t="s">
        <v>610</v>
      </c>
      <c r="FQQ536" s="428">
        <f>FQQ535+1</f>
        <v>3</v>
      </c>
      <c r="FQR536" s="330" t="s">
        <v>610</v>
      </c>
      <c r="FQS536" s="428">
        <f>FQS535+1</f>
        <v>3</v>
      </c>
      <c r="FQT536" s="330" t="s">
        <v>610</v>
      </c>
      <c r="FQU536" s="428">
        <f>FQU535+1</f>
        <v>3</v>
      </c>
      <c r="FQV536" s="330" t="s">
        <v>610</v>
      </c>
      <c r="FQW536" s="428">
        <f>FQW535+1</f>
        <v>3</v>
      </c>
      <c r="FQX536" s="330" t="s">
        <v>610</v>
      </c>
      <c r="FQY536" s="428"/>
      <c r="FQZ536" s="330"/>
      <c r="FRA536" s="428"/>
      <c r="FRB536" s="330"/>
      <c r="FRC536" s="428"/>
      <c r="FRD536" s="330"/>
      <c r="FRE536" s="428"/>
      <c r="FRF536" s="330"/>
      <c r="FRG536" s="428"/>
      <c r="FRH536" s="330"/>
      <c r="FRI536" s="428"/>
      <c r="FRJ536" s="330"/>
      <c r="FRK536" s="428"/>
      <c r="FRL536" s="330"/>
      <c r="FRM536" s="428"/>
      <c r="FRN536" s="330"/>
      <c r="FRO536" s="428"/>
      <c r="FRP536" s="330"/>
      <c r="FRQ536" s="428"/>
      <c r="FRR536" s="330"/>
      <c r="FRS536" s="428"/>
      <c r="FRT536" s="330"/>
      <c r="FRU536" s="428"/>
      <c r="FRV536" s="330"/>
      <c r="FRW536" s="428"/>
      <c r="FRX536" s="330"/>
      <c r="FRY536" s="428"/>
      <c r="FRZ536" s="330"/>
      <c r="FSA536" s="428"/>
      <c r="FSB536" s="330"/>
      <c r="FSC536" s="428"/>
      <c r="FSD536" s="330"/>
      <c r="FSE536" s="428"/>
      <c r="FSF536" s="330"/>
      <c r="FSG536" s="428"/>
      <c r="FSH536" s="330"/>
      <c r="FSI536" s="428"/>
      <c r="FSJ536" s="330"/>
      <c r="FSK536" s="428"/>
      <c r="FSL536" s="330"/>
      <c r="FSM536" s="428"/>
      <c r="FSN536" s="330"/>
      <c r="FSO536" s="428"/>
      <c r="FSP536" s="330"/>
      <c r="FSQ536" s="428"/>
      <c r="FSR536" s="330"/>
      <c r="FSS536" s="428"/>
      <c r="FST536" s="330"/>
      <c r="FSU536" s="428"/>
      <c r="FSV536" s="330"/>
      <c r="FSW536" s="428"/>
      <c r="FSX536" s="330"/>
      <c r="FSY536" s="428"/>
      <c r="FSZ536" s="330"/>
      <c r="FTA536" s="428"/>
      <c r="FTB536" s="330"/>
      <c r="FTC536" s="428"/>
      <c r="FTD536" s="330"/>
      <c r="FTE536" s="428"/>
      <c r="FTF536" s="330"/>
      <c r="FTG536" s="428"/>
      <c r="FTH536" s="330"/>
      <c r="FTI536" s="428"/>
      <c r="FTJ536" s="330"/>
      <c r="FTK536" s="428"/>
      <c r="FTL536" s="330"/>
      <c r="FTM536" s="428"/>
      <c r="FTN536" s="330"/>
      <c r="FTO536" s="428"/>
      <c r="FTP536" s="330"/>
      <c r="FTQ536" s="428"/>
      <c r="FTR536" s="330"/>
      <c r="FTS536" s="428"/>
      <c r="FTT536" s="330"/>
      <c r="FTU536" s="428"/>
      <c r="FTV536" s="330"/>
      <c r="FTW536" s="428"/>
      <c r="FTX536" s="330"/>
      <c r="FTY536" s="428"/>
      <c r="FTZ536" s="330"/>
      <c r="FUA536" s="428"/>
      <c r="FUB536" s="330"/>
      <c r="FUC536" s="428"/>
      <c r="FUD536" s="330"/>
      <c r="FUE536" s="428"/>
      <c r="FUF536" s="330"/>
      <c r="FUG536" s="428"/>
      <c r="FUH536" s="330"/>
      <c r="FUI536" s="428"/>
      <c r="FUJ536" s="330"/>
      <c r="FUK536" s="428"/>
      <c r="FUL536" s="330"/>
      <c r="FUM536" s="428"/>
      <c r="FUN536" s="330"/>
      <c r="FUO536" s="428"/>
      <c r="FUP536" s="330"/>
      <c r="FUQ536" s="428"/>
      <c r="FUR536" s="330"/>
      <c r="FUS536" s="428"/>
      <c r="FUT536" s="330"/>
      <c r="FUU536" s="428"/>
      <c r="FUV536" s="330"/>
      <c r="FUW536" s="428"/>
      <c r="FUX536" s="330"/>
      <c r="FUY536" s="428"/>
      <c r="FUZ536" s="330"/>
      <c r="FVA536" s="428"/>
      <c r="FVB536" s="330"/>
      <c r="FVC536" s="428"/>
      <c r="FVD536" s="330"/>
      <c r="FVE536" s="428"/>
      <c r="FVF536" s="330"/>
      <c r="FVG536" s="428"/>
      <c r="FVH536" s="330"/>
      <c r="FVI536" s="428"/>
      <c r="FVJ536" s="330"/>
      <c r="FVK536" s="428"/>
      <c r="FVL536" s="330"/>
      <c r="FVM536" s="428"/>
      <c r="FVN536" s="330"/>
      <c r="FVO536" s="428"/>
      <c r="FVP536" s="330"/>
      <c r="FVQ536" s="428"/>
      <c r="FVR536" s="330"/>
      <c r="FVS536" s="428"/>
      <c r="FVT536" s="330"/>
      <c r="FVU536" s="428"/>
      <c r="FVV536" s="330"/>
      <c r="FVW536" s="428"/>
      <c r="FVX536" s="330"/>
      <c r="FVY536" s="428"/>
      <c r="FVZ536" s="330"/>
      <c r="FWA536" s="428"/>
      <c r="FWB536" s="330"/>
      <c r="FWC536" s="428"/>
      <c r="FWD536" s="330"/>
      <c r="FWE536" s="428"/>
      <c r="FWF536" s="330"/>
      <c r="FWG536" s="428"/>
      <c r="FWH536" s="330"/>
      <c r="FWI536" s="428"/>
      <c r="FWJ536" s="330"/>
      <c r="FWK536" s="428"/>
      <c r="FWL536" s="330"/>
      <c r="FWM536" s="428"/>
      <c r="FWN536" s="330"/>
      <c r="FWO536" s="428"/>
      <c r="FWP536" s="330"/>
      <c r="FWQ536" s="428"/>
      <c r="FWR536" s="330"/>
      <c r="FWS536" s="428"/>
      <c r="FWT536" s="330"/>
      <c r="FWU536" s="428"/>
      <c r="FWV536" s="330"/>
      <c r="FWW536" s="428"/>
      <c r="FWX536" s="330"/>
      <c r="FWY536" s="428"/>
      <c r="FWZ536" s="330"/>
      <c r="FXA536" s="428"/>
      <c r="FXB536" s="330"/>
      <c r="FXC536" s="428"/>
      <c r="FXD536" s="330"/>
      <c r="FXE536" s="428"/>
      <c r="FXF536" s="330"/>
      <c r="FXG536" s="428"/>
      <c r="FXH536" s="330"/>
      <c r="FXI536" s="428"/>
      <c r="FXJ536" s="330"/>
      <c r="FXK536" s="428"/>
      <c r="FXL536" s="330"/>
      <c r="FXM536" s="428"/>
      <c r="FXN536" s="330"/>
      <c r="FXO536" s="428"/>
      <c r="FXP536" s="330"/>
      <c r="FXQ536" s="428"/>
      <c r="FXR536" s="330"/>
      <c r="FXS536" s="428"/>
      <c r="FXT536" s="330"/>
      <c r="FXU536" s="428"/>
      <c r="FXV536" s="330"/>
      <c r="FXW536" s="428"/>
      <c r="FXX536" s="330"/>
      <c r="FXY536" s="428"/>
      <c r="FXZ536" s="330"/>
      <c r="FYA536" s="428"/>
      <c r="FYB536" s="330"/>
      <c r="FYC536" s="428"/>
      <c r="FYD536" s="330"/>
      <c r="FYE536" s="428"/>
      <c r="FYF536" s="330"/>
      <c r="FYG536" s="428"/>
      <c r="FYH536" s="330"/>
      <c r="FYI536" s="428"/>
      <c r="FYJ536" s="330"/>
      <c r="FYK536" s="428"/>
      <c r="FYL536" s="330"/>
      <c r="FYM536" s="428"/>
      <c r="FYN536" s="330"/>
      <c r="FYO536" s="428"/>
      <c r="FYP536" s="330"/>
      <c r="FYQ536" s="428"/>
      <c r="FYR536" s="330"/>
      <c r="FYS536" s="428"/>
      <c r="FYT536" s="330"/>
      <c r="FYU536" s="428"/>
      <c r="FYV536" s="330"/>
      <c r="FYW536" s="428"/>
      <c r="FYX536" s="330"/>
      <c r="FYY536" s="428"/>
      <c r="FYZ536" s="330"/>
      <c r="FZA536" s="428"/>
      <c r="FZB536" s="330"/>
      <c r="FZC536" s="428"/>
      <c r="FZD536" s="330"/>
      <c r="FZE536" s="428"/>
      <c r="FZF536" s="330"/>
      <c r="FZG536" s="428"/>
      <c r="FZH536" s="330"/>
      <c r="FZI536" s="428"/>
      <c r="FZJ536" s="330"/>
      <c r="FZK536" s="428"/>
      <c r="FZL536" s="330"/>
      <c r="FZM536" s="428"/>
      <c r="FZN536" s="330"/>
      <c r="FZO536" s="428"/>
      <c r="FZP536" s="330"/>
      <c r="FZQ536" s="428"/>
      <c r="FZR536" s="330"/>
      <c r="FZS536" s="428"/>
      <c r="FZT536" s="330"/>
      <c r="FZU536" s="428"/>
      <c r="FZV536" s="330"/>
      <c r="FZW536" s="428"/>
      <c r="FZX536" s="330"/>
      <c r="FZY536" s="428"/>
      <c r="FZZ536" s="330"/>
      <c r="GAA536" s="428"/>
      <c r="GAB536" s="330"/>
      <c r="GAC536" s="428"/>
      <c r="GAD536" s="330"/>
      <c r="GAE536" s="428"/>
      <c r="GAF536" s="330"/>
      <c r="GAG536" s="428"/>
      <c r="GAH536" s="330"/>
      <c r="GAI536" s="428"/>
      <c r="GAJ536" s="330"/>
      <c r="GAK536" s="428"/>
      <c r="GAL536" s="330"/>
      <c r="GAM536" s="428"/>
      <c r="GAN536" s="330"/>
      <c r="GAO536" s="428"/>
      <c r="GAP536" s="330"/>
      <c r="GAQ536" s="428"/>
      <c r="GAR536" s="330"/>
      <c r="GAS536" s="428"/>
      <c r="GAT536" s="330"/>
      <c r="GAU536" s="428"/>
      <c r="GAV536" s="330"/>
      <c r="GAW536" s="428"/>
      <c r="GAX536" s="330"/>
      <c r="GAY536" s="428"/>
      <c r="GAZ536" s="330"/>
      <c r="GBA536" s="428"/>
      <c r="GBB536" s="330"/>
      <c r="GBC536" s="428"/>
      <c r="GBD536" s="330"/>
      <c r="GBE536" s="428"/>
      <c r="GBF536" s="330"/>
      <c r="GBG536" s="428"/>
      <c r="GBH536" s="330"/>
      <c r="GBI536" s="428"/>
      <c r="GBJ536" s="330"/>
      <c r="GBK536" s="428"/>
      <c r="GBL536" s="330"/>
      <c r="GBM536" s="428"/>
      <c r="GBN536" s="330"/>
      <c r="GBO536" s="428"/>
      <c r="GBP536" s="330"/>
      <c r="GBQ536" s="428"/>
      <c r="GBR536" s="330"/>
      <c r="GBS536" s="428"/>
      <c r="GBT536" s="330"/>
      <c r="GBU536" s="428"/>
      <c r="GBV536" s="330"/>
      <c r="GBW536" s="428"/>
      <c r="GBX536" s="330"/>
      <c r="GBY536" s="428"/>
      <c r="GBZ536" s="330"/>
      <c r="GCA536" s="428"/>
      <c r="GCB536" s="330"/>
      <c r="GCC536" s="428"/>
      <c r="GCD536" s="330"/>
      <c r="GCE536" s="428"/>
      <c r="GCF536" s="330"/>
      <c r="GCG536" s="428"/>
      <c r="GCH536" s="330"/>
      <c r="GCI536" s="428"/>
      <c r="GCJ536" s="330"/>
      <c r="GCK536" s="428"/>
      <c r="GCL536" s="330"/>
      <c r="GCM536" s="428"/>
      <c r="GCN536" s="330"/>
      <c r="GCO536" s="428"/>
      <c r="GCP536" s="330"/>
      <c r="GCQ536" s="428"/>
      <c r="GCR536" s="330"/>
      <c r="GCS536" s="428"/>
      <c r="GCT536" s="330"/>
      <c r="GCU536" s="428"/>
      <c r="GCV536" s="330"/>
      <c r="GCW536" s="428"/>
      <c r="GCX536" s="330"/>
      <c r="GCY536" s="428"/>
      <c r="GCZ536" s="330"/>
      <c r="GDA536" s="428"/>
      <c r="GDB536" s="330"/>
      <c r="GDC536" s="428"/>
      <c r="GDD536" s="330"/>
      <c r="GDE536" s="428"/>
      <c r="GDF536" s="330"/>
      <c r="GDG536" s="428"/>
      <c r="GDH536" s="330"/>
      <c r="GDI536" s="428"/>
      <c r="GDJ536" s="330"/>
      <c r="GDK536" s="428"/>
      <c r="GDL536" s="330"/>
      <c r="GDM536" s="428"/>
      <c r="GDN536" s="330"/>
      <c r="GDO536" s="428"/>
      <c r="GDP536" s="330"/>
      <c r="GDQ536" s="428"/>
      <c r="GDR536" s="330"/>
      <c r="GDS536" s="428"/>
      <c r="GDT536" s="330"/>
      <c r="GDU536" s="428"/>
      <c r="GDV536" s="330"/>
      <c r="GDW536" s="428"/>
      <c r="GDX536" s="330"/>
      <c r="GDY536" s="428"/>
      <c r="GDZ536" s="330"/>
      <c r="GEA536" s="428"/>
      <c r="GEB536" s="330"/>
      <c r="GEC536" s="428"/>
      <c r="GED536" s="330"/>
      <c r="GEE536" s="428"/>
      <c r="GEF536" s="330"/>
      <c r="GEG536" s="428"/>
      <c r="GEH536" s="330"/>
      <c r="GEI536" s="428"/>
      <c r="GEJ536" s="330"/>
      <c r="GEK536" s="428"/>
      <c r="GEL536" s="330"/>
      <c r="GEM536" s="428"/>
      <c r="GEN536" s="330"/>
      <c r="GEO536" s="428"/>
      <c r="GEP536" s="330"/>
      <c r="GEQ536" s="428"/>
      <c r="GER536" s="330"/>
      <c r="GES536" s="428"/>
      <c r="GET536" s="330"/>
      <c r="GEU536" s="428"/>
      <c r="GEV536" s="330"/>
      <c r="GEW536" s="428"/>
      <c r="GEX536" s="330"/>
      <c r="GEY536" s="428"/>
      <c r="GEZ536" s="330"/>
      <c r="GFA536" s="428"/>
      <c r="GFB536" s="330"/>
      <c r="GFC536" s="428"/>
      <c r="GFD536" s="330"/>
      <c r="GFE536" s="428"/>
      <c r="GFF536" s="330"/>
      <c r="GFG536" s="428"/>
      <c r="GFH536" s="330"/>
      <c r="GFI536" s="428"/>
      <c r="GFJ536" s="330"/>
      <c r="GFK536" s="428"/>
      <c r="GFL536" s="330"/>
      <c r="GFM536" s="428"/>
      <c r="GFN536" s="330"/>
      <c r="GFO536" s="428"/>
      <c r="GFP536" s="330"/>
      <c r="GFQ536" s="428"/>
      <c r="GFR536" s="330"/>
      <c r="GFS536" s="428"/>
      <c r="GFT536" s="330"/>
      <c r="GFU536" s="428"/>
      <c r="GFV536" s="330"/>
      <c r="GFW536" s="428"/>
      <c r="GFX536" s="330"/>
      <c r="GFY536" s="428"/>
      <c r="GFZ536" s="330"/>
      <c r="GGA536" s="428"/>
      <c r="GGB536" s="330"/>
      <c r="GGC536" s="428"/>
      <c r="GGD536" s="330"/>
      <c r="GGE536" s="428"/>
      <c r="GGF536" s="330"/>
      <c r="GGG536" s="428"/>
      <c r="GGH536" s="330"/>
      <c r="GGI536" s="428"/>
      <c r="GGJ536" s="330"/>
      <c r="GGK536" s="428"/>
      <c r="GGL536" s="330"/>
      <c r="GGM536" s="428"/>
      <c r="GGN536" s="330"/>
      <c r="GGO536" s="428"/>
      <c r="GGP536" s="330"/>
      <c r="GGQ536" s="428"/>
      <c r="GGR536" s="330"/>
      <c r="GGS536" s="428"/>
      <c r="GGT536" s="330"/>
      <c r="GGU536" s="428"/>
      <c r="GGV536" s="330"/>
      <c r="GGW536" s="428"/>
      <c r="GGX536" s="330"/>
      <c r="GGY536" s="428"/>
      <c r="GGZ536" s="330"/>
      <c r="GHA536" s="428"/>
      <c r="GHB536" s="330"/>
      <c r="GHC536" s="428"/>
      <c r="GHD536" s="330"/>
      <c r="GHE536" s="428"/>
      <c r="GHF536" s="330"/>
      <c r="GHG536" s="428"/>
      <c r="GHH536" s="330"/>
      <c r="GHI536" s="428"/>
      <c r="GHJ536" s="330"/>
      <c r="GHK536" s="428"/>
      <c r="GHL536" s="330"/>
      <c r="GHM536" s="428"/>
      <c r="GHN536" s="330"/>
      <c r="GHO536" s="428"/>
      <c r="GHP536" s="330"/>
      <c r="GHQ536" s="428"/>
      <c r="GHR536" s="330"/>
      <c r="GHS536" s="428"/>
      <c r="GHT536" s="330"/>
      <c r="GHU536" s="428"/>
      <c r="GHV536" s="330"/>
      <c r="GHW536" s="428"/>
      <c r="GHX536" s="330"/>
      <c r="GHY536" s="428"/>
      <c r="GHZ536" s="330"/>
      <c r="GIA536" s="428"/>
      <c r="GIB536" s="330"/>
      <c r="GIC536" s="428"/>
      <c r="GID536" s="330"/>
      <c r="GIE536" s="428"/>
      <c r="GIF536" s="330"/>
      <c r="GIG536" s="428"/>
      <c r="GIH536" s="330"/>
      <c r="GII536" s="428"/>
      <c r="GIJ536" s="330"/>
      <c r="GIK536" s="428"/>
      <c r="GIL536" s="330"/>
      <c r="GIM536" s="428"/>
      <c r="GIN536" s="330"/>
      <c r="GIO536" s="428"/>
      <c r="GIP536" s="330"/>
      <c r="GIQ536" s="428"/>
      <c r="GIR536" s="330"/>
      <c r="GIS536" s="428"/>
      <c r="GIT536" s="330"/>
      <c r="GIU536" s="428"/>
      <c r="GIV536" s="330"/>
      <c r="GIW536" s="428"/>
      <c r="GIX536" s="330"/>
      <c r="GIY536" s="428"/>
      <c r="GIZ536" s="330"/>
      <c r="GJA536" s="428"/>
      <c r="GJB536" s="330"/>
      <c r="GJC536" s="428"/>
      <c r="GJD536" s="330"/>
      <c r="GJE536" s="428"/>
      <c r="GJF536" s="330"/>
      <c r="GJG536" s="428"/>
      <c r="GJH536" s="330"/>
      <c r="GJI536" s="428"/>
      <c r="GJJ536" s="330"/>
      <c r="GJK536" s="428"/>
      <c r="GJL536" s="330"/>
      <c r="GJM536" s="428"/>
      <c r="GJN536" s="330"/>
      <c r="GJO536" s="428"/>
      <c r="GJP536" s="330"/>
      <c r="GJQ536" s="428"/>
      <c r="GJR536" s="330"/>
      <c r="GJS536" s="428"/>
      <c r="GJT536" s="330"/>
      <c r="GJU536" s="428"/>
      <c r="GJV536" s="330"/>
      <c r="GJW536" s="428"/>
      <c r="GJX536" s="330"/>
      <c r="GJY536" s="428"/>
      <c r="GJZ536" s="330"/>
      <c r="GKA536" s="428"/>
      <c r="GKB536" s="330"/>
      <c r="GKC536" s="428"/>
      <c r="GKD536" s="330"/>
      <c r="GKE536" s="428"/>
      <c r="GKF536" s="330"/>
      <c r="GKG536" s="428"/>
      <c r="GKH536" s="330"/>
      <c r="GKI536" s="428"/>
      <c r="GKJ536" s="330"/>
      <c r="GKK536" s="428"/>
      <c r="GKL536" s="330"/>
      <c r="GKM536" s="428"/>
      <c r="GKN536" s="330"/>
      <c r="GKO536" s="428"/>
      <c r="GKP536" s="330"/>
      <c r="GKQ536" s="428"/>
      <c r="GKR536" s="330"/>
      <c r="GKS536" s="428"/>
      <c r="GKT536" s="330"/>
      <c r="GKU536" s="428"/>
      <c r="GKV536" s="330"/>
      <c r="GKW536" s="428"/>
      <c r="GKX536" s="330"/>
      <c r="GKY536" s="428"/>
      <c r="GKZ536" s="330"/>
      <c r="GLA536" s="428"/>
      <c r="GLB536" s="330"/>
      <c r="GLC536" s="428"/>
      <c r="GLD536" s="330"/>
      <c r="GLE536" s="428"/>
      <c r="GLF536" s="330"/>
      <c r="GLG536" s="428"/>
      <c r="GLH536" s="330"/>
      <c r="GLI536" s="428"/>
      <c r="GLJ536" s="330"/>
      <c r="GLK536" s="428"/>
      <c r="GLL536" s="330"/>
      <c r="GLM536" s="428"/>
      <c r="GLN536" s="330"/>
      <c r="GLO536" s="428"/>
      <c r="GLP536" s="330"/>
      <c r="GLQ536" s="428"/>
      <c r="GLR536" s="330"/>
      <c r="GLS536" s="428"/>
      <c r="GLT536" s="330"/>
      <c r="GLU536" s="428"/>
      <c r="GLV536" s="330"/>
      <c r="GLW536" s="428"/>
      <c r="GLX536" s="330"/>
      <c r="GLY536" s="428"/>
      <c r="GLZ536" s="330"/>
      <c r="GMA536" s="428"/>
      <c r="GMB536" s="330"/>
      <c r="GMC536" s="428"/>
      <c r="GMD536" s="330"/>
      <c r="GME536" s="428"/>
      <c r="GMF536" s="330"/>
      <c r="GMG536" s="428"/>
      <c r="GMH536" s="330"/>
      <c r="GMI536" s="428"/>
      <c r="GMJ536" s="330"/>
      <c r="GMK536" s="428"/>
      <c r="GML536" s="330"/>
      <c r="GMM536" s="428"/>
      <c r="GMN536" s="330"/>
      <c r="GMO536" s="428"/>
      <c r="GMP536" s="330"/>
      <c r="GMQ536" s="428"/>
      <c r="GMR536" s="330"/>
      <c r="GMS536" s="428"/>
      <c r="GMT536" s="330"/>
      <c r="GMU536" s="428"/>
      <c r="GMV536" s="330"/>
      <c r="GMW536" s="428"/>
      <c r="GMX536" s="330"/>
      <c r="GMY536" s="428"/>
      <c r="GMZ536" s="330"/>
      <c r="GNA536" s="428"/>
      <c r="GNB536" s="330"/>
      <c r="GNC536" s="428"/>
      <c r="GND536" s="330"/>
      <c r="GNE536" s="428"/>
      <c r="GNF536" s="330"/>
      <c r="GNG536" s="428"/>
      <c r="GNH536" s="330"/>
      <c r="GNI536" s="428"/>
      <c r="GNJ536" s="330"/>
      <c r="GNK536" s="428"/>
      <c r="GNL536" s="330"/>
      <c r="GNM536" s="428"/>
      <c r="GNN536" s="330"/>
      <c r="GNO536" s="428"/>
      <c r="GNP536" s="330"/>
      <c r="GNQ536" s="428"/>
      <c r="GNR536" s="330"/>
      <c r="GNS536" s="428"/>
      <c r="GNT536" s="330"/>
      <c r="GNU536" s="428"/>
      <c r="GNV536" s="330"/>
      <c r="GNW536" s="428"/>
      <c r="GNX536" s="330"/>
      <c r="GNY536" s="428"/>
      <c r="GNZ536" s="330"/>
      <c r="GOA536" s="428"/>
      <c r="GOB536" s="330"/>
      <c r="GOC536" s="428"/>
      <c r="GOD536" s="330"/>
      <c r="GOE536" s="428"/>
      <c r="GOF536" s="330"/>
      <c r="GOG536" s="428"/>
      <c r="GOH536" s="330"/>
      <c r="GOI536" s="428"/>
      <c r="GOJ536" s="330"/>
      <c r="GOK536" s="428"/>
      <c r="GOL536" s="330"/>
      <c r="GOM536" s="428"/>
      <c r="GON536" s="330"/>
      <c r="GOO536" s="428"/>
      <c r="GOP536" s="330"/>
      <c r="GOQ536" s="428"/>
      <c r="GOR536" s="330"/>
      <c r="GOS536" s="428"/>
      <c r="GOT536" s="330"/>
      <c r="GOU536" s="428"/>
      <c r="GOV536" s="330"/>
      <c r="GOW536" s="428"/>
      <c r="GOX536" s="330"/>
      <c r="GOY536" s="428"/>
      <c r="GOZ536" s="330"/>
      <c r="GPA536" s="428"/>
      <c r="GPB536" s="330"/>
      <c r="GPC536" s="428"/>
      <c r="GPD536" s="330"/>
      <c r="GPE536" s="428"/>
      <c r="GPF536" s="330"/>
      <c r="GPG536" s="428"/>
      <c r="GPH536" s="330"/>
      <c r="GPI536" s="428"/>
      <c r="GPJ536" s="330"/>
      <c r="GPK536" s="428"/>
      <c r="GPL536" s="330"/>
      <c r="GPM536" s="428"/>
      <c r="GPN536" s="330"/>
      <c r="GPO536" s="428"/>
      <c r="GPP536" s="330"/>
      <c r="GPQ536" s="428"/>
      <c r="GPR536" s="330"/>
      <c r="GPS536" s="428"/>
      <c r="GPT536" s="330"/>
      <c r="GPU536" s="428"/>
      <c r="GPV536" s="330"/>
      <c r="GPW536" s="428"/>
      <c r="GPX536" s="330"/>
      <c r="GPY536" s="428"/>
      <c r="GPZ536" s="330"/>
      <c r="GQA536" s="428"/>
      <c r="GQB536" s="330"/>
      <c r="GQC536" s="428"/>
      <c r="GQD536" s="330"/>
      <c r="GQE536" s="428"/>
      <c r="GQF536" s="330"/>
      <c r="GQG536" s="428"/>
      <c r="GQH536" s="330"/>
      <c r="GQI536" s="428"/>
      <c r="GQJ536" s="330"/>
      <c r="GQK536" s="428"/>
      <c r="GQL536" s="330"/>
      <c r="GQM536" s="428"/>
      <c r="GQN536" s="330"/>
      <c r="GQO536" s="428"/>
      <c r="GQP536" s="330"/>
      <c r="GQQ536" s="428"/>
      <c r="GQR536" s="330"/>
      <c r="GQS536" s="428"/>
      <c r="GQT536" s="330"/>
      <c r="GQU536" s="428"/>
      <c r="GQV536" s="330"/>
      <c r="GQW536" s="428"/>
      <c r="GQX536" s="330"/>
      <c r="GQY536" s="428"/>
      <c r="GQZ536" s="330"/>
      <c r="GRA536" s="428"/>
      <c r="GRB536" s="330"/>
      <c r="GRC536" s="428"/>
      <c r="GRD536" s="330"/>
      <c r="GRE536" s="428"/>
      <c r="GRF536" s="330"/>
      <c r="GRG536" s="428"/>
      <c r="GRH536" s="330"/>
      <c r="GRI536" s="428"/>
      <c r="GRJ536" s="330"/>
      <c r="GRK536" s="428"/>
      <c r="GRL536" s="330"/>
      <c r="GRM536" s="428"/>
      <c r="GRN536" s="330"/>
      <c r="GRO536" s="428"/>
      <c r="GRP536" s="330"/>
      <c r="GRQ536" s="428"/>
      <c r="GRR536" s="330"/>
      <c r="GRS536" s="428"/>
      <c r="GRT536" s="330"/>
      <c r="GRU536" s="428"/>
      <c r="GRV536" s="330"/>
      <c r="GRW536" s="428"/>
      <c r="GRX536" s="330"/>
      <c r="GRY536" s="428"/>
      <c r="GRZ536" s="330"/>
      <c r="GSA536" s="428"/>
      <c r="GSB536" s="330"/>
      <c r="GSC536" s="428"/>
      <c r="GSD536" s="330"/>
      <c r="GSE536" s="428"/>
      <c r="GSF536" s="330"/>
      <c r="GSG536" s="428"/>
      <c r="GSH536" s="330"/>
      <c r="GSI536" s="428"/>
      <c r="GSJ536" s="330"/>
      <c r="GSK536" s="428"/>
      <c r="GSL536" s="330"/>
      <c r="GSM536" s="428"/>
      <c r="GSN536" s="330"/>
      <c r="GSO536" s="428"/>
      <c r="GSP536" s="330"/>
      <c r="GSQ536" s="428"/>
      <c r="GSR536" s="330"/>
      <c r="GSS536" s="428"/>
      <c r="GST536" s="330"/>
      <c r="GSU536" s="428"/>
      <c r="GSV536" s="330"/>
      <c r="GSW536" s="428"/>
      <c r="GSX536" s="330"/>
      <c r="GSY536" s="428"/>
      <c r="GSZ536" s="330"/>
      <c r="GTA536" s="428"/>
      <c r="GTB536" s="330"/>
      <c r="GTC536" s="428"/>
      <c r="GTD536" s="330"/>
      <c r="GTE536" s="428"/>
      <c r="GTF536" s="330"/>
      <c r="GTG536" s="428"/>
      <c r="GTH536" s="330"/>
      <c r="GTI536" s="428"/>
      <c r="GTJ536" s="330"/>
      <c r="GTK536" s="428"/>
      <c r="GTL536" s="330"/>
      <c r="GTM536" s="428"/>
      <c r="GTN536" s="330"/>
      <c r="GTO536" s="428"/>
      <c r="GTP536" s="330"/>
      <c r="GTQ536" s="428"/>
      <c r="GTR536" s="330"/>
      <c r="GTS536" s="428"/>
      <c r="GTT536" s="330"/>
      <c r="GTU536" s="428"/>
      <c r="GTV536" s="330"/>
      <c r="GTW536" s="428"/>
      <c r="GTX536" s="330"/>
      <c r="GTY536" s="428"/>
      <c r="GTZ536" s="330"/>
      <c r="GUA536" s="428"/>
      <c r="GUB536" s="330"/>
      <c r="GUC536" s="428"/>
      <c r="GUD536" s="330"/>
      <c r="GUE536" s="428"/>
      <c r="GUF536" s="330"/>
      <c r="GUG536" s="428"/>
      <c r="GUH536" s="330"/>
      <c r="GUI536" s="428"/>
      <c r="GUJ536" s="330"/>
      <c r="GUK536" s="428"/>
      <c r="GUL536" s="330"/>
      <c r="GUM536" s="428"/>
      <c r="GUN536" s="330"/>
      <c r="GUO536" s="428"/>
      <c r="GUP536" s="330"/>
      <c r="GUQ536" s="428"/>
      <c r="GUR536" s="330"/>
      <c r="GUS536" s="428"/>
      <c r="GUT536" s="330"/>
      <c r="GUU536" s="428"/>
      <c r="GUV536" s="330"/>
      <c r="GUW536" s="428"/>
      <c r="GUX536" s="330"/>
      <c r="GUY536" s="428"/>
      <c r="GUZ536" s="330"/>
      <c r="GVA536" s="428"/>
      <c r="GVB536" s="330"/>
      <c r="GVC536" s="428"/>
      <c r="GVD536" s="330"/>
      <c r="GVE536" s="428"/>
      <c r="GVF536" s="330"/>
      <c r="GVG536" s="428"/>
      <c r="GVH536" s="330"/>
      <c r="GVI536" s="428"/>
      <c r="GVJ536" s="330"/>
      <c r="GVK536" s="428"/>
      <c r="GVL536" s="330"/>
      <c r="GVM536" s="428"/>
      <c r="GVN536" s="330"/>
      <c r="GVO536" s="428"/>
      <c r="GVP536" s="330"/>
      <c r="GVQ536" s="428"/>
      <c r="GVR536" s="330"/>
      <c r="GVS536" s="428"/>
      <c r="GVT536" s="330"/>
      <c r="GVU536" s="428"/>
      <c r="GVV536" s="330"/>
      <c r="GVW536" s="428"/>
      <c r="GVX536" s="330"/>
      <c r="GVY536" s="428"/>
      <c r="GVZ536" s="330"/>
      <c r="GWA536" s="428"/>
      <c r="GWB536" s="330"/>
      <c r="GWC536" s="428"/>
      <c r="GWD536" s="330"/>
      <c r="GWE536" s="428"/>
      <c r="GWF536" s="330"/>
      <c r="GWG536" s="428"/>
      <c r="GWH536" s="330"/>
      <c r="GWI536" s="428"/>
      <c r="GWJ536" s="330"/>
      <c r="GWK536" s="428"/>
      <c r="GWL536" s="330"/>
      <c r="GWM536" s="428"/>
      <c r="GWN536" s="330"/>
      <c r="GWO536" s="428"/>
      <c r="GWP536" s="330"/>
      <c r="GWQ536" s="428"/>
      <c r="GWR536" s="330"/>
      <c r="GWS536" s="428"/>
      <c r="GWT536" s="330"/>
      <c r="GWU536" s="428"/>
      <c r="GWV536" s="330"/>
      <c r="GWW536" s="428"/>
      <c r="GWX536" s="330"/>
      <c r="GWY536" s="428"/>
      <c r="GWZ536" s="330"/>
      <c r="GXA536" s="428"/>
      <c r="GXB536" s="330"/>
      <c r="GXC536" s="428"/>
      <c r="GXD536" s="330"/>
      <c r="GXE536" s="428"/>
      <c r="GXF536" s="330"/>
      <c r="GXG536" s="428"/>
      <c r="GXH536" s="330"/>
      <c r="GXI536" s="428"/>
      <c r="GXJ536" s="330"/>
      <c r="GXK536" s="428"/>
      <c r="GXL536" s="330"/>
      <c r="GXM536" s="428"/>
      <c r="GXN536" s="330"/>
      <c r="GXO536" s="428"/>
      <c r="GXP536" s="330"/>
      <c r="GXQ536" s="428"/>
      <c r="GXR536" s="330"/>
      <c r="GXS536" s="428"/>
      <c r="GXT536" s="330"/>
      <c r="GXU536" s="428"/>
      <c r="GXV536" s="330"/>
      <c r="GXW536" s="428"/>
      <c r="GXX536" s="330"/>
      <c r="GXY536" s="428"/>
      <c r="GXZ536" s="330"/>
      <c r="GYA536" s="428"/>
      <c r="GYB536" s="330"/>
      <c r="GYC536" s="428"/>
      <c r="GYD536" s="330"/>
      <c r="GYE536" s="428"/>
      <c r="GYF536" s="330"/>
      <c r="GYG536" s="428"/>
      <c r="GYH536" s="330"/>
      <c r="GYI536" s="428"/>
      <c r="GYJ536" s="330"/>
      <c r="GYK536" s="428"/>
      <c r="GYL536" s="330"/>
      <c r="GYM536" s="428"/>
      <c r="GYN536" s="330"/>
      <c r="GYO536" s="428"/>
      <c r="GYP536" s="330"/>
      <c r="GYQ536" s="428"/>
      <c r="GYR536" s="330"/>
      <c r="GYS536" s="428"/>
      <c r="GYT536" s="330"/>
      <c r="GYU536" s="428"/>
      <c r="GYV536" s="330"/>
      <c r="GYW536" s="428"/>
      <c r="GYX536" s="330"/>
      <c r="GYY536" s="428"/>
      <c r="GYZ536" s="330"/>
      <c r="GZA536" s="428"/>
      <c r="GZB536" s="330"/>
      <c r="GZC536" s="428"/>
      <c r="GZD536" s="330"/>
      <c r="GZE536" s="428"/>
      <c r="GZF536" s="330"/>
      <c r="GZG536" s="428"/>
      <c r="GZH536" s="330"/>
      <c r="GZI536" s="428"/>
      <c r="GZJ536" s="330"/>
      <c r="GZK536" s="428"/>
      <c r="GZL536" s="330"/>
      <c r="GZM536" s="428"/>
      <c r="GZN536" s="330"/>
      <c r="GZO536" s="428"/>
      <c r="GZP536" s="330"/>
      <c r="GZQ536" s="428"/>
      <c r="GZR536" s="330"/>
      <c r="GZS536" s="428"/>
      <c r="GZT536" s="330"/>
      <c r="GZU536" s="428"/>
      <c r="GZV536" s="330"/>
      <c r="GZW536" s="428"/>
      <c r="GZX536" s="330"/>
      <c r="GZY536" s="428"/>
      <c r="GZZ536" s="330"/>
      <c r="HAA536" s="428"/>
      <c r="HAB536" s="330"/>
      <c r="HAC536" s="428"/>
      <c r="HAD536" s="330"/>
      <c r="HAE536" s="428"/>
      <c r="HAF536" s="330"/>
      <c r="HAG536" s="428"/>
      <c r="HAH536" s="330"/>
      <c r="HAI536" s="428"/>
      <c r="HAJ536" s="330"/>
      <c r="HAK536" s="428"/>
      <c r="HAL536" s="330"/>
      <c r="HAM536" s="428"/>
      <c r="HAN536" s="330"/>
      <c r="HAO536" s="428"/>
      <c r="HAP536" s="330"/>
      <c r="HAQ536" s="428"/>
      <c r="HAR536" s="330"/>
      <c r="HAS536" s="428"/>
      <c r="HAT536" s="330"/>
      <c r="HAU536" s="428"/>
      <c r="HAV536" s="330"/>
      <c r="HAW536" s="428"/>
      <c r="HAX536" s="330"/>
      <c r="HAY536" s="428"/>
      <c r="HAZ536" s="330"/>
      <c r="HBA536" s="428"/>
      <c r="HBB536" s="330"/>
      <c r="HBC536" s="428"/>
      <c r="HBD536" s="330"/>
      <c r="HBE536" s="428"/>
      <c r="HBF536" s="330"/>
      <c r="HBG536" s="428"/>
      <c r="HBH536" s="330"/>
      <c r="HBI536" s="428"/>
      <c r="HBJ536" s="330"/>
      <c r="HBK536" s="428"/>
      <c r="HBL536" s="330"/>
      <c r="HBM536" s="428"/>
      <c r="HBN536" s="330"/>
      <c r="HBO536" s="428"/>
      <c r="HBP536" s="330"/>
      <c r="HBQ536" s="428"/>
      <c r="HBR536" s="330"/>
      <c r="HBS536" s="428"/>
      <c r="HBT536" s="330"/>
      <c r="HBU536" s="428"/>
      <c r="HBV536" s="330"/>
      <c r="HBW536" s="428"/>
      <c r="HBX536" s="330"/>
      <c r="HBY536" s="428"/>
      <c r="HBZ536" s="330"/>
      <c r="HCA536" s="428"/>
      <c r="HCB536" s="330"/>
      <c r="HCC536" s="428"/>
      <c r="HCD536" s="330"/>
      <c r="HCE536" s="428"/>
      <c r="HCF536" s="330"/>
      <c r="HCG536" s="428"/>
      <c r="HCH536" s="330"/>
      <c r="HCI536" s="428"/>
      <c r="HCJ536" s="330"/>
      <c r="HCK536" s="428"/>
      <c r="HCL536" s="330"/>
      <c r="HCM536" s="428"/>
      <c r="HCN536" s="330"/>
      <c r="HCO536" s="428"/>
      <c r="HCP536" s="330"/>
      <c r="HCQ536" s="428"/>
      <c r="HCR536" s="330"/>
      <c r="HCS536" s="428"/>
      <c r="HCT536" s="330"/>
      <c r="HCU536" s="428"/>
      <c r="HCV536" s="330"/>
      <c r="HCW536" s="428"/>
      <c r="HCX536" s="330"/>
      <c r="HCY536" s="428"/>
      <c r="HCZ536" s="330"/>
      <c r="HDA536" s="428"/>
      <c r="HDB536" s="330"/>
      <c r="HDC536" s="428"/>
      <c r="HDD536" s="330"/>
      <c r="HDE536" s="428"/>
      <c r="HDF536" s="330"/>
      <c r="HDG536" s="428"/>
      <c r="HDH536" s="330"/>
      <c r="HDI536" s="428"/>
      <c r="HDJ536" s="330"/>
      <c r="HDK536" s="428"/>
      <c r="HDL536" s="330"/>
      <c r="HDM536" s="428"/>
      <c r="HDN536" s="330"/>
      <c r="HDO536" s="428"/>
      <c r="HDP536" s="330"/>
      <c r="HDQ536" s="428"/>
      <c r="HDR536" s="330"/>
      <c r="HDS536" s="428"/>
      <c r="HDT536" s="330"/>
      <c r="HDU536" s="428"/>
      <c r="HDV536" s="330"/>
      <c r="HDW536" s="428"/>
      <c r="HDX536" s="330"/>
      <c r="HDY536" s="428"/>
      <c r="HDZ536" s="330"/>
      <c r="HEA536" s="428"/>
      <c r="HEB536" s="330"/>
      <c r="HEC536" s="428"/>
      <c r="HED536" s="330"/>
      <c r="HEE536" s="428"/>
      <c r="HEF536" s="330"/>
      <c r="HEG536" s="428"/>
      <c r="HEH536" s="330"/>
      <c r="HEI536" s="428"/>
      <c r="HEJ536" s="330"/>
      <c r="HEK536" s="428"/>
      <c r="HEL536" s="330"/>
      <c r="HEM536" s="428"/>
      <c r="HEN536" s="330"/>
      <c r="HEO536" s="428"/>
      <c r="HEP536" s="330"/>
      <c r="HEQ536" s="428"/>
      <c r="HER536" s="330"/>
      <c r="HES536" s="428"/>
      <c r="HET536" s="330"/>
      <c r="HEU536" s="428"/>
      <c r="HEV536" s="330"/>
      <c r="HEW536" s="428"/>
      <c r="HEX536" s="330"/>
      <c r="HEY536" s="428"/>
      <c r="HEZ536" s="330"/>
      <c r="HFA536" s="428"/>
      <c r="HFB536" s="330"/>
      <c r="HFC536" s="428"/>
      <c r="HFD536" s="330"/>
      <c r="HFE536" s="428"/>
      <c r="HFF536" s="330"/>
      <c r="HFG536" s="428"/>
      <c r="HFH536" s="330"/>
      <c r="HFI536" s="428"/>
      <c r="HFJ536" s="330"/>
      <c r="HFK536" s="428"/>
      <c r="HFL536" s="330"/>
      <c r="HFM536" s="428"/>
      <c r="HFN536" s="330"/>
      <c r="HFO536" s="428"/>
      <c r="HFP536" s="330"/>
      <c r="HFQ536" s="428"/>
      <c r="HFR536" s="330"/>
      <c r="HFS536" s="428"/>
      <c r="HFT536" s="330"/>
      <c r="HFU536" s="428"/>
      <c r="HFV536" s="330"/>
      <c r="HFW536" s="428"/>
      <c r="HFX536" s="330"/>
      <c r="HFY536" s="428"/>
      <c r="HFZ536" s="330"/>
      <c r="HGA536" s="428"/>
      <c r="HGB536" s="330"/>
      <c r="HGC536" s="428"/>
      <c r="HGD536" s="330"/>
      <c r="HGE536" s="428"/>
      <c r="HGF536" s="330"/>
      <c r="HGG536" s="428"/>
      <c r="HGH536" s="330"/>
      <c r="HGI536" s="428"/>
      <c r="HGJ536" s="330"/>
      <c r="HGK536" s="428"/>
      <c r="HGL536" s="330"/>
      <c r="HGM536" s="428"/>
      <c r="HGN536" s="330"/>
      <c r="HGO536" s="428"/>
      <c r="HGP536" s="330"/>
      <c r="HGQ536" s="428"/>
      <c r="HGR536" s="330"/>
      <c r="HGS536" s="428"/>
      <c r="HGT536" s="330"/>
      <c r="HGU536" s="428"/>
      <c r="HGV536" s="330"/>
      <c r="HGW536" s="428"/>
      <c r="HGX536" s="330"/>
      <c r="HGY536" s="428"/>
      <c r="HGZ536" s="330"/>
      <c r="HHA536" s="428"/>
      <c r="HHB536" s="330"/>
      <c r="HHC536" s="428"/>
      <c r="HHD536" s="330"/>
      <c r="HHE536" s="428"/>
      <c r="HHF536" s="330"/>
      <c r="HHG536" s="428"/>
      <c r="HHH536" s="330"/>
      <c r="HHI536" s="428"/>
      <c r="HHJ536" s="330"/>
      <c r="HHK536" s="428"/>
      <c r="HHL536" s="330"/>
      <c r="HHM536" s="428"/>
      <c r="HHN536" s="330"/>
      <c r="HHO536" s="428"/>
      <c r="HHP536" s="330"/>
      <c r="HHQ536" s="428"/>
      <c r="HHR536" s="330"/>
      <c r="HHS536" s="428"/>
      <c r="HHT536" s="330"/>
      <c r="HHU536" s="428"/>
      <c r="HHV536" s="330"/>
      <c r="HHW536" s="428"/>
      <c r="HHX536" s="330"/>
      <c r="HHY536" s="428"/>
      <c r="HHZ536" s="330"/>
      <c r="HIA536" s="428"/>
      <c r="HIB536" s="330"/>
      <c r="HIC536" s="428"/>
      <c r="HID536" s="330"/>
      <c r="HIE536" s="428"/>
      <c r="HIF536" s="330"/>
      <c r="HIG536" s="428"/>
      <c r="HIH536" s="330"/>
      <c r="HII536" s="428"/>
      <c r="HIJ536" s="330"/>
      <c r="HIK536" s="428"/>
      <c r="HIL536" s="330"/>
      <c r="HIM536" s="428"/>
      <c r="HIN536" s="330"/>
      <c r="HIO536" s="428"/>
      <c r="HIP536" s="330"/>
      <c r="HIQ536" s="428"/>
      <c r="HIR536" s="330"/>
      <c r="HIS536" s="428"/>
      <c r="HIT536" s="330"/>
      <c r="HIU536" s="428"/>
      <c r="HIV536" s="330"/>
      <c r="HIW536" s="428"/>
      <c r="HIX536" s="330"/>
      <c r="HIY536" s="428"/>
      <c r="HIZ536" s="330"/>
      <c r="HJA536" s="428"/>
      <c r="HJB536" s="330"/>
      <c r="HJC536" s="428"/>
      <c r="HJD536" s="330"/>
      <c r="HJE536" s="428"/>
      <c r="HJF536" s="330"/>
      <c r="HJG536" s="428"/>
      <c r="HJH536" s="330"/>
      <c r="HJI536" s="428"/>
      <c r="HJJ536" s="330"/>
      <c r="HJK536" s="428"/>
      <c r="HJL536" s="330"/>
      <c r="HJM536" s="428"/>
      <c r="HJN536" s="330"/>
      <c r="HJO536" s="428"/>
      <c r="HJP536" s="330"/>
      <c r="HJQ536" s="428"/>
      <c r="HJR536" s="330"/>
      <c r="HJS536" s="428"/>
      <c r="HJT536" s="330"/>
      <c r="HJU536" s="428"/>
      <c r="HJV536" s="330"/>
      <c r="HJW536" s="428"/>
      <c r="HJX536" s="330"/>
      <c r="HJY536" s="428"/>
      <c r="HJZ536" s="330"/>
      <c r="HKA536" s="428"/>
      <c r="HKB536" s="330"/>
      <c r="HKC536" s="428"/>
      <c r="HKD536" s="330"/>
      <c r="HKE536" s="428"/>
      <c r="HKF536" s="330"/>
      <c r="HKG536" s="428"/>
      <c r="HKH536" s="330"/>
      <c r="HKI536" s="428"/>
      <c r="HKJ536" s="330"/>
      <c r="HKK536" s="428"/>
      <c r="HKL536" s="330"/>
      <c r="HKM536" s="428"/>
      <c r="HKN536" s="330"/>
      <c r="HKO536" s="428"/>
      <c r="HKP536" s="330"/>
      <c r="HKQ536" s="428"/>
      <c r="HKR536" s="330"/>
      <c r="HKS536" s="428"/>
      <c r="HKT536" s="330"/>
      <c r="HKU536" s="428"/>
      <c r="HKV536" s="330"/>
      <c r="HKW536" s="428"/>
      <c r="HKX536" s="330"/>
      <c r="HKY536" s="428"/>
      <c r="HKZ536" s="330"/>
      <c r="HLA536" s="428"/>
      <c r="HLB536" s="330"/>
      <c r="HLC536" s="428"/>
      <c r="HLD536" s="330"/>
      <c r="HLE536" s="428"/>
      <c r="HLF536" s="330"/>
      <c r="HLG536" s="428"/>
      <c r="HLH536" s="330"/>
      <c r="HLI536" s="428"/>
      <c r="HLJ536" s="330"/>
      <c r="HLK536" s="428"/>
      <c r="HLL536" s="330"/>
      <c r="HLM536" s="428"/>
      <c r="HLN536" s="330"/>
      <c r="HLO536" s="428"/>
      <c r="HLP536" s="330"/>
      <c r="HLQ536" s="428"/>
      <c r="HLR536" s="330"/>
      <c r="HLS536" s="428"/>
      <c r="HLT536" s="330"/>
      <c r="HLU536" s="428"/>
      <c r="HLV536" s="330"/>
      <c r="HLW536" s="428"/>
      <c r="HLX536" s="330"/>
      <c r="HLY536" s="428"/>
      <c r="HLZ536" s="330"/>
      <c r="HMA536" s="428"/>
      <c r="HMB536" s="330"/>
      <c r="HMC536" s="428"/>
      <c r="HMD536" s="330"/>
      <c r="HME536" s="428"/>
      <c r="HMF536" s="330"/>
      <c r="HMG536" s="428"/>
      <c r="HMH536" s="330"/>
      <c r="HMI536" s="428"/>
      <c r="HMJ536" s="330"/>
      <c r="HMK536" s="428"/>
      <c r="HML536" s="330"/>
      <c r="HMM536" s="428"/>
      <c r="HMN536" s="330"/>
      <c r="HMO536" s="428"/>
      <c r="HMP536" s="330"/>
      <c r="HMQ536" s="428"/>
      <c r="HMR536" s="330"/>
      <c r="HMS536" s="428"/>
      <c r="HMT536" s="330"/>
      <c r="HMU536" s="428"/>
      <c r="HMV536" s="330"/>
      <c r="HMW536" s="428"/>
      <c r="HMX536" s="330"/>
      <c r="HMY536" s="428"/>
      <c r="HMZ536" s="330"/>
      <c r="HNA536" s="428"/>
      <c r="HNB536" s="330"/>
      <c r="HNC536" s="428"/>
      <c r="HND536" s="330"/>
      <c r="HNE536" s="428"/>
      <c r="HNF536" s="330"/>
      <c r="HNG536" s="428"/>
      <c r="HNH536" s="330"/>
      <c r="HNI536" s="428"/>
      <c r="HNJ536" s="330"/>
      <c r="HNK536" s="428"/>
      <c r="HNL536" s="330"/>
      <c r="HNM536" s="428"/>
      <c r="HNN536" s="330"/>
      <c r="HNO536" s="428"/>
      <c r="HNP536" s="330"/>
      <c r="HNQ536" s="428"/>
      <c r="HNR536" s="330"/>
      <c r="HNS536" s="428"/>
      <c r="HNT536" s="330"/>
      <c r="HNU536" s="428"/>
      <c r="HNV536" s="330"/>
      <c r="HNW536" s="428"/>
      <c r="HNX536" s="330"/>
      <c r="HNY536" s="428"/>
      <c r="HNZ536" s="330"/>
      <c r="HOA536" s="428"/>
      <c r="HOB536" s="330"/>
      <c r="HOC536" s="428"/>
      <c r="HOD536" s="330"/>
      <c r="HOE536" s="428"/>
      <c r="HOF536" s="330"/>
      <c r="HOG536" s="428"/>
      <c r="HOH536" s="330"/>
      <c r="HOI536" s="428"/>
      <c r="HOJ536" s="330"/>
      <c r="HOK536" s="428"/>
      <c r="HOL536" s="330"/>
      <c r="HOM536" s="428"/>
      <c r="HON536" s="330"/>
      <c r="HOO536" s="428"/>
      <c r="HOP536" s="330"/>
      <c r="HOQ536" s="428"/>
      <c r="HOR536" s="330"/>
      <c r="HOS536" s="428"/>
      <c r="HOT536" s="330"/>
      <c r="HOU536" s="428"/>
      <c r="HOV536" s="330"/>
      <c r="HOW536" s="428"/>
      <c r="HOX536" s="330"/>
      <c r="HOY536" s="428"/>
      <c r="HOZ536" s="330"/>
      <c r="HPA536" s="428"/>
      <c r="HPB536" s="330"/>
      <c r="HPC536" s="428"/>
      <c r="HPD536" s="330"/>
      <c r="HPE536" s="428"/>
      <c r="HPF536" s="330"/>
      <c r="HPG536" s="428"/>
      <c r="HPH536" s="330"/>
      <c r="HPI536" s="428"/>
      <c r="HPJ536" s="330"/>
      <c r="HPK536" s="428"/>
      <c r="HPL536" s="330"/>
      <c r="HPM536" s="428"/>
      <c r="HPN536" s="330"/>
      <c r="HPO536" s="428"/>
      <c r="HPP536" s="330"/>
      <c r="HPQ536" s="428"/>
      <c r="HPR536" s="330"/>
      <c r="HPS536" s="428"/>
      <c r="HPT536" s="330"/>
      <c r="HPU536" s="428"/>
      <c r="HPV536" s="330"/>
      <c r="HPW536" s="428"/>
      <c r="HPX536" s="330"/>
      <c r="HPY536" s="428"/>
      <c r="HPZ536" s="330"/>
      <c r="HQA536" s="428"/>
      <c r="HQB536" s="330"/>
      <c r="HQC536" s="428"/>
      <c r="HQD536" s="330"/>
      <c r="HQE536" s="428"/>
      <c r="HQF536" s="330"/>
      <c r="HQG536" s="428"/>
      <c r="HQH536" s="330"/>
      <c r="HQI536" s="428"/>
      <c r="HQJ536" s="330"/>
      <c r="HQK536" s="428"/>
      <c r="HQL536" s="330"/>
      <c r="HQM536" s="428"/>
      <c r="HQN536" s="330"/>
      <c r="HQO536" s="428"/>
      <c r="HQP536" s="330"/>
      <c r="HQQ536" s="428"/>
      <c r="HQR536" s="330"/>
      <c r="HQS536" s="428"/>
      <c r="HQT536" s="330"/>
      <c r="HQU536" s="428"/>
      <c r="HQV536" s="330"/>
      <c r="HQW536" s="428"/>
      <c r="HQX536" s="330"/>
      <c r="HQY536" s="428"/>
      <c r="HQZ536" s="330"/>
      <c r="HRA536" s="428"/>
      <c r="HRB536" s="330"/>
      <c r="HRC536" s="428"/>
      <c r="HRD536" s="330"/>
      <c r="HRE536" s="428"/>
      <c r="HRF536" s="330"/>
      <c r="HRG536" s="428"/>
      <c r="HRH536" s="330"/>
      <c r="HRI536" s="428"/>
      <c r="HRJ536" s="330"/>
      <c r="HRK536" s="428"/>
      <c r="HRL536" s="330"/>
      <c r="HRM536" s="428"/>
      <c r="HRN536" s="330"/>
      <c r="HRO536" s="428"/>
      <c r="HRP536" s="330"/>
      <c r="HRQ536" s="428"/>
      <c r="HRR536" s="330"/>
      <c r="HRS536" s="428"/>
      <c r="HRT536" s="330"/>
      <c r="HRU536" s="428"/>
      <c r="HRV536" s="330"/>
      <c r="HRW536" s="428"/>
      <c r="HRX536" s="330"/>
      <c r="HRY536" s="428"/>
      <c r="HRZ536" s="330"/>
      <c r="HSA536" s="428"/>
      <c r="HSB536" s="330"/>
      <c r="HSC536" s="428"/>
      <c r="HSD536" s="330"/>
      <c r="HSE536" s="428"/>
      <c r="HSF536" s="330"/>
      <c r="HSG536" s="428"/>
      <c r="HSH536" s="330"/>
      <c r="HSI536" s="428"/>
      <c r="HSJ536" s="330"/>
      <c r="HSK536" s="428"/>
      <c r="HSL536" s="330"/>
      <c r="HSM536" s="428"/>
      <c r="HSN536" s="330"/>
      <c r="HSO536" s="428"/>
      <c r="HSP536" s="330"/>
      <c r="HSQ536" s="428"/>
      <c r="HSR536" s="330"/>
      <c r="HSS536" s="428"/>
      <c r="HST536" s="330"/>
      <c r="HSU536" s="428"/>
      <c r="HSV536" s="330"/>
      <c r="HSW536" s="428"/>
      <c r="HSX536" s="330"/>
      <c r="HSY536" s="428"/>
      <c r="HSZ536" s="330"/>
      <c r="HTA536" s="428"/>
      <c r="HTB536" s="330"/>
      <c r="HTC536" s="428"/>
      <c r="HTD536" s="330"/>
      <c r="HTE536" s="428"/>
      <c r="HTF536" s="330"/>
      <c r="HTG536" s="428"/>
      <c r="HTH536" s="330"/>
      <c r="HTI536" s="428"/>
      <c r="HTJ536" s="330"/>
      <c r="HTK536" s="428"/>
      <c r="HTL536" s="330"/>
      <c r="HTM536" s="428"/>
      <c r="HTN536" s="330"/>
      <c r="HTO536" s="428"/>
      <c r="HTP536" s="330"/>
      <c r="HTQ536" s="428"/>
      <c r="HTR536" s="330"/>
      <c r="HTS536" s="428"/>
      <c r="HTT536" s="330"/>
      <c r="HTU536" s="428"/>
      <c r="HTV536" s="330"/>
      <c r="HTW536" s="428"/>
      <c r="HTX536" s="330"/>
      <c r="HTY536" s="428"/>
      <c r="HTZ536" s="330"/>
      <c r="HUA536" s="428"/>
      <c r="HUB536" s="330"/>
      <c r="HUC536" s="428"/>
      <c r="HUD536" s="330"/>
      <c r="HUE536" s="428"/>
      <c r="HUF536" s="330"/>
      <c r="HUG536" s="428"/>
      <c r="HUH536" s="330"/>
      <c r="HUI536" s="428"/>
      <c r="HUJ536" s="330"/>
      <c r="HUK536" s="428"/>
      <c r="HUL536" s="330"/>
      <c r="HUM536" s="428"/>
      <c r="HUN536" s="330"/>
      <c r="HUO536" s="428"/>
      <c r="HUP536" s="330"/>
      <c r="HUQ536" s="428"/>
      <c r="HUR536" s="330"/>
      <c r="HUS536" s="428"/>
      <c r="HUT536" s="330"/>
      <c r="HUU536" s="428"/>
      <c r="HUV536" s="330"/>
      <c r="HUW536" s="428"/>
      <c r="HUX536" s="330"/>
      <c r="HUY536" s="428"/>
      <c r="HUZ536" s="330"/>
      <c r="HVA536" s="428"/>
      <c r="HVB536" s="330"/>
      <c r="HVC536" s="428"/>
      <c r="HVD536" s="330"/>
      <c r="HVE536" s="428"/>
      <c r="HVF536" s="330"/>
      <c r="HVG536" s="428"/>
      <c r="HVH536" s="330"/>
      <c r="HVI536" s="428"/>
      <c r="HVJ536" s="330"/>
      <c r="HVK536" s="428"/>
      <c r="HVL536" s="330"/>
      <c r="HVM536" s="428"/>
      <c r="HVN536" s="330"/>
      <c r="HVO536" s="428"/>
      <c r="HVP536" s="330"/>
      <c r="HVQ536" s="428"/>
      <c r="HVR536" s="330"/>
      <c r="HVS536" s="428"/>
      <c r="HVT536" s="330"/>
      <c r="HVU536" s="428"/>
      <c r="HVV536" s="330"/>
      <c r="HVW536" s="428"/>
      <c r="HVX536" s="330"/>
      <c r="HVY536" s="428"/>
      <c r="HVZ536" s="330"/>
      <c r="HWA536" s="428"/>
      <c r="HWB536" s="330"/>
      <c r="HWC536" s="428"/>
      <c r="HWD536" s="330"/>
      <c r="HWE536" s="428"/>
      <c r="HWF536" s="330"/>
      <c r="HWG536" s="428"/>
      <c r="HWH536" s="330"/>
      <c r="HWI536" s="428"/>
      <c r="HWJ536" s="330"/>
      <c r="HWK536" s="428"/>
      <c r="HWL536" s="330"/>
      <c r="HWM536" s="428"/>
      <c r="HWN536" s="330"/>
      <c r="HWO536" s="428"/>
      <c r="HWP536" s="330"/>
      <c r="HWQ536" s="428"/>
      <c r="HWR536" s="330"/>
      <c r="HWS536" s="428"/>
      <c r="HWT536" s="330"/>
      <c r="HWU536" s="428"/>
      <c r="HWV536" s="330"/>
      <c r="HWW536" s="428"/>
      <c r="HWX536" s="330"/>
      <c r="HWY536" s="428"/>
      <c r="HWZ536" s="330"/>
      <c r="HXA536" s="428"/>
      <c r="HXB536" s="330"/>
      <c r="HXC536" s="428"/>
      <c r="HXD536" s="330"/>
      <c r="HXE536" s="428"/>
      <c r="HXF536" s="330"/>
      <c r="HXG536" s="428"/>
      <c r="HXH536" s="330"/>
      <c r="HXI536" s="428"/>
      <c r="HXJ536" s="330"/>
      <c r="HXK536" s="428"/>
      <c r="HXL536" s="330"/>
      <c r="HXM536" s="428"/>
      <c r="HXN536" s="330"/>
      <c r="HXO536" s="428"/>
      <c r="HXP536" s="330"/>
      <c r="HXQ536" s="428"/>
      <c r="HXR536" s="330"/>
      <c r="HXS536" s="428"/>
      <c r="HXT536" s="330"/>
      <c r="HXU536" s="428"/>
      <c r="HXV536" s="330"/>
      <c r="HXW536" s="428"/>
      <c r="HXX536" s="330"/>
      <c r="HXY536" s="428"/>
      <c r="HXZ536" s="330"/>
      <c r="HYA536" s="428"/>
      <c r="HYB536" s="330"/>
      <c r="HYC536" s="428"/>
      <c r="HYD536" s="330"/>
      <c r="HYE536" s="428"/>
      <c r="HYF536" s="330"/>
      <c r="HYG536" s="428"/>
      <c r="HYH536" s="330"/>
      <c r="HYI536" s="428"/>
      <c r="HYJ536" s="330"/>
      <c r="HYK536" s="428"/>
      <c r="HYL536" s="330"/>
      <c r="HYM536" s="428"/>
      <c r="HYN536" s="330"/>
      <c r="HYO536" s="428"/>
      <c r="HYP536" s="330"/>
      <c r="HYQ536" s="428"/>
      <c r="HYR536" s="330"/>
      <c r="HYS536" s="428"/>
      <c r="HYT536" s="330"/>
      <c r="HYU536" s="428"/>
      <c r="HYV536" s="330"/>
      <c r="HYW536" s="428"/>
      <c r="HYX536" s="330"/>
      <c r="HYY536" s="428"/>
      <c r="HYZ536" s="330"/>
      <c r="HZA536" s="428"/>
      <c r="HZB536" s="330"/>
      <c r="HZC536" s="428"/>
      <c r="HZD536" s="330"/>
      <c r="HZE536" s="428"/>
      <c r="HZF536" s="330"/>
      <c r="HZG536" s="428"/>
      <c r="HZH536" s="330"/>
      <c r="HZI536" s="428"/>
      <c r="HZJ536" s="330"/>
      <c r="HZK536" s="428"/>
      <c r="HZL536" s="330"/>
      <c r="HZM536" s="428"/>
      <c r="HZN536" s="330"/>
      <c r="HZO536" s="428"/>
      <c r="HZP536" s="330"/>
      <c r="HZQ536" s="428"/>
      <c r="HZR536" s="330"/>
      <c r="HZS536" s="428"/>
      <c r="HZT536" s="330"/>
      <c r="HZU536" s="428"/>
      <c r="HZV536" s="330"/>
      <c r="HZW536" s="428"/>
      <c r="HZX536" s="330"/>
      <c r="HZY536" s="428"/>
      <c r="HZZ536" s="330"/>
      <c r="IAA536" s="428"/>
      <c r="IAB536" s="330"/>
      <c r="IAC536" s="428"/>
      <c r="IAD536" s="330"/>
      <c r="IAE536" s="428"/>
      <c r="IAF536" s="330"/>
      <c r="IAG536" s="428"/>
      <c r="IAH536" s="330"/>
      <c r="IAI536" s="428"/>
      <c r="IAJ536" s="330"/>
      <c r="IAK536" s="428"/>
      <c r="IAL536" s="330"/>
      <c r="IAM536" s="428"/>
      <c r="IAN536" s="330"/>
      <c r="IAO536" s="428"/>
      <c r="IAP536" s="330"/>
      <c r="IAQ536" s="428"/>
      <c r="IAR536" s="330"/>
      <c r="IAS536" s="428"/>
      <c r="IAT536" s="330"/>
      <c r="IAU536" s="428"/>
      <c r="IAV536" s="330"/>
      <c r="IAW536" s="428"/>
      <c r="IAX536" s="330"/>
      <c r="IAY536" s="428"/>
      <c r="IAZ536" s="330"/>
      <c r="IBA536" s="428"/>
      <c r="IBB536" s="330"/>
      <c r="IBC536" s="428"/>
      <c r="IBD536" s="330"/>
      <c r="IBE536" s="428"/>
      <c r="IBF536" s="330"/>
      <c r="IBG536" s="428"/>
      <c r="IBH536" s="330"/>
      <c r="IBI536" s="428"/>
      <c r="IBJ536" s="330"/>
      <c r="IBK536" s="428"/>
      <c r="IBL536" s="330"/>
      <c r="IBM536" s="428"/>
      <c r="IBN536" s="330"/>
      <c r="IBO536" s="428"/>
      <c r="IBP536" s="330"/>
      <c r="IBQ536" s="428"/>
      <c r="IBR536" s="330"/>
      <c r="IBS536" s="428"/>
      <c r="IBT536" s="330"/>
      <c r="IBU536" s="428"/>
      <c r="IBV536" s="330"/>
      <c r="IBW536" s="428"/>
      <c r="IBX536" s="330"/>
      <c r="IBY536" s="428"/>
      <c r="IBZ536" s="330"/>
      <c r="ICA536" s="428"/>
      <c r="ICB536" s="330"/>
      <c r="ICC536" s="428"/>
      <c r="ICD536" s="330"/>
      <c r="ICE536" s="428"/>
      <c r="ICF536" s="330"/>
      <c r="ICG536" s="428"/>
      <c r="ICH536" s="330"/>
      <c r="ICI536" s="428"/>
      <c r="ICJ536" s="330"/>
      <c r="ICK536" s="428"/>
      <c r="ICL536" s="330"/>
      <c r="ICM536" s="428"/>
      <c r="ICN536" s="330"/>
      <c r="ICO536" s="428"/>
      <c r="ICP536" s="330"/>
      <c r="ICQ536" s="428"/>
      <c r="ICR536" s="330"/>
      <c r="ICS536" s="428"/>
      <c r="ICT536" s="330"/>
      <c r="ICU536" s="428"/>
      <c r="ICV536" s="330"/>
      <c r="ICW536" s="428"/>
      <c r="ICX536" s="330"/>
      <c r="ICY536" s="428"/>
      <c r="ICZ536" s="330"/>
      <c r="IDA536" s="428"/>
      <c r="IDB536" s="330"/>
      <c r="IDC536" s="428"/>
      <c r="IDD536" s="330"/>
      <c r="IDE536" s="428"/>
      <c r="IDF536" s="330"/>
      <c r="IDG536" s="428"/>
      <c r="IDH536" s="330"/>
      <c r="IDI536" s="428"/>
      <c r="IDJ536" s="330"/>
      <c r="IDK536" s="428"/>
      <c r="IDL536" s="330"/>
      <c r="IDM536" s="428"/>
      <c r="IDN536" s="330"/>
      <c r="IDO536" s="428"/>
      <c r="IDP536" s="330"/>
      <c r="IDQ536" s="428"/>
      <c r="IDR536" s="330"/>
      <c r="IDS536" s="428"/>
      <c r="IDT536" s="330"/>
      <c r="IDU536" s="428"/>
      <c r="IDV536" s="330"/>
      <c r="IDW536" s="428"/>
      <c r="IDX536" s="330"/>
      <c r="IDY536" s="428"/>
      <c r="IDZ536" s="330"/>
      <c r="IEA536" s="428"/>
      <c r="IEB536" s="330"/>
      <c r="IEC536" s="428"/>
      <c r="IED536" s="330"/>
      <c r="IEE536" s="428"/>
      <c r="IEF536" s="330"/>
      <c r="IEG536" s="428"/>
      <c r="IEH536" s="330"/>
      <c r="IEI536" s="428"/>
      <c r="IEJ536" s="330"/>
      <c r="IEK536" s="428"/>
      <c r="IEL536" s="330"/>
      <c r="IEM536" s="428"/>
      <c r="IEN536" s="330"/>
      <c r="IEO536" s="428"/>
      <c r="IEP536" s="330"/>
      <c r="IEQ536" s="428"/>
      <c r="IER536" s="330"/>
      <c r="IES536" s="428"/>
      <c r="IET536" s="330"/>
      <c r="IEU536" s="428"/>
      <c r="IEV536" s="330"/>
      <c r="IEW536" s="428"/>
      <c r="IEX536" s="330"/>
      <c r="IEY536" s="428"/>
      <c r="IEZ536" s="330"/>
      <c r="IFA536" s="428"/>
      <c r="IFB536" s="330"/>
      <c r="IFC536" s="428"/>
      <c r="IFD536" s="330"/>
      <c r="IFE536" s="428"/>
      <c r="IFF536" s="330"/>
      <c r="IFG536" s="428"/>
      <c r="IFH536" s="330"/>
      <c r="IFI536" s="428"/>
      <c r="IFJ536" s="330"/>
      <c r="IFK536" s="428"/>
      <c r="IFL536" s="330"/>
      <c r="IFM536" s="428"/>
      <c r="IFN536" s="330"/>
      <c r="IFO536" s="428"/>
      <c r="IFP536" s="330"/>
      <c r="IFQ536" s="428"/>
      <c r="IFR536" s="330"/>
      <c r="IFS536" s="428"/>
      <c r="IFT536" s="330"/>
      <c r="IFU536" s="428"/>
      <c r="IFV536" s="330"/>
      <c r="IFW536" s="428"/>
      <c r="IFX536" s="330"/>
      <c r="IFY536" s="428"/>
      <c r="IFZ536" s="330"/>
      <c r="IGA536" s="428"/>
      <c r="IGB536" s="330"/>
      <c r="IGC536" s="428"/>
      <c r="IGD536" s="330"/>
      <c r="IGE536" s="428"/>
      <c r="IGF536" s="330"/>
      <c r="IGG536" s="428"/>
      <c r="IGH536" s="330"/>
      <c r="IGI536" s="428"/>
      <c r="IGJ536" s="330"/>
      <c r="IGK536" s="428"/>
      <c r="IGL536" s="330"/>
      <c r="IGM536" s="428"/>
      <c r="IGN536" s="330"/>
      <c r="IGO536" s="428"/>
      <c r="IGP536" s="330"/>
      <c r="IGQ536" s="428"/>
      <c r="IGR536" s="330"/>
      <c r="IGS536" s="428"/>
      <c r="IGT536" s="330"/>
      <c r="IGU536" s="428"/>
      <c r="IGV536" s="330"/>
      <c r="IGW536" s="428"/>
      <c r="IGX536" s="330"/>
      <c r="IGY536" s="428"/>
      <c r="IGZ536" s="330"/>
      <c r="IHA536" s="428"/>
      <c r="IHB536" s="330"/>
      <c r="IHC536" s="428"/>
      <c r="IHD536" s="330"/>
      <c r="IHE536" s="428"/>
      <c r="IHF536" s="330"/>
      <c r="IHG536" s="428"/>
      <c r="IHH536" s="330"/>
      <c r="IHI536" s="428"/>
      <c r="IHJ536" s="330"/>
      <c r="IHK536" s="428"/>
      <c r="IHL536" s="330"/>
      <c r="IHM536" s="428"/>
      <c r="IHN536" s="330"/>
      <c r="IHO536" s="428"/>
      <c r="IHP536" s="330"/>
      <c r="IHQ536" s="428"/>
      <c r="IHR536" s="330"/>
      <c r="IHS536" s="428"/>
      <c r="IHT536" s="330"/>
      <c r="IHU536" s="428"/>
      <c r="IHV536" s="330"/>
      <c r="IHW536" s="428"/>
      <c r="IHX536" s="330"/>
      <c r="IHY536" s="428"/>
      <c r="IHZ536" s="330"/>
      <c r="IIA536" s="428"/>
      <c r="IIB536" s="330"/>
      <c r="IIC536" s="428"/>
      <c r="IID536" s="330"/>
      <c r="IIE536" s="428"/>
      <c r="IIF536" s="330"/>
      <c r="IIG536" s="428"/>
      <c r="IIH536" s="330"/>
      <c r="III536" s="428"/>
      <c r="IIJ536" s="330"/>
      <c r="IIK536" s="428"/>
      <c r="IIL536" s="330"/>
      <c r="IIM536" s="428"/>
      <c r="IIN536" s="330"/>
      <c r="IIO536" s="428"/>
      <c r="IIP536" s="330"/>
      <c r="IIQ536" s="428"/>
      <c r="IIR536" s="330"/>
      <c r="IIS536" s="428"/>
      <c r="IIT536" s="330"/>
      <c r="IIU536" s="428"/>
      <c r="IIV536" s="330"/>
      <c r="IIW536" s="428"/>
      <c r="IIX536" s="330"/>
      <c r="IIY536" s="428"/>
      <c r="IIZ536" s="330"/>
      <c r="IJA536" s="428"/>
      <c r="IJB536" s="330"/>
      <c r="IJC536" s="428"/>
      <c r="IJD536" s="330"/>
      <c r="IJE536" s="428"/>
      <c r="IJF536" s="330"/>
      <c r="IJG536" s="428"/>
      <c r="IJH536" s="330"/>
      <c r="IJI536" s="428"/>
      <c r="IJJ536" s="330"/>
      <c r="IJK536" s="428"/>
      <c r="IJL536" s="330"/>
      <c r="IJM536" s="428"/>
      <c r="IJN536" s="330"/>
      <c r="IJO536" s="428"/>
      <c r="IJP536" s="330"/>
      <c r="IJQ536" s="428"/>
      <c r="IJR536" s="330"/>
      <c r="IJS536" s="428"/>
      <c r="IJT536" s="330"/>
      <c r="IJU536" s="428"/>
      <c r="IJV536" s="330"/>
      <c r="IJW536" s="428"/>
      <c r="IJX536" s="330"/>
      <c r="IJY536" s="428"/>
      <c r="IJZ536" s="330"/>
      <c r="IKA536" s="428"/>
      <c r="IKB536" s="330"/>
      <c r="IKC536" s="428"/>
      <c r="IKD536" s="330"/>
      <c r="IKE536" s="428"/>
      <c r="IKF536" s="330"/>
      <c r="IKG536" s="428"/>
      <c r="IKH536" s="330"/>
      <c r="IKI536" s="428"/>
      <c r="IKJ536" s="330"/>
      <c r="IKK536" s="428"/>
      <c r="IKL536" s="330"/>
      <c r="IKM536" s="428"/>
      <c r="IKN536" s="330"/>
      <c r="IKO536" s="428"/>
      <c r="IKP536" s="330"/>
      <c r="IKQ536" s="428"/>
      <c r="IKR536" s="330"/>
      <c r="IKS536" s="428"/>
      <c r="IKT536" s="330"/>
      <c r="IKU536" s="428"/>
      <c r="IKV536" s="330"/>
      <c r="IKW536" s="428"/>
      <c r="IKX536" s="330"/>
      <c r="IKY536" s="428"/>
      <c r="IKZ536" s="330"/>
      <c r="ILA536" s="428"/>
      <c r="ILB536" s="330"/>
      <c r="ILC536" s="428"/>
      <c r="ILD536" s="330"/>
      <c r="ILE536" s="428"/>
      <c r="ILF536" s="330"/>
      <c r="ILG536" s="428"/>
      <c r="ILH536" s="330"/>
      <c r="ILI536" s="428"/>
      <c r="ILJ536" s="330"/>
      <c r="ILK536" s="428"/>
      <c r="ILL536" s="330"/>
      <c r="ILM536" s="428"/>
      <c r="ILN536" s="330"/>
      <c r="ILO536" s="428"/>
      <c r="ILP536" s="330"/>
      <c r="ILQ536" s="428"/>
      <c r="ILR536" s="330"/>
      <c r="ILS536" s="428"/>
      <c r="ILT536" s="330"/>
      <c r="ILU536" s="428"/>
      <c r="ILV536" s="330"/>
      <c r="ILW536" s="428"/>
      <c r="ILX536" s="330"/>
      <c r="ILY536" s="428"/>
      <c r="ILZ536" s="330"/>
      <c r="IMA536" s="428"/>
      <c r="IMB536" s="330"/>
      <c r="IMC536" s="428"/>
      <c r="IMD536" s="330"/>
      <c r="IME536" s="428"/>
      <c r="IMF536" s="330"/>
      <c r="IMG536" s="428"/>
      <c r="IMH536" s="330"/>
      <c r="IMI536" s="428"/>
      <c r="IMJ536" s="330"/>
      <c r="IMK536" s="428"/>
      <c r="IML536" s="330"/>
      <c r="IMM536" s="428"/>
      <c r="IMN536" s="330"/>
      <c r="IMO536" s="428"/>
      <c r="IMP536" s="330"/>
      <c r="IMQ536" s="428"/>
      <c r="IMR536" s="330"/>
      <c r="IMS536" s="428"/>
      <c r="IMT536" s="330"/>
      <c r="IMU536" s="428"/>
      <c r="IMV536" s="330"/>
      <c r="IMW536" s="428"/>
      <c r="IMX536" s="330"/>
      <c r="IMY536" s="428"/>
      <c r="IMZ536" s="330"/>
      <c r="INA536" s="428"/>
      <c r="INB536" s="330"/>
      <c r="INC536" s="428"/>
      <c r="IND536" s="330"/>
      <c r="INE536" s="428"/>
      <c r="INF536" s="330"/>
      <c r="ING536" s="428"/>
      <c r="INH536" s="330"/>
      <c r="INI536" s="428"/>
      <c r="INJ536" s="330"/>
      <c r="INK536" s="428"/>
      <c r="INL536" s="330"/>
      <c r="INM536" s="428"/>
      <c r="INN536" s="330"/>
      <c r="INO536" s="428"/>
      <c r="INP536" s="330"/>
      <c r="INQ536" s="428"/>
      <c r="INR536" s="330"/>
      <c r="INS536" s="428"/>
      <c r="INT536" s="330"/>
      <c r="INU536" s="428"/>
      <c r="INV536" s="330"/>
      <c r="INW536" s="428"/>
      <c r="INX536" s="330"/>
      <c r="INY536" s="428"/>
      <c r="INZ536" s="330"/>
      <c r="IOA536" s="428"/>
      <c r="IOB536" s="330"/>
      <c r="IOC536" s="428"/>
      <c r="IOD536" s="330"/>
      <c r="IOE536" s="428"/>
      <c r="IOF536" s="330"/>
      <c r="IOG536" s="428"/>
      <c r="IOH536" s="330"/>
      <c r="IOI536" s="428"/>
      <c r="IOJ536" s="330"/>
      <c r="IOK536" s="428"/>
      <c r="IOL536" s="330"/>
      <c r="IOM536" s="428"/>
      <c r="ION536" s="330"/>
      <c r="IOO536" s="428"/>
      <c r="IOP536" s="330"/>
      <c r="IOQ536" s="428"/>
      <c r="IOR536" s="330"/>
      <c r="IOS536" s="428"/>
      <c r="IOT536" s="330"/>
      <c r="IOU536" s="428"/>
      <c r="IOV536" s="330"/>
      <c r="IOW536" s="428"/>
      <c r="IOX536" s="330"/>
      <c r="IOY536" s="428"/>
      <c r="IOZ536" s="330"/>
      <c r="IPA536" s="428"/>
      <c r="IPB536" s="330"/>
      <c r="IPC536" s="428"/>
      <c r="IPD536" s="330"/>
      <c r="IPE536" s="428"/>
      <c r="IPF536" s="330"/>
      <c r="IPG536" s="428"/>
      <c r="IPH536" s="330"/>
      <c r="IPI536" s="428"/>
      <c r="IPJ536" s="330"/>
      <c r="IPK536" s="428"/>
      <c r="IPL536" s="330"/>
      <c r="IPM536" s="428"/>
      <c r="IPN536" s="330"/>
      <c r="IPO536" s="428"/>
      <c r="IPP536" s="330"/>
      <c r="IPQ536" s="428"/>
      <c r="IPR536" s="330"/>
      <c r="IPS536" s="428"/>
      <c r="IPT536" s="330"/>
      <c r="IPU536" s="428"/>
      <c r="IPV536" s="330"/>
      <c r="IPW536" s="428"/>
      <c r="IPX536" s="330"/>
      <c r="IPY536" s="428"/>
      <c r="IPZ536" s="330"/>
      <c r="IQA536" s="428"/>
      <c r="IQB536" s="330"/>
      <c r="IQC536" s="428"/>
      <c r="IQD536" s="330"/>
      <c r="IQE536" s="428"/>
      <c r="IQF536" s="330"/>
      <c r="IQG536" s="428"/>
      <c r="IQH536" s="330"/>
      <c r="IQI536" s="428"/>
      <c r="IQJ536" s="330"/>
      <c r="IQK536" s="428"/>
      <c r="IQL536" s="330"/>
      <c r="IQM536" s="428"/>
      <c r="IQN536" s="330"/>
      <c r="IQO536" s="428"/>
      <c r="IQP536" s="330"/>
      <c r="IQQ536" s="428"/>
      <c r="IQR536" s="330"/>
      <c r="IQS536" s="428"/>
      <c r="IQT536" s="330"/>
      <c r="IQU536" s="428"/>
      <c r="IQV536" s="330"/>
      <c r="IQW536" s="428"/>
      <c r="IQX536" s="330"/>
      <c r="IQY536" s="428"/>
      <c r="IQZ536" s="330"/>
      <c r="IRA536" s="428"/>
      <c r="IRB536" s="330"/>
      <c r="IRC536" s="428"/>
      <c r="IRD536" s="330"/>
      <c r="IRE536" s="428"/>
      <c r="IRF536" s="330"/>
      <c r="IRG536" s="428"/>
      <c r="IRH536" s="330"/>
      <c r="IRI536" s="428"/>
      <c r="IRJ536" s="330"/>
      <c r="IRK536" s="428"/>
      <c r="IRL536" s="330"/>
      <c r="IRM536" s="428"/>
      <c r="IRN536" s="330"/>
      <c r="IRO536" s="428"/>
      <c r="IRP536" s="330"/>
      <c r="IRQ536" s="428"/>
      <c r="IRR536" s="330"/>
      <c r="IRS536" s="428"/>
      <c r="IRT536" s="330"/>
      <c r="IRU536" s="428"/>
      <c r="IRV536" s="330"/>
      <c r="IRW536" s="428"/>
      <c r="IRX536" s="330"/>
      <c r="IRY536" s="428"/>
      <c r="IRZ536" s="330"/>
      <c r="ISA536" s="428"/>
      <c r="ISB536" s="330"/>
      <c r="ISC536" s="428"/>
      <c r="ISD536" s="330"/>
      <c r="ISE536" s="428"/>
      <c r="ISF536" s="330"/>
      <c r="ISG536" s="428"/>
      <c r="ISH536" s="330"/>
      <c r="ISI536" s="428"/>
      <c r="ISJ536" s="330"/>
      <c r="ISK536" s="428"/>
      <c r="ISL536" s="330"/>
      <c r="ISM536" s="428"/>
      <c r="ISN536" s="330"/>
      <c r="ISO536" s="428"/>
      <c r="ISP536" s="330"/>
      <c r="ISQ536" s="428"/>
      <c r="ISR536" s="330"/>
      <c r="ISS536" s="428"/>
      <c r="IST536" s="330"/>
      <c r="ISU536" s="428"/>
      <c r="ISV536" s="330"/>
      <c r="ISW536" s="428"/>
      <c r="ISX536" s="330"/>
      <c r="ISY536" s="428"/>
      <c r="ISZ536" s="330"/>
      <c r="ITA536" s="428"/>
      <c r="ITB536" s="330"/>
      <c r="ITC536" s="428"/>
      <c r="ITD536" s="330"/>
      <c r="ITE536" s="428"/>
      <c r="ITF536" s="330"/>
      <c r="ITG536" s="428"/>
      <c r="ITH536" s="330"/>
      <c r="ITI536" s="428"/>
      <c r="ITJ536" s="330"/>
      <c r="ITK536" s="428"/>
      <c r="ITL536" s="330"/>
      <c r="ITM536" s="428"/>
      <c r="ITN536" s="330"/>
      <c r="ITO536" s="428"/>
      <c r="ITP536" s="330"/>
      <c r="ITQ536" s="428"/>
      <c r="ITR536" s="330"/>
      <c r="ITS536" s="428"/>
      <c r="ITT536" s="330"/>
      <c r="ITU536" s="428"/>
      <c r="ITV536" s="330"/>
      <c r="ITW536" s="428"/>
      <c r="ITX536" s="330"/>
      <c r="ITY536" s="428"/>
      <c r="ITZ536" s="330"/>
      <c r="IUA536" s="428"/>
      <c r="IUB536" s="330"/>
      <c r="IUC536" s="428"/>
      <c r="IUD536" s="330"/>
      <c r="IUE536" s="428"/>
      <c r="IUF536" s="330"/>
      <c r="IUG536" s="428"/>
      <c r="IUH536" s="330"/>
      <c r="IUI536" s="428"/>
      <c r="IUJ536" s="330"/>
      <c r="IUK536" s="428"/>
      <c r="IUL536" s="330"/>
      <c r="IUM536" s="428"/>
      <c r="IUN536" s="330"/>
      <c r="IUO536" s="428"/>
      <c r="IUP536" s="330"/>
      <c r="IUQ536" s="428"/>
      <c r="IUR536" s="330"/>
      <c r="IUS536" s="428"/>
      <c r="IUT536" s="330"/>
      <c r="IUU536" s="428"/>
      <c r="IUV536" s="330"/>
      <c r="IUW536" s="428"/>
      <c r="IUX536" s="330"/>
      <c r="IUY536" s="428"/>
      <c r="IUZ536" s="330"/>
      <c r="IVA536" s="428"/>
      <c r="IVB536" s="330"/>
      <c r="IVC536" s="428"/>
      <c r="IVD536" s="330"/>
      <c r="IVE536" s="428"/>
      <c r="IVF536" s="330"/>
      <c r="IVG536" s="428"/>
      <c r="IVH536" s="330"/>
      <c r="IVI536" s="428"/>
      <c r="IVJ536" s="330"/>
      <c r="IVK536" s="428"/>
      <c r="IVL536" s="330"/>
      <c r="IVM536" s="428"/>
      <c r="IVN536" s="330"/>
      <c r="IVO536" s="428"/>
      <c r="IVP536" s="330"/>
      <c r="IVQ536" s="428"/>
      <c r="IVR536" s="330"/>
      <c r="IVS536" s="428"/>
      <c r="IVT536" s="330"/>
      <c r="IVU536" s="428"/>
      <c r="IVV536" s="330"/>
      <c r="IVW536" s="428"/>
      <c r="IVX536" s="330"/>
      <c r="IVY536" s="428"/>
      <c r="IVZ536" s="330"/>
      <c r="IWA536" s="428"/>
      <c r="IWB536" s="330"/>
      <c r="IWC536" s="428"/>
      <c r="IWD536" s="330"/>
      <c r="IWE536" s="428"/>
      <c r="IWF536" s="330"/>
      <c r="IWG536" s="428"/>
      <c r="IWH536" s="330"/>
      <c r="IWI536" s="428"/>
      <c r="IWJ536" s="330"/>
      <c r="IWK536" s="428"/>
      <c r="IWL536" s="330"/>
      <c r="IWM536" s="428"/>
      <c r="IWN536" s="330"/>
      <c r="IWO536" s="428"/>
      <c r="IWP536" s="330"/>
      <c r="IWQ536" s="428"/>
      <c r="IWR536" s="330"/>
      <c r="IWS536" s="428"/>
      <c r="IWT536" s="330"/>
      <c r="IWU536" s="428"/>
      <c r="IWV536" s="330"/>
      <c r="IWW536" s="428"/>
      <c r="IWX536" s="330"/>
      <c r="IWY536" s="428"/>
      <c r="IWZ536" s="330"/>
      <c r="IXA536" s="428"/>
      <c r="IXB536" s="330"/>
      <c r="IXC536" s="428"/>
      <c r="IXD536" s="330"/>
      <c r="IXE536" s="428"/>
      <c r="IXF536" s="330"/>
      <c r="IXG536" s="428"/>
      <c r="IXH536" s="330"/>
      <c r="IXI536" s="428"/>
      <c r="IXJ536" s="330"/>
      <c r="IXK536" s="428"/>
      <c r="IXL536" s="330"/>
      <c r="IXM536" s="428"/>
      <c r="IXN536" s="330"/>
      <c r="IXO536" s="428"/>
      <c r="IXP536" s="330"/>
      <c r="IXQ536" s="428"/>
      <c r="IXR536" s="330"/>
      <c r="IXS536" s="428"/>
      <c r="IXT536" s="330"/>
      <c r="IXU536" s="428"/>
      <c r="IXV536" s="330"/>
      <c r="IXW536" s="428"/>
      <c r="IXX536" s="330"/>
      <c r="IXY536" s="428"/>
      <c r="IXZ536" s="330"/>
      <c r="IYA536" s="428"/>
      <c r="IYB536" s="330"/>
      <c r="IYC536" s="428"/>
      <c r="IYD536" s="330"/>
      <c r="IYE536" s="428"/>
      <c r="IYF536" s="330"/>
      <c r="IYG536" s="428"/>
      <c r="IYH536" s="330"/>
      <c r="IYI536" s="428"/>
      <c r="IYJ536" s="330"/>
      <c r="IYK536" s="428"/>
      <c r="IYL536" s="330"/>
      <c r="IYM536" s="428"/>
      <c r="IYN536" s="330"/>
      <c r="IYO536" s="428"/>
      <c r="IYP536" s="330"/>
      <c r="IYQ536" s="428"/>
      <c r="IYR536" s="330"/>
      <c r="IYS536" s="428"/>
      <c r="IYT536" s="330"/>
      <c r="IYU536" s="428"/>
      <c r="IYV536" s="330"/>
      <c r="IYW536" s="428"/>
      <c r="IYX536" s="330"/>
      <c r="IYY536" s="428"/>
      <c r="IYZ536" s="330"/>
      <c r="IZA536" s="428"/>
      <c r="IZB536" s="330"/>
      <c r="IZC536" s="428"/>
      <c r="IZD536" s="330"/>
      <c r="IZE536" s="428"/>
      <c r="IZF536" s="330"/>
      <c r="IZG536" s="428"/>
      <c r="IZH536" s="330"/>
      <c r="IZI536" s="428"/>
      <c r="IZJ536" s="330"/>
      <c r="IZK536" s="428"/>
      <c r="IZL536" s="330"/>
      <c r="IZM536" s="428"/>
      <c r="IZN536" s="330"/>
      <c r="IZO536" s="428"/>
      <c r="IZP536" s="330"/>
      <c r="IZQ536" s="428"/>
      <c r="IZR536" s="330"/>
      <c r="IZS536" s="428"/>
      <c r="IZT536" s="330"/>
      <c r="IZU536" s="428"/>
      <c r="IZV536" s="330"/>
      <c r="IZW536" s="428"/>
      <c r="IZX536" s="330"/>
      <c r="IZY536" s="428"/>
      <c r="IZZ536" s="330"/>
      <c r="JAA536" s="428"/>
      <c r="JAB536" s="330"/>
      <c r="JAC536" s="428"/>
      <c r="JAD536" s="330"/>
      <c r="JAE536" s="428"/>
      <c r="JAF536" s="330"/>
      <c r="JAG536" s="428"/>
      <c r="JAH536" s="330"/>
      <c r="JAI536" s="428"/>
      <c r="JAJ536" s="330"/>
      <c r="JAK536" s="428"/>
      <c r="JAL536" s="330"/>
      <c r="JAM536" s="428"/>
      <c r="JAN536" s="330"/>
      <c r="JAO536" s="428"/>
      <c r="JAP536" s="330"/>
      <c r="JAQ536" s="428"/>
      <c r="JAR536" s="330"/>
      <c r="JAS536" s="428"/>
      <c r="JAT536" s="330"/>
      <c r="JAU536" s="428"/>
      <c r="JAV536" s="330"/>
      <c r="JAW536" s="428"/>
      <c r="JAX536" s="330"/>
      <c r="JAY536" s="428"/>
      <c r="JAZ536" s="330"/>
      <c r="JBA536" s="428"/>
      <c r="JBB536" s="330"/>
      <c r="JBC536" s="428"/>
      <c r="JBD536" s="330"/>
      <c r="JBE536" s="428"/>
      <c r="JBF536" s="330"/>
      <c r="JBG536" s="428"/>
      <c r="JBH536" s="330"/>
      <c r="JBI536" s="428"/>
      <c r="JBJ536" s="330"/>
      <c r="JBK536" s="428"/>
      <c r="JBL536" s="330"/>
      <c r="JBM536" s="428"/>
      <c r="JBN536" s="330"/>
      <c r="JBO536" s="428"/>
      <c r="JBP536" s="330"/>
      <c r="JBQ536" s="428"/>
      <c r="JBR536" s="330"/>
      <c r="JBS536" s="428"/>
      <c r="JBT536" s="330"/>
      <c r="JBU536" s="428"/>
      <c r="JBV536" s="330"/>
      <c r="JBW536" s="428"/>
      <c r="JBX536" s="330"/>
      <c r="JBY536" s="428"/>
      <c r="JBZ536" s="330"/>
      <c r="JCA536" s="428"/>
      <c r="JCB536" s="330"/>
      <c r="JCC536" s="428"/>
      <c r="JCD536" s="330"/>
      <c r="JCE536" s="428"/>
      <c r="JCF536" s="330"/>
      <c r="JCG536" s="428"/>
      <c r="JCH536" s="330"/>
      <c r="JCI536" s="428"/>
      <c r="JCJ536" s="330"/>
      <c r="JCK536" s="428"/>
      <c r="JCL536" s="330"/>
      <c r="JCM536" s="428"/>
      <c r="JCN536" s="330"/>
      <c r="JCO536" s="428"/>
      <c r="JCP536" s="330"/>
      <c r="JCQ536" s="428"/>
      <c r="JCR536" s="330"/>
      <c r="JCS536" s="428"/>
      <c r="JCT536" s="330"/>
      <c r="JCU536" s="428"/>
      <c r="JCV536" s="330"/>
      <c r="JCW536" s="428"/>
      <c r="JCX536" s="330"/>
      <c r="JCY536" s="428"/>
      <c r="JCZ536" s="330"/>
      <c r="JDA536" s="428"/>
      <c r="JDB536" s="330"/>
      <c r="JDC536" s="428"/>
      <c r="JDD536" s="330"/>
      <c r="JDE536" s="428"/>
      <c r="JDF536" s="330"/>
      <c r="JDG536" s="428"/>
      <c r="JDH536" s="330"/>
      <c r="JDI536" s="428"/>
      <c r="JDJ536" s="330"/>
      <c r="JDK536" s="428"/>
      <c r="JDL536" s="330"/>
      <c r="JDM536" s="428"/>
      <c r="JDN536" s="330"/>
      <c r="JDO536" s="428"/>
      <c r="JDP536" s="330"/>
      <c r="JDQ536" s="428"/>
      <c r="JDR536" s="330"/>
      <c r="JDS536" s="428"/>
      <c r="JDT536" s="330"/>
      <c r="JDU536" s="428"/>
      <c r="JDV536" s="330"/>
      <c r="JDW536" s="428"/>
      <c r="JDX536" s="330"/>
      <c r="JDY536" s="428"/>
      <c r="JDZ536" s="330"/>
      <c r="JEA536" s="428"/>
      <c r="JEB536" s="330"/>
      <c r="JEC536" s="428"/>
      <c r="JED536" s="330"/>
      <c r="JEE536" s="428"/>
      <c r="JEF536" s="330"/>
      <c r="JEG536" s="428"/>
      <c r="JEH536" s="330"/>
      <c r="JEI536" s="428"/>
      <c r="JEJ536" s="330"/>
      <c r="JEK536" s="428"/>
      <c r="JEL536" s="330"/>
      <c r="JEM536" s="428"/>
      <c r="JEN536" s="330"/>
      <c r="JEO536" s="428"/>
      <c r="JEP536" s="330"/>
      <c r="JEQ536" s="428"/>
      <c r="JER536" s="330"/>
      <c r="JES536" s="428"/>
      <c r="JET536" s="330"/>
      <c r="JEU536" s="428"/>
      <c r="JEV536" s="330"/>
      <c r="JEW536" s="428"/>
      <c r="JEX536" s="330"/>
      <c r="JEY536" s="428"/>
      <c r="JEZ536" s="330"/>
      <c r="JFA536" s="428"/>
      <c r="JFB536" s="330"/>
      <c r="JFC536" s="428"/>
      <c r="JFD536" s="330"/>
      <c r="JFE536" s="428"/>
      <c r="JFF536" s="330"/>
      <c r="JFG536" s="428"/>
      <c r="JFH536" s="330"/>
      <c r="JFI536" s="428"/>
      <c r="JFJ536" s="330"/>
      <c r="JFK536" s="428"/>
      <c r="JFL536" s="330"/>
      <c r="JFM536" s="428"/>
      <c r="JFN536" s="330"/>
      <c r="JFO536" s="428"/>
      <c r="JFP536" s="330"/>
      <c r="JFQ536" s="428"/>
      <c r="JFR536" s="330"/>
      <c r="JFS536" s="428"/>
      <c r="JFT536" s="330"/>
      <c r="JFU536" s="428"/>
      <c r="JFV536" s="330"/>
      <c r="JFW536" s="428"/>
      <c r="JFX536" s="330"/>
      <c r="JFY536" s="428"/>
      <c r="JFZ536" s="330"/>
      <c r="JGA536" s="428"/>
      <c r="JGB536" s="330"/>
      <c r="JGC536" s="428"/>
      <c r="JGD536" s="330"/>
      <c r="JGE536" s="428"/>
      <c r="JGF536" s="330"/>
      <c r="JGG536" s="428"/>
      <c r="JGH536" s="330"/>
      <c r="JGI536" s="428"/>
      <c r="JGJ536" s="330"/>
      <c r="JGK536" s="428"/>
      <c r="JGL536" s="330"/>
      <c r="JGM536" s="428"/>
      <c r="JGN536" s="330"/>
      <c r="JGO536" s="428"/>
      <c r="JGP536" s="330"/>
      <c r="JGQ536" s="428"/>
      <c r="JGR536" s="330"/>
      <c r="JGS536" s="428"/>
      <c r="JGT536" s="330"/>
      <c r="JGU536" s="428"/>
      <c r="JGV536" s="330"/>
      <c r="JGW536" s="428"/>
      <c r="JGX536" s="330"/>
      <c r="JGY536" s="428"/>
      <c r="JGZ536" s="330"/>
      <c r="JHA536" s="428"/>
      <c r="JHB536" s="330"/>
      <c r="JHC536" s="428"/>
      <c r="JHD536" s="330"/>
      <c r="JHE536" s="428"/>
      <c r="JHF536" s="330"/>
      <c r="JHG536" s="428"/>
      <c r="JHH536" s="330"/>
      <c r="JHI536" s="428"/>
      <c r="JHJ536" s="330"/>
      <c r="JHK536" s="428"/>
      <c r="JHL536" s="330"/>
      <c r="JHM536" s="428"/>
      <c r="JHN536" s="330"/>
      <c r="JHO536" s="428"/>
      <c r="JHP536" s="330"/>
      <c r="JHQ536" s="428"/>
      <c r="JHR536" s="330"/>
      <c r="JHS536" s="428"/>
      <c r="JHT536" s="330"/>
      <c r="JHU536" s="428"/>
      <c r="JHV536" s="330"/>
      <c r="JHW536" s="428"/>
      <c r="JHX536" s="330"/>
      <c r="JHY536" s="428"/>
      <c r="JHZ536" s="330"/>
      <c r="JIA536" s="428"/>
      <c r="JIB536" s="330"/>
      <c r="JIC536" s="428"/>
      <c r="JID536" s="330"/>
      <c r="JIE536" s="428"/>
      <c r="JIF536" s="330"/>
      <c r="JIG536" s="428"/>
      <c r="JIH536" s="330"/>
      <c r="JII536" s="428"/>
      <c r="JIJ536" s="330"/>
      <c r="JIK536" s="428"/>
      <c r="JIL536" s="330"/>
      <c r="JIM536" s="428"/>
      <c r="JIN536" s="330"/>
      <c r="JIO536" s="428"/>
      <c r="JIP536" s="330"/>
      <c r="JIQ536" s="428"/>
      <c r="JIR536" s="330"/>
      <c r="JIS536" s="428"/>
      <c r="JIT536" s="330"/>
      <c r="JIU536" s="428"/>
      <c r="JIV536" s="330"/>
      <c r="JIW536" s="428"/>
      <c r="JIX536" s="330"/>
      <c r="JIY536" s="428"/>
      <c r="JIZ536" s="330"/>
      <c r="JJA536" s="428"/>
      <c r="JJB536" s="330"/>
      <c r="JJC536" s="428"/>
      <c r="JJD536" s="330"/>
      <c r="JJE536" s="428"/>
      <c r="JJF536" s="330"/>
      <c r="JJG536" s="428"/>
      <c r="JJH536" s="330"/>
      <c r="JJI536" s="428"/>
      <c r="JJJ536" s="330"/>
      <c r="JJK536" s="428"/>
      <c r="JJL536" s="330"/>
      <c r="JJM536" s="428"/>
      <c r="JJN536" s="330"/>
      <c r="JJO536" s="428"/>
      <c r="JJP536" s="330"/>
      <c r="JJQ536" s="428"/>
      <c r="JJR536" s="330"/>
      <c r="JJS536" s="428"/>
      <c r="JJT536" s="330"/>
      <c r="JJU536" s="428"/>
      <c r="JJV536" s="330"/>
      <c r="JJW536" s="428"/>
      <c r="JJX536" s="330"/>
      <c r="JJY536" s="428"/>
      <c r="JJZ536" s="330"/>
      <c r="JKA536" s="428"/>
      <c r="JKB536" s="330"/>
      <c r="JKC536" s="428"/>
      <c r="JKD536" s="330"/>
      <c r="JKE536" s="428"/>
      <c r="JKF536" s="330"/>
      <c r="JKG536" s="428"/>
      <c r="JKH536" s="330"/>
      <c r="JKI536" s="428"/>
      <c r="JKJ536" s="330"/>
      <c r="JKK536" s="428"/>
      <c r="JKL536" s="330"/>
      <c r="JKM536" s="428"/>
      <c r="JKN536" s="330"/>
      <c r="JKO536" s="428"/>
      <c r="JKP536" s="330"/>
      <c r="JKQ536" s="428"/>
      <c r="JKR536" s="330"/>
      <c r="JKS536" s="428"/>
      <c r="JKT536" s="330"/>
      <c r="JKU536" s="428"/>
      <c r="JKV536" s="330"/>
      <c r="JKW536" s="428"/>
      <c r="JKX536" s="330"/>
      <c r="JKY536" s="428"/>
      <c r="JKZ536" s="330"/>
      <c r="JLA536" s="428"/>
      <c r="JLB536" s="330"/>
      <c r="JLC536" s="428"/>
      <c r="JLD536" s="330"/>
      <c r="JLE536" s="428"/>
      <c r="JLF536" s="330"/>
      <c r="JLG536" s="428"/>
      <c r="JLH536" s="330"/>
      <c r="JLI536" s="428"/>
      <c r="JLJ536" s="330"/>
      <c r="JLK536" s="428"/>
      <c r="JLL536" s="330"/>
      <c r="JLM536" s="428"/>
      <c r="JLN536" s="330"/>
      <c r="JLO536" s="428"/>
      <c r="JLP536" s="330"/>
      <c r="JLQ536" s="428"/>
      <c r="JLR536" s="330"/>
      <c r="JLS536" s="428"/>
      <c r="JLT536" s="330"/>
      <c r="JLU536" s="428"/>
      <c r="JLV536" s="330"/>
      <c r="JLW536" s="428"/>
      <c r="JLX536" s="330"/>
      <c r="JLY536" s="428"/>
      <c r="JLZ536" s="330"/>
      <c r="JMA536" s="428"/>
      <c r="JMB536" s="330"/>
      <c r="JMC536" s="428"/>
      <c r="JMD536" s="330"/>
      <c r="JME536" s="428"/>
      <c r="JMF536" s="330"/>
      <c r="JMG536" s="428"/>
      <c r="JMH536" s="330"/>
      <c r="JMI536" s="428"/>
      <c r="JMJ536" s="330"/>
      <c r="JMK536" s="428"/>
      <c r="JML536" s="330"/>
      <c r="JMM536" s="428"/>
      <c r="JMN536" s="330"/>
      <c r="JMO536" s="428"/>
      <c r="JMP536" s="330"/>
      <c r="JMQ536" s="428"/>
      <c r="JMR536" s="330"/>
      <c r="JMS536" s="428"/>
      <c r="JMT536" s="330"/>
      <c r="JMU536" s="428"/>
      <c r="JMV536" s="330"/>
      <c r="JMW536" s="428"/>
      <c r="JMX536" s="330"/>
      <c r="JMY536" s="428"/>
      <c r="JMZ536" s="330"/>
      <c r="JNA536" s="428"/>
      <c r="JNB536" s="330"/>
      <c r="JNC536" s="428"/>
      <c r="JND536" s="330"/>
      <c r="JNE536" s="428"/>
      <c r="JNF536" s="330"/>
      <c r="JNG536" s="428"/>
      <c r="JNH536" s="330"/>
      <c r="JNI536" s="428"/>
      <c r="JNJ536" s="330"/>
      <c r="JNK536" s="428"/>
      <c r="JNL536" s="330"/>
      <c r="JNM536" s="428"/>
      <c r="JNN536" s="330"/>
      <c r="JNO536" s="428"/>
      <c r="JNP536" s="330"/>
      <c r="JNQ536" s="428"/>
      <c r="JNR536" s="330"/>
      <c r="JNS536" s="428"/>
      <c r="JNT536" s="330"/>
      <c r="JNU536" s="428"/>
      <c r="JNV536" s="330"/>
      <c r="JNW536" s="428"/>
      <c r="JNX536" s="330"/>
      <c r="JNY536" s="428"/>
      <c r="JNZ536" s="330"/>
      <c r="JOA536" s="428"/>
      <c r="JOB536" s="330"/>
      <c r="JOC536" s="428"/>
      <c r="JOD536" s="330"/>
      <c r="JOE536" s="428"/>
      <c r="JOF536" s="330"/>
      <c r="JOG536" s="428"/>
      <c r="JOH536" s="330"/>
      <c r="JOI536" s="428"/>
      <c r="JOJ536" s="330"/>
      <c r="JOK536" s="428"/>
      <c r="JOL536" s="330"/>
      <c r="JOM536" s="428"/>
      <c r="JON536" s="330"/>
      <c r="JOO536" s="428"/>
      <c r="JOP536" s="330"/>
      <c r="JOQ536" s="428"/>
      <c r="JOR536" s="330"/>
      <c r="JOS536" s="428"/>
      <c r="JOT536" s="330"/>
      <c r="JOU536" s="428"/>
      <c r="JOV536" s="330"/>
      <c r="JOW536" s="428"/>
      <c r="JOX536" s="330"/>
      <c r="JOY536" s="428"/>
      <c r="JOZ536" s="330"/>
      <c r="JPA536" s="428"/>
      <c r="JPB536" s="330"/>
      <c r="JPC536" s="428"/>
      <c r="JPD536" s="330"/>
      <c r="JPE536" s="428"/>
      <c r="JPF536" s="330"/>
      <c r="JPG536" s="428"/>
      <c r="JPH536" s="330"/>
      <c r="JPI536" s="428"/>
      <c r="JPJ536" s="330"/>
      <c r="JPK536" s="428"/>
      <c r="JPL536" s="330"/>
      <c r="JPM536" s="428"/>
      <c r="JPN536" s="330"/>
      <c r="JPO536" s="428"/>
      <c r="JPP536" s="330"/>
      <c r="JPQ536" s="428"/>
      <c r="JPR536" s="330"/>
      <c r="JPS536" s="428"/>
      <c r="JPT536" s="330"/>
      <c r="JPU536" s="428"/>
      <c r="JPV536" s="330"/>
      <c r="JPW536" s="428"/>
      <c r="JPX536" s="330"/>
      <c r="JPY536" s="428"/>
      <c r="JPZ536" s="330"/>
      <c r="JQA536" s="428"/>
      <c r="JQB536" s="330"/>
      <c r="JQC536" s="428"/>
      <c r="JQD536" s="330"/>
      <c r="JQE536" s="428"/>
      <c r="JQF536" s="330"/>
      <c r="JQG536" s="428"/>
      <c r="JQH536" s="330"/>
      <c r="JQI536" s="428"/>
      <c r="JQJ536" s="330"/>
      <c r="JQK536" s="428"/>
      <c r="JQL536" s="330"/>
      <c r="JQM536" s="428"/>
      <c r="JQN536" s="330"/>
      <c r="JQO536" s="428"/>
      <c r="JQP536" s="330"/>
      <c r="JQQ536" s="428"/>
      <c r="JQR536" s="330"/>
      <c r="JQS536" s="428"/>
      <c r="JQT536" s="330"/>
      <c r="JQU536" s="428"/>
      <c r="JQV536" s="330"/>
      <c r="JQW536" s="428"/>
      <c r="JQX536" s="330"/>
      <c r="JQY536" s="428"/>
      <c r="JQZ536" s="330"/>
      <c r="JRA536" s="428"/>
      <c r="JRB536" s="330"/>
      <c r="JRC536" s="428"/>
      <c r="JRD536" s="330"/>
      <c r="JRE536" s="428"/>
      <c r="JRF536" s="330"/>
      <c r="JRG536" s="428"/>
      <c r="JRH536" s="330"/>
      <c r="JRI536" s="428"/>
      <c r="JRJ536" s="330"/>
      <c r="JRK536" s="428"/>
      <c r="JRL536" s="330"/>
      <c r="JRM536" s="428"/>
      <c r="JRN536" s="330"/>
      <c r="JRO536" s="428"/>
      <c r="JRP536" s="330"/>
      <c r="JRQ536" s="428"/>
      <c r="JRR536" s="330"/>
      <c r="JRS536" s="428"/>
      <c r="JRT536" s="330"/>
      <c r="JRU536" s="428"/>
      <c r="JRV536" s="330"/>
      <c r="JRW536" s="428"/>
      <c r="JRX536" s="330"/>
      <c r="JRY536" s="428"/>
      <c r="JRZ536" s="330"/>
      <c r="JSA536" s="428"/>
      <c r="JSB536" s="330"/>
      <c r="JSC536" s="428"/>
      <c r="JSD536" s="330"/>
      <c r="JSE536" s="428"/>
      <c r="JSF536" s="330"/>
      <c r="JSG536" s="428"/>
      <c r="JSH536" s="330"/>
      <c r="JSI536" s="428"/>
      <c r="JSJ536" s="330"/>
      <c r="JSK536" s="428"/>
      <c r="JSL536" s="330"/>
      <c r="JSM536" s="428"/>
      <c r="JSN536" s="330"/>
      <c r="JSO536" s="428"/>
      <c r="JSP536" s="330"/>
      <c r="JSQ536" s="428"/>
      <c r="JSR536" s="330"/>
      <c r="JSS536" s="428"/>
      <c r="JST536" s="330"/>
      <c r="JSU536" s="428"/>
      <c r="JSV536" s="330"/>
      <c r="JSW536" s="428"/>
      <c r="JSX536" s="330"/>
      <c r="JSY536" s="428"/>
      <c r="JSZ536" s="330"/>
      <c r="JTA536" s="428"/>
      <c r="JTB536" s="330"/>
      <c r="JTC536" s="428"/>
      <c r="JTD536" s="330"/>
      <c r="JTE536" s="428"/>
      <c r="JTF536" s="330"/>
      <c r="JTG536" s="428"/>
      <c r="JTH536" s="330"/>
      <c r="JTI536" s="428"/>
      <c r="JTJ536" s="330"/>
      <c r="JTK536" s="428"/>
      <c r="JTL536" s="330"/>
      <c r="JTM536" s="428"/>
      <c r="JTN536" s="330"/>
      <c r="JTO536" s="428"/>
      <c r="JTP536" s="330"/>
      <c r="JTQ536" s="428"/>
      <c r="JTR536" s="330"/>
      <c r="JTS536" s="428"/>
      <c r="JTT536" s="330"/>
      <c r="JTU536" s="428"/>
      <c r="JTV536" s="330"/>
      <c r="JTW536" s="428"/>
      <c r="JTX536" s="330"/>
      <c r="JTY536" s="428"/>
      <c r="JTZ536" s="330"/>
      <c r="JUA536" s="428"/>
      <c r="JUB536" s="330"/>
      <c r="JUC536" s="428"/>
      <c r="JUD536" s="330"/>
      <c r="JUE536" s="428"/>
      <c r="JUF536" s="330"/>
      <c r="JUG536" s="428"/>
      <c r="JUH536" s="330"/>
      <c r="JUI536" s="428"/>
      <c r="JUJ536" s="330"/>
      <c r="JUK536" s="428"/>
      <c r="JUL536" s="330"/>
      <c r="JUM536" s="428"/>
      <c r="JUN536" s="330"/>
      <c r="JUO536" s="428"/>
      <c r="JUP536" s="330"/>
      <c r="JUQ536" s="428"/>
      <c r="JUR536" s="330"/>
      <c r="JUS536" s="428"/>
      <c r="JUT536" s="330"/>
      <c r="JUU536" s="428"/>
      <c r="JUV536" s="330"/>
      <c r="JUW536" s="428"/>
      <c r="JUX536" s="330"/>
      <c r="JUY536" s="428"/>
      <c r="JUZ536" s="330"/>
      <c r="JVA536" s="428"/>
      <c r="JVB536" s="330"/>
      <c r="JVC536" s="428"/>
      <c r="JVD536" s="330"/>
      <c r="JVE536" s="428"/>
      <c r="JVF536" s="330"/>
      <c r="JVG536" s="428"/>
      <c r="JVH536" s="330"/>
      <c r="JVI536" s="428"/>
      <c r="JVJ536" s="330"/>
      <c r="JVK536" s="428"/>
      <c r="JVL536" s="330"/>
      <c r="JVM536" s="428"/>
      <c r="JVN536" s="330"/>
      <c r="JVO536" s="428"/>
      <c r="JVP536" s="330"/>
      <c r="JVQ536" s="428"/>
      <c r="JVR536" s="330"/>
      <c r="JVS536" s="428"/>
      <c r="JVT536" s="330"/>
      <c r="JVU536" s="428"/>
      <c r="JVV536" s="330"/>
      <c r="JVW536" s="428"/>
      <c r="JVX536" s="330"/>
      <c r="JVY536" s="428"/>
      <c r="JVZ536" s="330"/>
      <c r="JWA536" s="428"/>
      <c r="JWB536" s="330"/>
      <c r="JWC536" s="428"/>
      <c r="JWD536" s="330"/>
      <c r="JWE536" s="428"/>
      <c r="JWF536" s="330"/>
      <c r="JWG536" s="428"/>
      <c r="JWH536" s="330"/>
      <c r="JWI536" s="428"/>
      <c r="JWJ536" s="330"/>
      <c r="JWK536" s="428"/>
      <c r="JWL536" s="330"/>
      <c r="JWM536" s="428"/>
      <c r="JWN536" s="330"/>
      <c r="JWO536" s="428"/>
      <c r="JWP536" s="330"/>
      <c r="JWQ536" s="428"/>
      <c r="JWR536" s="330"/>
      <c r="JWS536" s="428"/>
      <c r="JWT536" s="330"/>
      <c r="JWU536" s="428"/>
      <c r="JWV536" s="330"/>
      <c r="JWW536" s="428"/>
      <c r="JWX536" s="330"/>
      <c r="JWY536" s="428"/>
      <c r="JWZ536" s="330"/>
      <c r="JXA536" s="428"/>
      <c r="JXB536" s="330"/>
      <c r="JXC536" s="428"/>
      <c r="JXD536" s="330"/>
      <c r="JXE536" s="428"/>
      <c r="JXF536" s="330"/>
      <c r="JXG536" s="428"/>
      <c r="JXH536" s="330"/>
      <c r="JXI536" s="428"/>
      <c r="JXJ536" s="330"/>
      <c r="JXK536" s="428"/>
      <c r="JXL536" s="330"/>
      <c r="JXM536" s="428"/>
      <c r="JXN536" s="330"/>
      <c r="JXO536" s="428"/>
      <c r="JXP536" s="330"/>
      <c r="JXQ536" s="428"/>
      <c r="JXR536" s="330"/>
      <c r="JXS536" s="428"/>
      <c r="JXT536" s="330"/>
      <c r="JXU536" s="428"/>
      <c r="JXV536" s="330"/>
      <c r="JXW536" s="428"/>
      <c r="JXX536" s="330"/>
      <c r="JXY536" s="428"/>
      <c r="JXZ536" s="330"/>
      <c r="JYA536" s="428"/>
      <c r="JYB536" s="330"/>
      <c r="JYC536" s="428"/>
      <c r="JYD536" s="330"/>
      <c r="JYE536" s="428"/>
      <c r="JYF536" s="330"/>
      <c r="JYG536" s="428"/>
      <c r="JYH536" s="330"/>
      <c r="JYI536" s="428"/>
      <c r="JYJ536" s="330"/>
      <c r="JYK536" s="428"/>
      <c r="JYL536" s="330"/>
      <c r="JYM536" s="428"/>
      <c r="JYN536" s="330"/>
      <c r="JYO536" s="428"/>
      <c r="JYP536" s="330"/>
      <c r="JYQ536" s="428"/>
      <c r="JYR536" s="330"/>
      <c r="JYS536" s="428"/>
      <c r="JYT536" s="330"/>
      <c r="JYU536" s="428"/>
      <c r="JYV536" s="330"/>
      <c r="JYW536" s="428"/>
      <c r="JYX536" s="330"/>
      <c r="JYY536" s="428"/>
      <c r="JYZ536" s="330"/>
      <c r="JZA536" s="428"/>
      <c r="JZB536" s="330"/>
      <c r="JZC536" s="428"/>
      <c r="JZD536" s="330"/>
      <c r="JZE536" s="428"/>
      <c r="JZF536" s="330"/>
      <c r="JZG536" s="428"/>
      <c r="JZH536" s="330"/>
      <c r="JZI536" s="428"/>
      <c r="JZJ536" s="330"/>
      <c r="JZK536" s="428"/>
      <c r="JZL536" s="330"/>
      <c r="JZM536" s="428"/>
      <c r="JZN536" s="330"/>
      <c r="JZO536" s="428"/>
      <c r="JZP536" s="330"/>
      <c r="JZQ536" s="428"/>
      <c r="JZR536" s="330"/>
      <c r="JZS536" s="428"/>
      <c r="JZT536" s="330"/>
      <c r="JZU536" s="428"/>
      <c r="JZV536" s="330"/>
      <c r="JZW536" s="428"/>
      <c r="JZX536" s="330"/>
      <c r="JZY536" s="428"/>
      <c r="JZZ536" s="330"/>
      <c r="KAA536" s="428"/>
      <c r="KAB536" s="330"/>
      <c r="KAC536" s="428"/>
      <c r="KAD536" s="330"/>
      <c r="KAE536" s="428"/>
      <c r="KAF536" s="330"/>
      <c r="KAG536" s="428"/>
      <c r="KAH536" s="330"/>
      <c r="KAI536" s="428"/>
      <c r="KAJ536" s="330"/>
      <c r="KAK536" s="428"/>
      <c r="KAL536" s="330"/>
      <c r="KAM536" s="428"/>
      <c r="KAN536" s="330"/>
      <c r="KAO536" s="428"/>
      <c r="KAP536" s="330"/>
      <c r="KAQ536" s="428"/>
      <c r="KAR536" s="330"/>
      <c r="KAS536" s="428"/>
      <c r="KAT536" s="330"/>
      <c r="KAU536" s="428"/>
      <c r="KAV536" s="330"/>
      <c r="KAW536" s="428"/>
      <c r="KAX536" s="330"/>
      <c r="KAY536" s="428"/>
      <c r="KAZ536" s="330"/>
      <c r="KBA536" s="428"/>
      <c r="KBB536" s="330"/>
      <c r="KBC536" s="428"/>
      <c r="KBD536" s="330"/>
      <c r="KBE536" s="428"/>
      <c r="KBF536" s="330"/>
      <c r="KBG536" s="428"/>
      <c r="KBH536" s="330"/>
      <c r="KBI536" s="428"/>
      <c r="KBJ536" s="330"/>
      <c r="KBK536" s="428"/>
      <c r="KBL536" s="330"/>
      <c r="KBM536" s="428"/>
      <c r="KBN536" s="330"/>
      <c r="KBO536" s="428"/>
      <c r="KBP536" s="330"/>
      <c r="KBQ536" s="428"/>
      <c r="KBR536" s="330"/>
      <c r="KBS536" s="428"/>
      <c r="KBT536" s="330"/>
      <c r="KBU536" s="428"/>
      <c r="KBV536" s="330"/>
      <c r="KBW536" s="428"/>
      <c r="KBX536" s="330"/>
      <c r="KBY536" s="428"/>
      <c r="KBZ536" s="330"/>
      <c r="KCA536" s="428"/>
      <c r="KCB536" s="330"/>
      <c r="KCC536" s="428"/>
      <c r="KCD536" s="330"/>
      <c r="KCE536" s="428"/>
      <c r="KCF536" s="330"/>
      <c r="KCG536" s="428"/>
      <c r="KCH536" s="330"/>
      <c r="KCI536" s="428"/>
      <c r="KCJ536" s="330"/>
      <c r="KCK536" s="428"/>
      <c r="KCL536" s="330"/>
      <c r="KCM536" s="428"/>
      <c r="KCN536" s="330"/>
      <c r="KCO536" s="428"/>
      <c r="KCP536" s="330"/>
      <c r="KCQ536" s="428"/>
      <c r="KCR536" s="330"/>
      <c r="KCS536" s="428"/>
      <c r="KCT536" s="330"/>
      <c r="KCU536" s="428"/>
      <c r="KCV536" s="330"/>
      <c r="KCW536" s="428"/>
      <c r="KCX536" s="330"/>
      <c r="KCY536" s="428"/>
      <c r="KCZ536" s="330"/>
      <c r="KDA536" s="428"/>
      <c r="KDB536" s="330"/>
      <c r="KDC536" s="428"/>
      <c r="KDD536" s="330"/>
      <c r="KDE536" s="428"/>
      <c r="KDF536" s="330"/>
      <c r="KDG536" s="428"/>
      <c r="KDH536" s="330"/>
      <c r="KDI536" s="428"/>
      <c r="KDJ536" s="330"/>
      <c r="KDK536" s="428"/>
      <c r="KDL536" s="330"/>
      <c r="KDM536" s="428"/>
      <c r="KDN536" s="330"/>
      <c r="KDO536" s="428"/>
      <c r="KDP536" s="330"/>
      <c r="KDQ536" s="428"/>
      <c r="KDR536" s="330"/>
      <c r="KDS536" s="428"/>
      <c r="KDT536" s="330"/>
      <c r="KDU536" s="428"/>
      <c r="KDV536" s="330"/>
      <c r="KDW536" s="428"/>
      <c r="KDX536" s="330"/>
      <c r="KDY536" s="428"/>
      <c r="KDZ536" s="330"/>
      <c r="KEA536" s="428"/>
      <c r="KEB536" s="330"/>
      <c r="KEC536" s="428"/>
      <c r="KED536" s="330"/>
      <c r="KEE536" s="428"/>
      <c r="KEF536" s="330"/>
      <c r="KEG536" s="428"/>
      <c r="KEH536" s="330"/>
      <c r="KEI536" s="428"/>
      <c r="KEJ536" s="330"/>
      <c r="KEK536" s="428"/>
      <c r="KEL536" s="330"/>
      <c r="KEM536" s="428"/>
      <c r="KEN536" s="330"/>
      <c r="KEO536" s="428"/>
      <c r="KEP536" s="330"/>
      <c r="KEQ536" s="428"/>
      <c r="KER536" s="330"/>
      <c r="KES536" s="428"/>
      <c r="KET536" s="330"/>
      <c r="KEU536" s="428"/>
      <c r="KEV536" s="330"/>
      <c r="KEW536" s="428"/>
      <c r="KEX536" s="330"/>
      <c r="KEY536" s="428"/>
      <c r="KEZ536" s="330"/>
      <c r="KFA536" s="428"/>
      <c r="KFB536" s="330"/>
      <c r="KFC536" s="428"/>
      <c r="KFD536" s="330"/>
      <c r="KFE536" s="428"/>
      <c r="KFF536" s="330"/>
      <c r="KFG536" s="428"/>
      <c r="KFH536" s="330"/>
      <c r="KFI536" s="428"/>
      <c r="KFJ536" s="330"/>
      <c r="KFK536" s="428"/>
      <c r="KFL536" s="330"/>
      <c r="KFM536" s="428"/>
      <c r="KFN536" s="330"/>
      <c r="KFO536" s="428"/>
      <c r="KFP536" s="330"/>
      <c r="KFQ536" s="428"/>
      <c r="KFR536" s="330"/>
      <c r="KFS536" s="428"/>
      <c r="KFT536" s="330"/>
      <c r="KFU536" s="428"/>
      <c r="KFV536" s="330"/>
      <c r="KFW536" s="428"/>
      <c r="KFX536" s="330"/>
      <c r="KFY536" s="428"/>
      <c r="KFZ536" s="330"/>
      <c r="KGA536" s="428"/>
      <c r="KGB536" s="330"/>
      <c r="KGC536" s="428"/>
      <c r="KGD536" s="330"/>
      <c r="KGE536" s="428"/>
      <c r="KGF536" s="330"/>
      <c r="KGG536" s="428"/>
      <c r="KGH536" s="330"/>
      <c r="KGI536" s="428"/>
      <c r="KGJ536" s="330"/>
      <c r="KGK536" s="428"/>
      <c r="KGL536" s="330"/>
      <c r="KGM536" s="428"/>
      <c r="KGN536" s="330"/>
      <c r="KGO536" s="428"/>
      <c r="KGP536" s="330"/>
      <c r="KGQ536" s="428"/>
      <c r="KGR536" s="330"/>
      <c r="KGS536" s="428"/>
      <c r="KGT536" s="330"/>
      <c r="KGU536" s="428"/>
      <c r="KGV536" s="330"/>
      <c r="KGW536" s="428"/>
      <c r="KGX536" s="330"/>
      <c r="KGY536" s="428"/>
      <c r="KGZ536" s="330"/>
      <c r="KHA536" s="428"/>
      <c r="KHB536" s="330"/>
      <c r="KHC536" s="428"/>
      <c r="KHD536" s="330"/>
      <c r="KHE536" s="428"/>
      <c r="KHF536" s="330"/>
      <c r="KHG536" s="428"/>
      <c r="KHH536" s="330"/>
      <c r="KHI536" s="428"/>
      <c r="KHJ536" s="330"/>
      <c r="KHK536" s="428"/>
      <c r="KHL536" s="330"/>
      <c r="KHM536" s="428"/>
      <c r="KHN536" s="330"/>
      <c r="KHO536" s="428"/>
      <c r="KHP536" s="330"/>
      <c r="KHQ536" s="428"/>
      <c r="KHR536" s="330"/>
      <c r="KHS536" s="428"/>
      <c r="KHT536" s="330"/>
      <c r="KHU536" s="428"/>
      <c r="KHV536" s="330"/>
      <c r="KHW536" s="428"/>
      <c r="KHX536" s="330"/>
      <c r="KHY536" s="428"/>
      <c r="KHZ536" s="330"/>
      <c r="KIA536" s="428"/>
      <c r="KIB536" s="330"/>
      <c r="KIC536" s="428"/>
      <c r="KID536" s="330"/>
      <c r="KIE536" s="428"/>
      <c r="KIF536" s="330"/>
      <c r="KIG536" s="428"/>
      <c r="KIH536" s="330"/>
      <c r="KII536" s="428"/>
      <c r="KIJ536" s="330"/>
      <c r="KIK536" s="428"/>
      <c r="KIL536" s="330"/>
      <c r="KIM536" s="428"/>
      <c r="KIN536" s="330"/>
      <c r="KIO536" s="428"/>
      <c r="KIP536" s="330"/>
      <c r="KIQ536" s="428"/>
      <c r="KIR536" s="330"/>
      <c r="KIS536" s="428"/>
      <c r="KIT536" s="330"/>
      <c r="KIU536" s="428"/>
      <c r="KIV536" s="330"/>
      <c r="KIW536" s="428"/>
      <c r="KIX536" s="330"/>
      <c r="KIY536" s="428"/>
      <c r="KIZ536" s="330"/>
      <c r="KJA536" s="428"/>
      <c r="KJB536" s="330"/>
      <c r="KJC536" s="428"/>
      <c r="KJD536" s="330"/>
      <c r="KJE536" s="428"/>
      <c r="KJF536" s="330"/>
      <c r="KJG536" s="428"/>
      <c r="KJH536" s="330"/>
      <c r="KJI536" s="428"/>
      <c r="KJJ536" s="330"/>
      <c r="KJK536" s="428"/>
      <c r="KJL536" s="330"/>
      <c r="KJM536" s="428"/>
      <c r="KJN536" s="330"/>
      <c r="KJO536" s="428"/>
      <c r="KJP536" s="330"/>
      <c r="KJQ536" s="428"/>
      <c r="KJR536" s="330"/>
      <c r="KJS536" s="428"/>
      <c r="KJT536" s="330"/>
      <c r="KJU536" s="428"/>
      <c r="KJV536" s="330"/>
      <c r="KJW536" s="428"/>
      <c r="KJX536" s="330"/>
      <c r="KJY536" s="428"/>
      <c r="KJZ536" s="330"/>
      <c r="KKA536" s="428"/>
      <c r="KKB536" s="330"/>
      <c r="KKC536" s="428"/>
      <c r="KKD536" s="330"/>
      <c r="KKE536" s="428"/>
      <c r="KKF536" s="330"/>
      <c r="KKG536" s="428"/>
      <c r="KKH536" s="330"/>
      <c r="KKI536" s="428"/>
      <c r="KKJ536" s="330"/>
      <c r="KKK536" s="428"/>
      <c r="KKL536" s="330"/>
      <c r="KKM536" s="428"/>
      <c r="KKN536" s="330"/>
      <c r="KKO536" s="428"/>
      <c r="KKP536" s="330"/>
      <c r="KKQ536" s="428"/>
      <c r="KKR536" s="330"/>
      <c r="KKS536" s="428"/>
      <c r="KKT536" s="330"/>
      <c r="KKU536" s="428"/>
      <c r="KKV536" s="330"/>
      <c r="KKW536" s="428"/>
      <c r="KKX536" s="330"/>
      <c r="KKY536" s="428"/>
      <c r="KKZ536" s="330"/>
      <c r="KLA536" s="428"/>
      <c r="KLB536" s="330"/>
      <c r="KLC536" s="428"/>
      <c r="KLD536" s="330"/>
      <c r="KLE536" s="428"/>
      <c r="KLF536" s="330"/>
      <c r="KLG536" s="428"/>
      <c r="KLH536" s="330"/>
      <c r="KLI536" s="428"/>
      <c r="KLJ536" s="330"/>
      <c r="KLK536" s="428"/>
      <c r="KLL536" s="330"/>
      <c r="KLM536" s="428"/>
      <c r="KLN536" s="330"/>
      <c r="KLO536" s="428"/>
      <c r="KLP536" s="330"/>
      <c r="KLQ536" s="428"/>
      <c r="KLR536" s="330"/>
      <c r="KLS536" s="428"/>
      <c r="KLT536" s="330"/>
      <c r="KLU536" s="428"/>
      <c r="KLV536" s="330"/>
      <c r="KLW536" s="428"/>
      <c r="KLX536" s="330"/>
      <c r="KLY536" s="428"/>
      <c r="KLZ536" s="330"/>
      <c r="KMA536" s="428"/>
      <c r="KMB536" s="330"/>
      <c r="KMC536" s="428"/>
      <c r="KMD536" s="330"/>
      <c r="KME536" s="428"/>
      <c r="KMF536" s="330"/>
      <c r="KMG536" s="428"/>
      <c r="KMH536" s="330"/>
      <c r="KMI536" s="428"/>
      <c r="KMJ536" s="330"/>
      <c r="KMK536" s="428"/>
      <c r="KML536" s="330"/>
      <c r="KMM536" s="428"/>
      <c r="KMN536" s="330"/>
      <c r="KMO536" s="428"/>
      <c r="KMP536" s="330"/>
      <c r="KMQ536" s="428"/>
      <c r="KMR536" s="330"/>
      <c r="KMS536" s="428"/>
      <c r="KMT536" s="330"/>
      <c r="KMU536" s="428"/>
      <c r="KMV536" s="330"/>
      <c r="KMW536" s="428"/>
      <c r="KMX536" s="330"/>
      <c r="KMY536" s="428"/>
      <c r="KMZ536" s="330"/>
      <c r="KNA536" s="428"/>
      <c r="KNB536" s="330"/>
      <c r="KNC536" s="428"/>
      <c r="KND536" s="330"/>
      <c r="KNE536" s="428"/>
      <c r="KNF536" s="330"/>
      <c r="KNG536" s="428"/>
      <c r="KNH536" s="330"/>
      <c r="KNI536" s="428"/>
      <c r="KNJ536" s="330"/>
      <c r="KNK536" s="428"/>
      <c r="KNL536" s="330"/>
      <c r="KNM536" s="428"/>
      <c r="KNN536" s="330"/>
      <c r="KNO536" s="428"/>
      <c r="KNP536" s="330"/>
      <c r="KNQ536" s="428"/>
      <c r="KNR536" s="330"/>
      <c r="KNS536" s="428"/>
      <c r="KNT536" s="330"/>
      <c r="KNU536" s="428"/>
      <c r="KNV536" s="330"/>
      <c r="KNW536" s="428"/>
      <c r="KNX536" s="330"/>
      <c r="KNY536" s="428"/>
      <c r="KNZ536" s="330"/>
      <c r="KOA536" s="428"/>
      <c r="KOB536" s="330"/>
      <c r="KOC536" s="428"/>
      <c r="KOD536" s="330"/>
      <c r="KOE536" s="428"/>
      <c r="KOF536" s="330"/>
      <c r="KOG536" s="428"/>
      <c r="KOH536" s="330"/>
      <c r="KOI536" s="428"/>
      <c r="KOJ536" s="330"/>
      <c r="KOK536" s="428"/>
      <c r="KOL536" s="330"/>
      <c r="KOM536" s="428"/>
      <c r="KON536" s="330"/>
      <c r="KOO536" s="428"/>
      <c r="KOP536" s="330"/>
      <c r="KOQ536" s="428"/>
      <c r="KOR536" s="330"/>
      <c r="KOS536" s="428"/>
      <c r="KOT536" s="330"/>
      <c r="KOU536" s="428"/>
      <c r="KOV536" s="330"/>
      <c r="KOW536" s="428"/>
      <c r="KOX536" s="330"/>
      <c r="KOY536" s="428"/>
      <c r="KOZ536" s="330"/>
      <c r="KPA536" s="428"/>
      <c r="KPB536" s="330"/>
      <c r="KPC536" s="428"/>
      <c r="KPD536" s="330"/>
      <c r="KPE536" s="428"/>
      <c r="KPF536" s="330"/>
      <c r="KPG536" s="428"/>
      <c r="KPH536" s="330"/>
      <c r="KPI536" s="428"/>
      <c r="KPJ536" s="330"/>
      <c r="KPK536" s="428"/>
      <c r="KPL536" s="330"/>
      <c r="KPM536" s="428"/>
      <c r="KPN536" s="330"/>
      <c r="KPO536" s="428"/>
      <c r="KPP536" s="330"/>
      <c r="KPQ536" s="428"/>
      <c r="KPR536" s="330"/>
      <c r="KPS536" s="428"/>
      <c r="KPT536" s="330"/>
      <c r="KPU536" s="428"/>
      <c r="KPV536" s="330"/>
      <c r="KPW536" s="428"/>
      <c r="KPX536" s="330"/>
      <c r="KPY536" s="428"/>
      <c r="KPZ536" s="330"/>
      <c r="KQA536" s="428"/>
      <c r="KQB536" s="330"/>
      <c r="KQC536" s="428"/>
      <c r="KQD536" s="330"/>
      <c r="KQE536" s="428"/>
      <c r="KQF536" s="330"/>
      <c r="KQG536" s="428"/>
      <c r="KQH536" s="330"/>
      <c r="KQI536" s="428"/>
      <c r="KQJ536" s="330"/>
      <c r="KQK536" s="428"/>
      <c r="KQL536" s="330"/>
      <c r="KQM536" s="428"/>
      <c r="KQN536" s="330"/>
      <c r="KQO536" s="428"/>
      <c r="KQP536" s="330"/>
      <c r="KQQ536" s="428"/>
      <c r="KQR536" s="330"/>
      <c r="KQS536" s="428"/>
      <c r="KQT536" s="330"/>
      <c r="KQU536" s="428"/>
      <c r="KQV536" s="330"/>
      <c r="KQW536" s="428"/>
      <c r="KQX536" s="330"/>
      <c r="KQY536" s="428"/>
      <c r="KQZ536" s="330"/>
      <c r="KRA536" s="428"/>
      <c r="KRB536" s="330"/>
      <c r="KRC536" s="428"/>
      <c r="KRD536" s="330"/>
      <c r="KRE536" s="428"/>
      <c r="KRF536" s="330"/>
      <c r="KRG536" s="428"/>
      <c r="KRH536" s="330"/>
      <c r="KRI536" s="428"/>
      <c r="KRJ536" s="330"/>
      <c r="KRK536" s="428"/>
      <c r="KRL536" s="330"/>
      <c r="KRM536" s="428"/>
      <c r="KRN536" s="330"/>
      <c r="KRO536" s="428"/>
      <c r="KRP536" s="330"/>
      <c r="KRQ536" s="428"/>
      <c r="KRR536" s="330"/>
      <c r="KRS536" s="428"/>
      <c r="KRT536" s="330"/>
      <c r="KRU536" s="428"/>
      <c r="KRV536" s="330"/>
      <c r="KRW536" s="428"/>
      <c r="KRX536" s="330"/>
      <c r="KRY536" s="428"/>
      <c r="KRZ536" s="330"/>
      <c r="KSA536" s="428"/>
      <c r="KSB536" s="330"/>
      <c r="KSC536" s="428"/>
      <c r="KSD536" s="330"/>
      <c r="KSE536" s="428"/>
      <c r="KSF536" s="330"/>
      <c r="KSG536" s="428"/>
      <c r="KSH536" s="330"/>
      <c r="KSI536" s="428"/>
      <c r="KSJ536" s="330"/>
      <c r="KSK536" s="428"/>
      <c r="KSL536" s="330"/>
      <c r="KSM536" s="428"/>
      <c r="KSN536" s="330"/>
      <c r="KSO536" s="428"/>
      <c r="KSP536" s="330"/>
      <c r="KSQ536" s="428"/>
      <c r="KSR536" s="330"/>
      <c r="KSS536" s="428"/>
      <c r="KST536" s="330"/>
      <c r="KSU536" s="428"/>
      <c r="KSV536" s="330"/>
      <c r="KSW536" s="428"/>
      <c r="KSX536" s="330"/>
      <c r="KSY536" s="428"/>
      <c r="KSZ536" s="330"/>
      <c r="KTA536" s="428"/>
      <c r="KTB536" s="330"/>
      <c r="KTC536" s="428"/>
      <c r="KTD536" s="330"/>
      <c r="KTE536" s="428"/>
      <c r="KTF536" s="330"/>
      <c r="KTG536" s="428"/>
      <c r="KTH536" s="330"/>
      <c r="KTI536" s="428"/>
      <c r="KTJ536" s="330"/>
      <c r="KTK536" s="428"/>
      <c r="KTL536" s="330"/>
      <c r="KTM536" s="428"/>
      <c r="KTN536" s="330"/>
      <c r="KTO536" s="428"/>
      <c r="KTP536" s="330"/>
      <c r="KTQ536" s="428"/>
      <c r="KTR536" s="330"/>
      <c r="KTS536" s="428"/>
      <c r="KTT536" s="330"/>
      <c r="KTU536" s="428"/>
      <c r="KTV536" s="330"/>
      <c r="KTW536" s="428"/>
      <c r="KTX536" s="330"/>
      <c r="KTY536" s="428"/>
      <c r="KTZ536" s="330"/>
      <c r="KUA536" s="428"/>
      <c r="KUB536" s="330"/>
      <c r="KUC536" s="428"/>
      <c r="KUD536" s="330"/>
      <c r="KUE536" s="428"/>
      <c r="KUF536" s="330"/>
      <c r="KUG536" s="428"/>
      <c r="KUH536" s="330"/>
      <c r="KUI536" s="428"/>
      <c r="KUJ536" s="330"/>
      <c r="KUK536" s="428"/>
      <c r="KUL536" s="330"/>
      <c r="KUM536" s="428"/>
      <c r="KUN536" s="330"/>
      <c r="KUO536" s="428"/>
      <c r="KUP536" s="330"/>
      <c r="KUQ536" s="428"/>
      <c r="KUR536" s="330"/>
      <c r="KUS536" s="428"/>
      <c r="KUT536" s="330"/>
      <c r="KUU536" s="428"/>
      <c r="KUV536" s="330"/>
      <c r="KUW536" s="428"/>
      <c r="KUX536" s="330"/>
      <c r="KUY536" s="428"/>
      <c r="KUZ536" s="330"/>
      <c r="KVA536" s="428"/>
      <c r="KVB536" s="330"/>
      <c r="KVC536" s="428"/>
      <c r="KVD536" s="330"/>
      <c r="KVE536" s="428"/>
      <c r="KVF536" s="330"/>
      <c r="KVG536" s="428"/>
      <c r="KVH536" s="330"/>
      <c r="KVI536" s="428"/>
      <c r="KVJ536" s="330"/>
      <c r="KVK536" s="428"/>
      <c r="KVL536" s="330"/>
      <c r="KVM536" s="428"/>
      <c r="KVN536" s="330"/>
      <c r="KVO536" s="428"/>
      <c r="KVP536" s="330"/>
      <c r="KVQ536" s="428"/>
      <c r="KVR536" s="330"/>
      <c r="KVS536" s="428"/>
      <c r="KVT536" s="330"/>
      <c r="KVU536" s="428"/>
      <c r="KVV536" s="330"/>
      <c r="KVW536" s="428"/>
      <c r="KVX536" s="330"/>
      <c r="KVY536" s="428"/>
      <c r="KVZ536" s="330"/>
      <c r="KWA536" s="428"/>
      <c r="KWB536" s="330"/>
      <c r="KWC536" s="428"/>
      <c r="KWD536" s="330"/>
      <c r="KWE536" s="428"/>
      <c r="KWF536" s="330"/>
      <c r="KWG536" s="428"/>
      <c r="KWH536" s="330"/>
      <c r="KWI536" s="428"/>
      <c r="KWJ536" s="330"/>
      <c r="KWK536" s="428"/>
      <c r="KWL536" s="330"/>
      <c r="KWM536" s="428"/>
      <c r="KWN536" s="330"/>
      <c r="KWO536" s="428"/>
      <c r="KWP536" s="330"/>
      <c r="KWQ536" s="428"/>
      <c r="KWR536" s="330"/>
      <c r="KWS536" s="428"/>
      <c r="KWT536" s="330"/>
      <c r="KWU536" s="428"/>
      <c r="KWV536" s="330"/>
      <c r="KWW536" s="428"/>
      <c r="KWX536" s="330"/>
      <c r="KWY536" s="428"/>
      <c r="KWZ536" s="330"/>
      <c r="KXA536" s="428"/>
      <c r="KXB536" s="330"/>
      <c r="KXC536" s="428"/>
      <c r="KXD536" s="330"/>
      <c r="KXE536" s="428"/>
      <c r="KXF536" s="330"/>
      <c r="KXG536" s="428"/>
      <c r="KXH536" s="330"/>
      <c r="KXI536" s="428"/>
      <c r="KXJ536" s="330"/>
      <c r="KXK536" s="428"/>
      <c r="KXL536" s="330"/>
      <c r="KXM536" s="428"/>
      <c r="KXN536" s="330"/>
      <c r="KXO536" s="428"/>
      <c r="KXP536" s="330"/>
      <c r="KXQ536" s="428"/>
      <c r="KXR536" s="330"/>
      <c r="KXS536" s="428"/>
      <c r="KXT536" s="330"/>
      <c r="KXU536" s="428"/>
      <c r="KXV536" s="330"/>
      <c r="KXW536" s="428"/>
      <c r="KXX536" s="330"/>
      <c r="KXY536" s="428"/>
      <c r="KXZ536" s="330"/>
      <c r="KYA536" s="428"/>
      <c r="KYB536" s="330"/>
      <c r="KYC536" s="428"/>
      <c r="KYD536" s="330"/>
      <c r="KYE536" s="428"/>
      <c r="KYF536" s="330"/>
      <c r="KYG536" s="428"/>
      <c r="KYH536" s="330"/>
      <c r="KYI536" s="428"/>
      <c r="KYJ536" s="330"/>
      <c r="KYK536" s="428"/>
      <c r="KYL536" s="330"/>
      <c r="KYM536" s="428"/>
      <c r="KYN536" s="330"/>
      <c r="KYO536" s="428"/>
      <c r="KYP536" s="330"/>
      <c r="KYQ536" s="428"/>
      <c r="KYR536" s="330"/>
      <c r="KYS536" s="428"/>
      <c r="KYT536" s="330"/>
      <c r="KYU536" s="428"/>
      <c r="KYV536" s="330"/>
      <c r="KYW536" s="428"/>
      <c r="KYX536" s="330"/>
      <c r="KYY536" s="428"/>
      <c r="KYZ536" s="330"/>
      <c r="KZA536" s="428"/>
      <c r="KZB536" s="330"/>
      <c r="KZC536" s="428"/>
      <c r="KZD536" s="330"/>
      <c r="KZE536" s="428"/>
      <c r="KZF536" s="330"/>
      <c r="KZG536" s="428"/>
      <c r="KZH536" s="330"/>
      <c r="KZI536" s="428"/>
      <c r="KZJ536" s="330"/>
      <c r="KZK536" s="428"/>
      <c r="KZL536" s="330"/>
      <c r="KZM536" s="428"/>
      <c r="KZN536" s="330"/>
      <c r="KZO536" s="428"/>
      <c r="KZP536" s="330"/>
      <c r="KZQ536" s="428"/>
      <c r="KZR536" s="330"/>
      <c r="KZS536" s="428"/>
      <c r="KZT536" s="330"/>
      <c r="KZU536" s="428"/>
      <c r="KZV536" s="330"/>
      <c r="KZW536" s="428"/>
      <c r="KZX536" s="330"/>
      <c r="KZY536" s="428"/>
      <c r="KZZ536" s="330"/>
      <c r="LAA536" s="428"/>
      <c r="LAB536" s="330"/>
      <c r="LAC536" s="428"/>
      <c r="LAD536" s="330"/>
      <c r="LAE536" s="428"/>
      <c r="LAF536" s="330"/>
      <c r="LAG536" s="428"/>
      <c r="LAH536" s="330"/>
      <c r="LAI536" s="428"/>
      <c r="LAJ536" s="330"/>
      <c r="LAK536" s="428"/>
      <c r="LAL536" s="330"/>
      <c r="LAM536" s="428"/>
      <c r="LAN536" s="330"/>
      <c r="LAO536" s="428"/>
      <c r="LAP536" s="330"/>
      <c r="LAQ536" s="428"/>
      <c r="LAR536" s="330"/>
      <c r="LAS536" s="428"/>
      <c r="LAT536" s="330"/>
      <c r="LAU536" s="428"/>
      <c r="LAV536" s="330"/>
      <c r="LAW536" s="428"/>
      <c r="LAX536" s="330"/>
      <c r="LAY536" s="428"/>
      <c r="LAZ536" s="330"/>
      <c r="LBA536" s="428"/>
      <c r="LBB536" s="330"/>
      <c r="LBC536" s="428"/>
      <c r="LBD536" s="330"/>
      <c r="LBE536" s="428"/>
      <c r="LBF536" s="330"/>
      <c r="LBG536" s="428"/>
      <c r="LBH536" s="330"/>
      <c r="LBI536" s="428"/>
      <c r="LBJ536" s="330"/>
      <c r="LBK536" s="428"/>
      <c r="LBL536" s="330"/>
      <c r="LBM536" s="428"/>
      <c r="LBN536" s="330"/>
      <c r="LBO536" s="428"/>
      <c r="LBP536" s="330"/>
      <c r="LBQ536" s="428"/>
      <c r="LBR536" s="330"/>
      <c r="LBS536" s="428"/>
      <c r="LBT536" s="330"/>
      <c r="LBU536" s="428"/>
      <c r="LBV536" s="330"/>
      <c r="LBW536" s="428"/>
      <c r="LBX536" s="330"/>
      <c r="LBY536" s="428"/>
      <c r="LBZ536" s="330"/>
      <c r="LCA536" s="428"/>
      <c r="LCB536" s="330"/>
      <c r="LCC536" s="428"/>
      <c r="LCD536" s="330"/>
      <c r="LCE536" s="428"/>
      <c r="LCF536" s="330"/>
      <c r="LCG536" s="428"/>
      <c r="LCH536" s="330"/>
      <c r="LCI536" s="428"/>
      <c r="LCJ536" s="330"/>
      <c r="LCK536" s="428"/>
      <c r="LCL536" s="330"/>
      <c r="LCM536" s="428"/>
      <c r="LCN536" s="330"/>
      <c r="LCO536" s="428"/>
      <c r="LCP536" s="330"/>
      <c r="LCQ536" s="428"/>
      <c r="LCR536" s="330"/>
      <c r="LCS536" s="428"/>
      <c r="LCT536" s="330"/>
      <c r="LCU536" s="428"/>
      <c r="LCV536" s="330"/>
      <c r="LCW536" s="428"/>
      <c r="LCX536" s="330"/>
      <c r="LCY536" s="428"/>
      <c r="LCZ536" s="330"/>
      <c r="LDA536" s="428"/>
      <c r="LDB536" s="330"/>
      <c r="LDC536" s="428"/>
      <c r="LDD536" s="330"/>
      <c r="LDE536" s="428"/>
      <c r="LDF536" s="330"/>
      <c r="LDG536" s="428"/>
      <c r="LDH536" s="330"/>
      <c r="LDI536" s="428"/>
      <c r="LDJ536" s="330"/>
      <c r="LDK536" s="428"/>
      <c r="LDL536" s="330"/>
      <c r="LDM536" s="428"/>
      <c r="LDN536" s="330"/>
      <c r="LDO536" s="428"/>
      <c r="LDP536" s="330"/>
      <c r="LDQ536" s="428"/>
      <c r="LDR536" s="330"/>
      <c r="LDS536" s="428"/>
      <c r="LDT536" s="330"/>
      <c r="LDU536" s="428"/>
      <c r="LDV536" s="330"/>
      <c r="LDW536" s="428"/>
      <c r="LDX536" s="330"/>
      <c r="LDY536" s="428"/>
      <c r="LDZ536" s="330"/>
      <c r="LEA536" s="428"/>
      <c r="LEB536" s="330"/>
      <c r="LEC536" s="428"/>
      <c r="LED536" s="330"/>
      <c r="LEE536" s="428"/>
      <c r="LEF536" s="330"/>
      <c r="LEG536" s="428"/>
      <c r="LEH536" s="330"/>
      <c r="LEI536" s="428"/>
      <c r="LEJ536" s="330"/>
      <c r="LEK536" s="428"/>
      <c r="LEL536" s="330"/>
      <c r="LEM536" s="428"/>
      <c r="LEN536" s="330"/>
      <c r="LEO536" s="428"/>
      <c r="LEP536" s="330"/>
      <c r="LEQ536" s="428"/>
      <c r="LER536" s="330"/>
      <c r="LES536" s="428"/>
      <c r="LET536" s="330"/>
      <c r="LEU536" s="428"/>
      <c r="LEV536" s="330"/>
      <c r="LEW536" s="428"/>
      <c r="LEX536" s="330"/>
      <c r="LEY536" s="428"/>
      <c r="LEZ536" s="330"/>
      <c r="LFA536" s="428"/>
      <c r="LFB536" s="330"/>
      <c r="LFC536" s="428"/>
      <c r="LFD536" s="330"/>
      <c r="LFE536" s="428"/>
      <c r="LFF536" s="330"/>
      <c r="LFG536" s="428"/>
      <c r="LFH536" s="330"/>
      <c r="LFI536" s="428"/>
      <c r="LFJ536" s="330"/>
      <c r="LFK536" s="428"/>
      <c r="LFL536" s="330"/>
      <c r="LFM536" s="428"/>
      <c r="LFN536" s="330"/>
      <c r="LFO536" s="428"/>
      <c r="LFP536" s="330"/>
      <c r="LFQ536" s="428"/>
      <c r="LFR536" s="330"/>
      <c r="LFS536" s="428"/>
      <c r="LFT536" s="330"/>
      <c r="LFU536" s="428"/>
      <c r="LFV536" s="330"/>
      <c r="LFW536" s="428"/>
      <c r="LFX536" s="330"/>
      <c r="LFY536" s="428"/>
      <c r="LFZ536" s="330"/>
      <c r="LGA536" s="428"/>
      <c r="LGB536" s="330"/>
      <c r="LGC536" s="428"/>
      <c r="LGD536" s="330"/>
      <c r="LGE536" s="428"/>
      <c r="LGF536" s="330"/>
      <c r="LGG536" s="428"/>
      <c r="LGH536" s="330"/>
      <c r="LGI536" s="428"/>
      <c r="LGJ536" s="330"/>
      <c r="LGK536" s="428"/>
      <c r="LGL536" s="330"/>
      <c r="LGM536" s="428"/>
      <c r="LGN536" s="330"/>
      <c r="LGO536" s="428"/>
      <c r="LGP536" s="330"/>
      <c r="LGQ536" s="428"/>
      <c r="LGR536" s="330"/>
      <c r="LGS536" s="428"/>
      <c r="LGT536" s="330"/>
      <c r="LGU536" s="428"/>
      <c r="LGV536" s="330"/>
      <c r="LGW536" s="428"/>
      <c r="LGX536" s="330"/>
      <c r="LGY536" s="428"/>
      <c r="LGZ536" s="330"/>
      <c r="LHA536" s="428"/>
      <c r="LHB536" s="330"/>
      <c r="LHC536" s="428"/>
      <c r="LHD536" s="330"/>
      <c r="LHE536" s="428"/>
      <c r="LHF536" s="330"/>
      <c r="LHG536" s="428"/>
      <c r="LHH536" s="330"/>
      <c r="LHI536" s="428"/>
      <c r="LHJ536" s="330"/>
      <c r="LHK536" s="428"/>
      <c r="LHL536" s="330"/>
      <c r="LHM536" s="428"/>
      <c r="LHN536" s="330"/>
      <c r="LHO536" s="428"/>
      <c r="LHP536" s="330"/>
      <c r="LHQ536" s="428"/>
      <c r="LHR536" s="330"/>
      <c r="LHS536" s="428"/>
      <c r="LHT536" s="330"/>
      <c r="LHU536" s="428"/>
      <c r="LHV536" s="330"/>
      <c r="LHW536" s="428"/>
      <c r="LHX536" s="330"/>
      <c r="LHY536" s="428"/>
      <c r="LHZ536" s="330"/>
      <c r="LIA536" s="428"/>
      <c r="LIB536" s="330"/>
      <c r="LIC536" s="428"/>
      <c r="LID536" s="330"/>
      <c r="LIE536" s="428"/>
      <c r="LIF536" s="330"/>
      <c r="LIG536" s="428"/>
      <c r="LIH536" s="330"/>
      <c r="LII536" s="428"/>
      <c r="LIJ536" s="330"/>
      <c r="LIK536" s="428"/>
      <c r="LIL536" s="330"/>
      <c r="LIM536" s="428"/>
      <c r="LIN536" s="330"/>
      <c r="LIO536" s="428"/>
      <c r="LIP536" s="330"/>
      <c r="LIQ536" s="428"/>
      <c r="LIR536" s="330"/>
      <c r="LIS536" s="428"/>
      <c r="LIT536" s="330"/>
      <c r="LIU536" s="428"/>
      <c r="LIV536" s="330"/>
      <c r="LIW536" s="428"/>
      <c r="LIX536" s="330"/>
      <c r="LIY536" s="428"/>
      <c r="LIZ536" s="330"/>
      <c r="LJA536" s="428"/>
      <c r="LJB536" s="330"/>
      <c r="LJC536" s="428"/>
      <c r="LJD536" s="330"/>
      <c r="LJE536" s="428"/>
      <c r="LJF536" s="330"/>
      <c r="LJG536" s="428"/>
      <c r="LJH536" s="330"/>
      <c r="LJI536" s="428"/>
      <c r="LJJ536" s="330"/>
      <c r="LJK536" s="428"/>
      <c r="LJL536" s="330"/>
      <c r="LJM536" s="428"/>
      <c r="LJN536" s="330"/>
      <c r="LJO536" s="428"/>
      <c r="LJP536" s="330"/>
      <c r="LJQ536" s="428"/>
      <c r="LJR536" s="330"/>
      <c r="LJS536" s="428"/>
      <c r="LJT536" s="330"/>
      <c r="LJU536" s="428"/>
      <c r="LJV536" s="330"/>
      <c r="LJW536" s="428"/>
      <c r="LJX536" s="330"/>
      <c r="LJY536" s="428"/>
      <c r="LJZ536" s="330"/>
      <c r="LKA536" s="428"/>
      <c r="LKB536" s="330"/>
      <c r="LKC536" s="428"/>
      <c r="LKD536" s="330"/>
      <c r="LKE536" s="428"/>
      <c r="LKF536" s="330"/>
      <c r="LKG536" s="428"/>
      <c r="LKH536" s="330"/>
      <c r="LKI536" s="428"/>
      <c r="LKJ536" s="330"/>
      <c r="LKK536" s="428"/>
      <c r="LKL536" s="330"/>
      <c r="LKM536" s="428"/>
      <c r="LKN536" s="330"/>
      <c r="LKO536" s="428"/>
      <c r="LKP536" s="330"/>
      <c r="LKQ536" s="428"/>
      <c r="LKR536" s="330"/>
      <c r="LKS536" s="428"/>
      <c r="LKT536" s="330"/>
      <c r="LKU536" s="428"/>
      <c r="LKV536" s="330"/>
      <c r="LKW536" s="428"/>
      <c r="LKX536" s="330"/>
      <c r="LKY536" s="428"/>
      <c r="LKZ536" s="330"/>
      <c r="LLA536" s="428"/>
      <c r="LLB536" s="330"/>
      <c r="LLC536" s="428"/>
      <c r="LLD536" s="330"/>
      <c r="LLE536" s="428"/>
      <c r="LLF536" s="330"/>
      <c r="LLG536" s="428"/>
      <c r="LLH536" s="330"/>
      <c r="LLI536" s="428"/>
      <c r="LLJ536" s="330"/>
      <c r="LLK536" s="428"/>
      <c r="LLL536" s="330"/>
      <c r="LLM536" s="428"/>
      <c r="LLN536" s="330"/>
      <c r="LLO536" s="428"/>
      <c r="LLP536" s="330"/>
      <c r="LLQ536" s="428"/>
      <c r="LLR536" s="330"/>
      <c r="LLS536" s="428"/>
      <c r="LLT536" s="330"/>
      <c r="LLU536" s="428"/>
      <c r="LLV536" s="330"/>
      <c r="LLW536" s="428"/>
      <c r="LLX536" s="330"/>
      <c r="LLY536" s="428"/>
      <c r="LLZ536" s="330"/>
      <c r="LMA536" s="428"/>
      <c r="LMB536" s="330"/>
      <c r="LMC536" s="428"/>
      <c r="LMD536" s="330"/>
      <c r="LME536" s="428"/>
      <c r="LMF536" s="330"/>
      <c r="LMG536" s="428"/>
      <c r="LMH536" s="330"/>
      <c r="LMI536" s="428"/>
      <c r="LMJ536" s="330"/>
      <c r="LMK536" s="428"/>
      <c r="LML536" s="330"/>
      <c r="LMM536" s="428"/>
      <c r="LMN536" s="330"/>
      <c r="LMO536" s="428"/>
      <c r="LMP536" s="330"/>
      <c r="LMQ536" s="428"/>
      <c r="LMR536" s="330"/>
      <c r="LMS536" s="428"/>
      <c r="LMT536" s="330"/>
      <c r="LMU536" s="428"/>
      <c r="LMV536" s="330"/>
      <c r="LMW536" s="428"/>
      <c r="LMX536" s="330"/>
      <c r="LMY536" s="428"/>
      <c r="LMZ536" s="330"/>
      <c r="LNA536" s="428"/>
      <c r="LNB536" s="330"/>
      <c r="LNC536" s="428"/>
      <c r="LND536" s="330"/>
      <c r="LNE536" s="428"/>
      <c r="LNF536" s="330"/>
      <c r="LNG536" s="428"/>
      <c r="LNH536" s="330"/>
      <c r="LNI536" s="428"/>
      <c r="LNJ536" s="330"/>
      <c r="LNK536" s="428"/>
      <c r="LNL536" s="330"/>
      <c r="LNM536" s="428"/>
      <c r="LNN536" s="330"/>
      <c r="LNO536" s="428"/>
      <c r="LNP536" s="330"/>
      <c r="LNQ536" s="428"/>
      <c r="LNR536" s="330"/>
      <c r="LNS536" s="428"/>
      <c r="LNT536" s="330"/>
      <c r="LNU536" s="428"/>
      <c r="LNV536" s="330"/>
      <c r="LNW536" s="428"/>
      <c r="LNX536" s="330"/>
      <c r="LNY536" s="428"/>
      <c r="LNZ536" s="330"/>
      <c r="LOA536" s="428"/>
      <c r="LOB536" s="330"/>
      <c r="LOC536" s="428"/>
      <c r="LOD536" s="330"/>
      <c r="LOE536" s="428"/>
      <c r="LOF536" s="330"/>
      <c r="LOG536" s="428"/>
      <c r="LOH536" s="330"/>
      <c r="LOI536" s="428"/>
      <c r="LOJ536" s="330"/>
      <c r="LOK536" s="428"/>
      <c r="LOL536" s="330"/>
      <c r="LOM536" s="428"/>
      <c r="LON536" s="330"/>
      <c r="LOO536" s="428"/>
      <c r="LOP536" s="330"/>
      <c r="LOQ536" s="428"/>
      <c r="LOR536" s="330"/>
      <c r="LOS536" s="428"/>
      <c r="LOT536" s="330"/>
      <c r="LOU536" s="428"/>
      <c r="LOV536" s="330"/>
      <c r="LOW536" s="428"/>
      <c r="LOX536" s="330"/>
      <c r="LOY536" s="428"/>
      <c r="LOZ536" s="330"/>
      <c r="LPA536" s="428"/>
      <c r="LPB536" s="330"/>
      <c r="LPC536" s="428"/>
      <c r="LPD536" s="330"/>
      <c r="LPE536" s="428"/>
      <c r="LPF536" s="330"/>
      <c r="LPG536" s="428"/>
      <c r="LPH536" s="330"/>
      <c r="LPI536" s="428"/>
      <c r="LPJ536" s="330"/>
      <c r="LPK536" s="428"/>
      <c r="LPL536" s="330"/>
      <c r="LPM536" s="428"/>
      <c r="LPN536" s="330"/>
      <c r="LPO536" s="428"/>
      <c r="LPP536" s="330"/>
      <c r="LPQ536" s="428"/>
      <c r="LPR536" s="330"/>
      <c r="LPS536" s="428"/>
      <c r="LPT536" s="330"/>
      <c r="LPU536" s="428"/>
      <c r="LPV536" s="330"/>
      <c r="LPW536" s="428"/>
      <c r="LPX536" s="330"/>
      <c r="LPY536" s="428"/>
      <c r="LPZ536" s="330"/>
      <c r="LQA536" s="428"/>
      <c r="LQB536" s="330"/>
      <c r="LQC536" s="428"/>
      <c r="LQD536" s="330"/>
      <c r="LQE536" s="428"/>
      <c r="LQF536" s="330"/>
      <c r="LQG536" s="428"/>
      <c r="LQH536" s="330"/>
      <c r="LQI536" s="428"/>
      <c r="LQJ536" s="330"/>
      <c r="LQK536" s="428"/>
      <c r="LQL536" s="330"/>
      <c r="LQM536" s="428"/>
      <c r="LQN536" s="330"/>
      <c r="LQO536" s="428"/>
      <c r="LQP536" s="330"/>
      <c r="LQQ536" s="428"/>
      <c r="LQR536" s="330"/>
      <c r="LQS536" s="428"/>
      <c r="LQT536" s="330"/>
      <c r="LQU536" s="428"/>
      <c r="LQV536" s="330"/>
      <c r="LQW536" s="428"/>
      <c r="LQX536" s="330"/>
      <c r="LQY536" s="428"/>
      <c r="LQZ536" s="330"/>
      <c r="LRA536" s="428"/>
      <c r="LRB536" s="330"/>
      <c r="LRC536" s="428"/>
      <c r="LRD536" s="330"/>
      <c r="LRE536" s="428"/>
      <c r="LRF536" s="330"/>
      <c r="LRG536" s="428"/>
      <c r="LRH536" s="330"/>
      <c r="LRI536" s="428"/>
      <c r="LRJ536" s="330"/>
      <c r="LRK536" s="428"/>
      <c r="LRL536" s="330"/>
      <c r="LRM536" s="428"/>
      <c r="LRN536" s="330"/>
      <c r="LRO536" s="428"/>
      <c r="LRP536" s="330"/>
      <c r="LRQ536" s="428"/>
      <c r="LRR536" s="330"/>
      <c r="LRS536" s="428"/>
      <c r="LRT536" s="330"/>
      <c r="LRU536" s="428"/>
      <c r="LRV536" s="330"/>
      <c r="LRW536" s="428"/>
      <c r="LRX536" s="330"/>
      <c r="LRY536" s="428"/>
      <c r="LRZ536" s="330"/>
      <c r="LSA536" s="428"/>
      <c r="LSB536" s="330"/>
      <c r="LSC536" s="428"/>
      <c r="LSD536" s="330"/>
      <c r="LSE536" s="428"/>
      <c r="LSF536" s="330"/>
      <c r="LSG536" s="428"/>
      <c r="LSH536" s="330"/>
      <c r="LSI536" s="428"/>
      <c r="LSJ536" s="330"/>
      <c r="LSK536" s="428"/>
      <c r="LSL536" s="330"/>
      <c r="LSM536" s="428"/>
      <c r="LSN536" s="330"/>
      <c r="LSO536" s="428"/>
      <c r="LSP536" s="330"/>
      <c r="LSQ536" s="428"/>
      <c r="LSR536" s="330"/>
      <c r="LSS536" s="428"/>
      <c r="LST536" s="330"/>
      <c r="LSU536" s="428"/>
      <c r="LSV536" s="330"/>
      <c r="LSW536" s="428"/>
      <c r="LSX536" s="330"/>
      <c r="LSY536" s="428"/>
      <c r="LSZ536" s="330"/>
      <c r="LTA536" s="428"/>
      <c r="LTB536" s="330"/>
      <c r="LTC536" s="428"/>
      <c r="LTD536" s="330"/>
      <c r="LTE536" s="428"/>
      <c r="LTF536" s="330"/>
      <c r="LTG536" s="428"/>
      <c r="LTH536" s="330"/>
      <c r="LTI536" s="428"/>
      <c r="LTJ536" s="330"/>
      <c r="LTK536" s="428"/>
      <c r="LTL536" s="330"/>
      <c r="LTM536" s="428"/>
      <c r="LTN536" s="330"/>
      <c r="LTO536" s="428"/>
      <c r="LTP536" s="330"/>
      <c r="LTQ536" s="428"/>
      <c r="LTR536" s="330"/>
      <c r="LTS536" s="428"/>
      <c r="LTT536" s="330"/>
      <c r="LTU536" s="428"/>
      <c r="LTV536" s="330"/>
      <c r="LTW536" s="428"/>
      <c r="LTX536" s="330"/>
      <c r="LTY536" s="428"/>
      <c r="LTZ536" s="330"/>
      <c r="LUA536" s="428"/>
      <c r="LUB536" s="330"/>
      <c r="LUC536" s="428"/>
      <c r="LUD536" s="330"/>
      <c r="LUE536" s="428"/>
      <c r="LUF536" s="330"/>
      <c r="LUG536" s="428"/>
      <c r="LUH536" s="330"/>
      <c r="LUI536" s="428"/>
      <c r="LUJ536" s="330"/>
      <c r="LUK536" s="428"/>
      <c r="LUL536" s="330"/>
      <c r="LUM536" s="428"/>
      <c r="LUN536" s="330"/>
      <c r="LUO536" s="428"/>
      <c r="LUP536" s="330"/>
      <c r="LUQ536" s="428"/>
      <c r="LUR536" s="330"/>
      <c r="LUS536" s="428"/>
      <c r="LUT536" s="330"/>
      <c r="LUU536" s="428"/>
      <c r="LUV536" s="330"/>
      <c r="LUW536" s="428"/>
      <c r="LUX536" s="330"/>
      <c r="LUY536" s="428"/>
      <c r="LUZ536" s="330"/>
      <c r="LVA536" s="428"/>
      <c r="LVB536" s="330"/>
      <c r="LVC536" s="428"/>
      <c r="LVD536" s="330"/>
      <c r="LVE536" s="428"/>
      <c r="LVF536" s="330"/>
      <c r="LVG536" s="428"/>
      <c r="LVH536" s="330"/>
      <c r="LVI536" s="428"/>
      <c r="LVJ536" s="330"/>
      <c r="LVK536" s="428"/>
      <c r="LVL536" s="330"/>
      <c r="LVM536" s="428"/>
      <c r="LVN536" s="330"/>
      <c r="LVO536" s="428"/>
      <c r="LVP536" s="330"/>
      <c r="LVQ536" s="428"/>
      <c r="LVR536" s="330"/>
      <c r="LVS536" s="428"/>
      <c r="LVT536" s="330"/>
      <c r="LVU536" s="428"/>
      <c r="LVV536" s="330"/>
      <c r="LVW536" s="428"/>
      <c r="LVX536" s="330"/>
      <c r="LVY536" s="428"/>
      <c r="LVZ536" s="330"/>
      <c r="LWA536" s="428"/>
      <c r="LWB536" s="330"/>
      <c r="LWC536" s="428"/>
      <c r="LWD536" s="330"/>
      <c r="LWE536" s="428"/>
      <c r="LWF536" s="330"/>
      <c r="LWG536" s="428"/>
      <c r="LWH536" s="330"/>
      <c r="LWI536" s="428"/>
      <c r="LWJ536" s="330"/>
      <c r="LWK536" s="428"/>
      <c r="LWL536" s="330"/>
      <c r="LWM536" s="428"/>
      <c r="LWN536" s="330"/>
      <c r="LWO536" s="428"/>
      <c r="LWP536" s="330"/>
      <c r="LWQ536" s="428"/>
      <c r="LWR536" s="330"/>
      <c r="LWS536" s="428"/>
      <c r="LWT536" s="330"/>
      <c r="LWU536" s="428"/>
      <c r="LWV536" s="330"/>
      <c r="LWW536" s="428"/>
      <c r="LWX536" s="330"/>
      <c r="LWY536" s="428"/>
      <c r="LWZ536" s="330"/>
      <c r="LXA536" s="428"/>
      <c r="LXB536" s="330"/>
      <c r="LXC536" s="428"/>
      <c r="LXD536" s="330"/>
      <c r="LXE536" s="428"/>
      <c r="LXF536" s="330"/>
      <c r="LXG536" s="428"/>
      <c r="LXH536" s="330"/>
      <c r="LXI536" s="428"/>
      <c r="LXJ536" s="330"/>
      <c r="LXK536" s="428"/>
      <c r="LXL536" s="330"/>
      <c r="LXM536" s="428"/>
      <c r="LXN536" s="330"/>
      <c r="LXO536" s="428"/>
      <c r="LXP536" s="330"/>
      <c r="LXQ536" s="428"/>
      <c r="LXR536" s="330"/>
      <c r="LXS536" s="428"/>
      <c r="LXT536" s="330"/>
      <c r="LXU536" s="428"/>
      <c r="LXV536" s="330"/>
      <c r="LXW536" s="428"/>
      <c r="LXX536" s="330"/>
      <c r="LXY536" s="428"/>
      <c r="LXZ536" s="330"/>
      <c r="LYA536" s="428"/>
      <c r="LYB536" s="330"/>
      <c r="LYC536" s="428"/>
      <c r="LYD536" s="330"/>
      <c r="LYE536" s="428"/>
      <c r="LYF536" s="330"/>
      <c r="LYG536" s="428"/>
      <c r="LYH536" s="330"/>
      <c r="LYI536" s="428"/>
      <c r="LYJ536" s="330"/>
      <c r="LYK536" s="428"/>
      <c r="LYL536" s="330"/>
      <c r="LYM536" s="428"/>
      <c r="LYN536" s="330"/>
      <c r="LYO536" s="428"/>
      <c r="LYP536" s="330"/>
      <c r="LYQ536" s="428"/>
      <c r="LYR536" s="330"/>
      <c r="LYS536" s="428"/>
      <c r="LYT536" s="330"/>
      <c r="LYU536" s="428"/>
      <c r="LYV536" s="330"/>
      <c r="LYW536" s="428"/>
      <c r="LYX536" s="330"/>
      <c r="LYY536" s="428"/>
      <c r="LYZ536" s="330"/>
      <c r="LZA536" s="428"/>
      <c r="LZB536" s="330"/>
      <c r="LZC536" s="428"/>
      <c r="LZD536" s="330"/>
      <c r="LZE536" s="428"/>
      <c r="LZF536" s="330"/>
      <c r="LZG536" s="428"/>
      <c r="LZH536" s="330"/>
      <c r="LZI536" s="428"/>
      <c r="LZJ536" s="330"/>
      <c r="LZK536" s="428"/>
      <c r="LZL536" s="330"/>
      <c r="LZM536" s="428"/>
      <c r="LZN536" s="330"/>
      <c r="LZO536" s="428"/>
      <c r="LZP536" s="330"/>
      <c r="LZQ536" s="428"/>
      <c r="LZR536" s="330"/>
      <c r="LZS536" s="428"/>
      <c r="LZT536" s="330"/>
      <c r="LZU536" s="428"/>
      <c r="LZV536" s="330"/>
      <c r="LZW536" s="428"/>
      <c r="LZX536" s="330"/>
      <c r="LZY536" s="428"/>
      <c r="LZZ536" s="330"/>
      <c r="MAA536" s="428"/>
      <c r="MAB536" s="330"/>
      <c r="MAC536" s="428"/>
      <c r="MAD536" s="330"/>
      <c r="MAE536" s="428"/>
      <c r="MAF536" s="330"/>
      <c r="MAG536" s="428"/>
      <c r="MAH536" s="330"/>
      <c r="MAI536" s="428"/>
      <c r="MAJ536" s="330"/>
      <c r="MAK536" s="428"/>
      <c r="MAL536" s="330"/>
      <c r="MAM536" s="428"/>
      <c r="MAN536" s="330"/>
      <c r="MAO536" s="428"/>
      <c r="MAP536" s="330"/>
      <c r="MAQ536" s="428"/>
      <c r="MAR536" s="330"/>
      <c r="MAS536" s="428"/>
      <c r="MAT536" s="330"/>
      <c r="MAU536" s="428"/>
      <c r="MAV536" s="330"/>
      <c r="MAW536" s="428"/>
      <c r="MAX536" s="330"/>
      <c r="MAY536" s="428"/>
      <c r="MAZ536" s="330"/>
      <c r="MBA536" s="428"/>
      <c r="MBB536" s="330"/>
      <c r="MBC536" s="428"/>
      <c r="MBD536" s="330"/>
      <c r="MBE536" s="428"/>
      <c r="MBF536" s="330"/>
      <c r="MBG536" s="428"/>
      <c r="MBH536" s="330"/>
      <c r="MBI536" s="428"/>
      <c r="MBJ536" s="330"/>
      <c r="MBK536" s="428"/>
      <c r="MBL536" s="330"/>
      <c r="MBM536" s="428"/>
      <c r="MBN536" s="330"/>
      <c r="MBO536" s="428"/>
      <c r="MBP536" s="330"/>
      <c r="MBQ536" s="428"/>
      <c r="MBR536" s="330"/>
      <c r="MBS536" s="428"/>
      <c r="MBT536" s="330"/>
      <c r="MBU536" s="428"/>
      <c r="MBV536" s="330"/>
      <c r="MBW536" s="428"/>
      <c r="MBX536" s="330"/>
      <c r="MBY536" s="428"/>
      <c r="MBZ536" s="330"/>
      <c r="MCA536" s="428"/>
      <c r="MCB536" s="330"/>
      <c r="MCC536" s="428"/>
      <c r="MCD536" s="330"/>
      <c r="MCE536" s="428"/>
      <c r="MCF536" s="330"/>
      <c r="MCG536" s="428"/>
      <c r="MCH536" s="330"/>
      <c r="MCI536" s="428"/>
      <c r="MCJ536" s="330"/>
      <c r="MCK536" s="428"/>
      <c r="MCL536" s="330"/>
      <c r="MCM536" s="428"/>
      <c r="MCN536" s="330"/>
      <c r="MCO536" s="428"/>
      <c r="MCP536" s="330"/>
      <c r="MCQ536" s="428"/>
      <c r="MCR536" s="330"/>
      <c r="MCS536" s="428"/>
      <c r="MCT536" s="330"/>
      <c r="MCU536" s="428"/>
      <c r="MCV536" s="330"/>
      <c r="MCW536" s="428"/>
      <c r="MCX536" s="330"/>
      <c r="MCY536" s="428"/>
      <c r="MCZ536" s="330"/>
      <c r="MDA536" s="428"/>
      <c r="MDB536" s="330"/>
      <c r="MDC536" s="428"/>
      <c r="MDD536" s="330"/>
      <c r="MDE536" s="428"/>
      <c r="MDF536" s="330"/>
      <c r="MDG536" s="428"/>
      <c r="MDH536" s="330"/>
      <c r="MDI536" s="428"/>
      <c r="MDJ536" s="330"/>
      <c r="MDK536" s="428"/>
      <c r="MDL536" s="330"/>
      <c r="MDM536" s="428"/>
      <c r="MDN536" s="330"/>
      <c r="MDO536" s="428"/>
      <c r="MDP536" s="330"/>
      <c r="MDQ536" s="428"/>
      <c r="MDR536" s="330"/>
      <c r="MDS536" s="428"/>
      <c r="MDT536" s="330"/>
      <c r="MDU536" s="428"/>
      <c r="MDV536" s="330"/>
      <c r="MDW536" s="428"/>
      <c r="MDX536" s="330"/>
      <c r="MDY536" s="428"/>
      <c r="MDZ536" s="330"/>
      <c r="MEA536" s="428"/>
      <c r="MEB536" s="330"/>
      <c r="MEC536" s="428"/>
      <c r="MED536" s="330"/>
      <c r="MEE536" s="428"/>
      <c r="MEF536" s="330"/>
      <c r="MEG536" s="428"/>
      <c r="MEH536" s="330"/>
      <c r="MEI536" s="428"/>
      <c r="MEJ536" s="330"/>
      <c r="MEK536" s="428"/>
      <c r="MEL536" s="330"/>
      <c r="MEM536" s="428"/>
      <c r="MEN536" s="330"/>
      <c r="MEO536" s="428"/>
      <c r="MEP536" s="330"/>
      <c r="MEQ536" s="428"/>
      <c r="MER536" s="330"/>
      <c r="MES536" s="428"/>
      <c r="MET536" s="330"/>
      <c r="MEU536" s="428"/>
      <c r="MEV536" s="330"/>
      <c r="MEW536" s="428"/>
      <c r="MEX536" s="330"/>
      <c r="MEY536" s="428"/>
      <c r="MEZ536" s="330"/>
      <c r="MFA536" s="428"/>
      <c r="MFB536" s="330"/>
      <c r="MFC536" s="428"/>
      <c r="MFD536" s="330"/>
      <c r="MFE536" s="428"/>
      <c r="MFF536" s="330"/>
      <c r="MFG536" s="428"/>
      <c r="MFH536" s="330"/>
      <c r="MFI536" s="428"/>
      <c r="MFJ536" s="330"/>
      <c r="MFK536" s="428"/>
      <c r="MFL536" s="330"/>
      <c r="MFM536" s="428"/>
      <c r="MFN536" s="330"/>
      <c r="MFO536" s="428"/>
      <c r="MFP536" s="330"/>
      <c r="MFQ536" s="428"/>
      <c r="MFR536" s="330"/>
      <c r="MFS536" s="428"/>
      <c r="MFT536" s="330"/>
      <c r="MFU536" s="428"/>
      <c r="MFV536" s="330"/>
      <c r="MFW536" s="428"/>
      <c r="MFX536" s="330"/>
      <c r="MFY536" s="428"/>
      <c r="MFZ536" s="330"/>
      <c r="MGA536" s="428"/>
      <c r="MGB536" s="330"/>
      <c r="MGC536" s="428"/>
      <c r="MGD536" s="330"/>
      <c r="MGE536" s="428"/>
      <c r="MGF536" s="330"/>
      <c r="MGG536" s="428"/>
      <c r="MGH536" s="330"/>
      <c r="MGI536" s="428"/>
      <c r="MGJ536" s="330"/>
      <c r="MGK536" s="428"/>
      <c r="MGL536" s="330"/>
      <c r="MGM536" s="428"/>
      <c r="MGN536" s="330"/>
      <c r="MGO536" s="428"/>
      <c r="MGP536" s="330"/>
      <c r="MGQ536" s="428"/>
      <c r="MGR536" s="330"/>
      <c r="MGS536" s="428"/>
      <c r="MGT536" s="330"/>
      <c r="MGU536" s="428"/>
      <c r="MGV536" s="330"/>
      <c r="MGW536" s="428"/>
      <c r="MGX536" s="330"/>
      <c r="MGY536" s="428"/>
      <c r="MGZ536" s="330"/>
      <c r="MHA536" s="428"/>
      <c r="MHB536" s="330"/>
      <c r="MHC536" s="428"/>
      <c r="MHD536" s="330"/>
      <c r="MHE536" s="428"/>
      <c r="MHF536" s="330"/>
      <c r="MHG536" s="428"/>
      <c r="MHH536" s="330"/>
      <c r="MHI536" s="428"/>
      <c r="MHJ536" s="330"/>
      <c r="MHK536" s="428"/>
      <c r="MHL536" s="330"/>
      <c r="MHM536" s="428"/>
      <c r="MHN536" s="330"/>
      <c r="MHO536" s="428"/>
      <c r="MHP536" s="330"/>
      <c r="MHQ536" s="428"/>
      <c r="MHR536" s="330"/>
      <c r="MHS536" s="428"/>
      <c r="MHT536" s="330"/>
      <c r="MHU536" s="428"/>
      <c r="MHV536" s="330"/>
      <c r="MHW536" s="428"/>
      <c r="MHX536" s="330"/>
      <c r="MHY536" s="428"/>
      <c r="MHZ536" s="330"/>
      <c r="MIA536" s="428"/>
      <c r="MIB536" s="330"/>
      <c r="MIC536" s="428"/>
      <c r="MID536" s="330"/>
      <c r="MIE536" s="428"/>
      <c r="MIF536" s="330"/>
      <c r="MIG536" s="428"/>
      <c r="MIH536" s="330"/>
      <c r="MII536" s="428"/>
      <c r="MIJ536" s="330"/>
      <c r="MIK536" s="428"/>
      <c r="MIL536" s="330"/>
      <c r="MIM536" s="428"/>
      <c r="MIN536" s="330"/>
      <c r="MIO536" s="428"/>
      <c r="MIP536" s="330"/>
      <c r="MIQ536" s="428"/>
      <c r="MIR536" s="330"/>
      <c r="MIS536" s="428"/>
      <c r="MIT536" s="330"/>
      <c r="MIU536" s="428"/>
      <c r="MIV536" s="330"/>
      <c r="MIW536" s="428"/>
      <c r="MIX536" s="330"/>
      <c r="MIY536" s="428"/>
      <c r="MIZ536" s="330"/>
      <c r="MJA536" s="428"/>
      <c r="MJB536" s="330"/>
      <c r="MJC536" s="428"/>
      <c r="MJD536" s="330"/>
      <c r="MJE536" s="428"/>
      <c r="MJF536" s="330"/>
      <c r="MJG536" s="428"/>
      <c r="MJH536" s="330"/>
      <c r="MJI536" s="428"/>
      <c r="MJJ536" s="330"/>
      <c r="MJK536" s="428"/>
      <c r="MJL536" s="330"/>
      <c r="MJM536" s="428"/>
      <c r="MJN536" s="330"/>
      <c r="MJO536" s="428"/>
      <c r="MJP536" s="330"/>
      <c r="MJQ536" s="428"/>
      <c r="MJR536" s="330"/>
      <c r="MJS536" s="428"/>
      <c r="MJT536" s="330"/>
      <c r="MJU536" s="428"/>
      <c r="MJV536" s="330"/>
      <c r="MJW536" s="428"/>
      <c r="MJX536" s="330"/>
      <c r="MJY536" s="428"/>
      <c r="MJZ536" s="330"/>
      <c r="MKA536" s="428"/>
      <c r="MKB536" s="330"/>
      <c r="MKC536" s="428"/>
      <c r="MKD536" s="330"/>
      <c r="MKE536" s="428"/>
      <c r="MKF536" s="330"/>
      <c r="MKG536" s="428"/>
      <c r="MKH536" s="330"/>
      <c r="MKI536" s="428"/>
      <c r="MKJ536" s="330"/>
      <c r="MKK536" s="428"/>
      <c r="MKL536" s="330"/>
      <c r="MKM536" s="428"/>
      <c r="MKN536" s="330"/>
      <c r="MKO536" s="428"/>
      <c r="MKP536" s="330"/>
      <c r="MKQ536" s="428"/>
      <c r="MKR536" s="330"/>
      <c r="MKS536" s="428"/>
      <c r="MKT536" s="330"/>
      <c r="MKU536" s="428"/>
      <c r="MKV536" s="330"/>
      <c r="MKW536" s="428"/>
      <c r="MKX536" s="330"/>
      <c r="MKY536" s="428"/>
      <c r="MKZ536" s="330"/>
      <c r="MLA536" s="428"/>
      <c r="MLB536" s="330"/>
      <c r="MLC536" s="428"/>
      <c r="MLD536" s="330"/>
      <c r="MLE536" s="428"/>
      <c r="MLF536" s="330"/>
      <c r="MLG536" s="428"/>
      <c r="MLH536" s="330"/>
      <c r="MLI536" s="428"/>
      <c r="MLJ536" s="330"/>
      <c r="MLK536" s="428"/>
      <c r="MLL536" s="330"/>
      <c r="MLM536" s="428"/>
      <c r="MLN536" s="330"/>
      <c r="MLO536" s="428"/>
      <c r="MLP536" s="330"/>
      <c r="MLQ536" s="428"/>
      <c r="MLR536" s="330"/>
      <c r="MLS536" s="428"/>
      <c r="MLT536" s="330"/>
      <c r="MLU536" s="428"/>
      <c r="MLV536" s="330"/>
      <c r="MLW536" s="428"/>
      <c r="MLX536" s="330"/>
      <c r="MLY536" s="428"/>
      <c r="MLZ536" s="330"/>
      <c r="MMA536" s="428"/>
      <c r="MMB536" s="330"/>
      <c r="MMC536" s="428"/>
      <c r="MMD536" s="330"/>
      <c r="MME536" s="428"/>
      <c r="MMF536" s="330"/>
      <c r="MMG536" s="428"/>
      <c r="MMH536" s="330"/>
      <c r="MMI536" s="428"/>
      <c r="MMJ536" s="330"/>
      <c r="MMK536" s="428"/>
      <c r="MML536" s="330"/>
      <c r="MMM536" s="428"/>
      <c r="MMN536" s="330"/>
      <c r="MMO536" s="428"/>
      <c r="MMP536" s="330"/>
      <c r="MMQ536" s="428"/>
      <c r="MMR536" s="330"/>
      <c r="MMS536" s="428"/>
      <c r="MMT536" s="330"/>
      <c r="MMU536" s="428"/>
      <c r="MMV536" s="330"/>
      <c r="MMW536" s="428"/>
      <c r="MMX536" s="330"/>
      <c r="MMY536" s="428"/>
      <c r="MMZ536" s="330"/>
      <c r="MNA536" s="428"/>
      <c r="MNB536" s="330"/>
      <c r="MNC536" s="428"/>
      <c r="MND536" s="330"/>
      <c r="MNE536" s="428"/>
      <c r="MNF536" s="330"/>
      <c r="MNG536" s="428"/>
      <c r="MNH536" s="330"/>
      <c r="MNI536" s="428"/>
      <c r="MNJ536" s="330"/>
      <c r="MNK536" s="428"/>
      <c r="MNL536" s="330"/>
      <c r="MNM536" s="428"/>
      <c r="MNN536" s="330"/>
      <c r="MNO536" s="428"/>
      <c r="MNP536" s="330"/>
      <c r="MNQ536" s="428"/>
      <c r="MNR536" s="330"/>
      <c r="MNS536" s="428"/>
      <c r="MNT536" s="330"/>
      <c r="MNU536" s="428"/>
      <c r="MNV536" s="330"/>
      <c r="MNW536" s="428"/>
      <c r="MNX536" s="330"/>
      <c r="MNY536" s="428"/>
      <c r="MNZ536" s="330"/>
      <c r="MOA536" s="428"/>
      <c r="MOB536" s="330"/>
      <c r="MOC536" s="428"/>
      <c r="MOD536" s="330"/>
      <c r="MOE536" s="428"/>
      <c r="MOF536" s="330"/>
      <c r="MOG536" s="428"/>
      <c r="MOH536" s="330"/>
      <c r="MOI536" s="428"/>
      <c r="MOJ536" s="330"/>
      <c r="MOK536" s="428"/>
      <c r="MOL536" s="330"/>
      <c r="MOM536" s="428"/>
      <c r="MON536" s="330"/>
      <c r="MOO536" s="428"/>
      <c r="MOP536" s="330"/>
      <c r="MOQ536" s="428"/>
      <c r="MOR536" s="330"/>
      <c r="MOS536" s="428"/>
      <c r="MOT536" s="330"/>
      <c r="MOU536" s="428"/>
      <c r="MOV536" s="330"/>
      <c r="MOW536" s="428"/>
      <c r="MOX536" s="330"/>
      <c r="MOY536" s="428"/>
      <c r="MOZ536" s="330"/>
      <c r="MPA536" s="428"/>
      <c r="MPB536" s="330"/>
      <c r="MPC536" s="428"/>
      <c r="MPD536" s="330"/>
      <c r="MPE536" s="428"/>
      <c r="MPF536" s="330"/>
      <c r="MPG536" s="428"/>
      <c r="MPH536" s="330"/>
      <c r="MPI536" s="428"/>
      <c r="MPJ536" s="330"/>
      <c r="MPK536" s="428"/>
      <c r="MPL536" s="330"/>
      <c r="MPM536" s="428"/>
      <c r="MPN536" s="330"/>
      <c r="MPO536" s="428"/>
      <c r="MPP536" s="330"/>
      <c r="MPQ536" s="428"/>
      <c r="MPR536" s="330"/>
      <c r="MPS536" s="428"/>
      <c r="MPT536" s="330"/>
      <c r="MPU536" s="428"/>
      <c r="MPV536" s="330"/>
      <c r="MPW536" s="428"/>
      <c r="MPX536" s="330"/>
      <c r="MPY536" s="428"/>
      <c r="MPZ536" s="330"/>
      <c r="MQA536" s="428"/>
      <c r="MQB536" s="330"/>
      <c r="MQC536" s="428"/>
      <c r="MQD536" s="330"/>
      <c r="MQE536" s="428"/>
      <c r="MQF536" s="330"/>
      <c r="MQG536" s="428"/>
      <c r="MQH536" s="330"/>
      <c r="MQI536" s="428"/>
      <c r="MQJ536" s="330"/>
      <c r="MQK536" s="428"/>
      <c r="MQL536" s="330"/>
      <c r="MQM536" s="428"/>
      <c r="MQN536" s="330"/>
      <c r="MQO536" s="428"/>
      <c r="MQP536" s="330"/>
      <c r="MQQ536" s="428"/>
      <c r="MQR536" s="330"/>
      <c r="MQS536" s="428"/>
      <c r="MQT536" s="330"/>
      <c r="MQU536" s="428"/>
      <c r="MQV536" s="330"/>
      <c r="MQW536" s="428"/>
      <c r="MQX536" s="330"/>
      <c r="MQY536" s="428"/>
      <c r="MQZ536" s="330"/>
      <c r="MRA536" s="428"/>
      <c r="MRB536" s="330"/>
      <c r="MRC536" s="428"/>
      <c r="MRD536" s="330"/>
      <c r="MRE536" s="428"/>
      <c r="MRF536" s="330"/>
      <c r="MRG536" s="428"/>
      <c r="MRH536" s="330"/>
      <c r="MRI536" s="428"/>
      <c r="MRJ536" s="330"/>
      <c r="MRK536" s="428"/>
      <c r="MRL536" s="330"/>
      <c r="MRM536" s="428"/>
      <c r="MRN536" s="330"/>
      <c r="MRO536" s="428"/>
      <c r="MRP536" s="330"/>
      <c r="MRQ536" s="428"/>
      <c r="MRR536" s="330"/>
      <c r="MRS536" s="428"/>
      <c r="MRT536" s="330"/>
      <c r="MRU536" s="428"/>
      <c r="MRV536" s="330"/>
      <c r="MRW536" s="428"/>
      <c r="MRX536" s="330"/>
      <c r="MRY536" s="428"/>
      <c r="MRZ536" s="330"/>
      <c r="MSA536" s="428"/>
      <c r="MSB536" s="330"/>
      <c r="MSC536" s="428"/>
      <c r="MSD536" s="330"/>
      <c r="MSE536" s="428"/>
      <c r="MSF536" s="330"/>
      <c r="MSG536" s="428"/>
      <c r="MSH536" s="330"/>
      <c r="MSI536" s="428"/>
      <c r="MSJ536" s="330"/>
      <c r="MSK536" s="428"/>
      <c r="MSL536" s="330"/>
      <c r="MSM536" s="428"/>
      <c r="MSN536" s="330"/>
      <c r="MSO536" s="428"/>
      <c r="MSP536" s="330"/>
      <c r="MSQ536" s="428"/>
      <c r="MSR536" s="330"/>
      <c r="MSS536" s="428"/>
      <c r="MST536" s="330"/>
      <c r="MSU536" s="428"/>
      <c r="MSV536" s="330"/>
      <c r="MSW536" s="428"/>
      <c r="MSX536" s="330"/>
      <c r="MSY536" s="428"/>
      <c r="MSZ536" s="330"/>
      <c r="MTA536" s="428"/>
      <c r="MTB536" s="330"/>
      <c r="MTC536" s="428"/>
      <c r="MTD536" s="330"/>
      <c r="MTE536" s="428"/>
      <c r="MTF536" s="330"/>
      <c r="MTG536" s="428"/>
      <c r="MTH536" s="330"/>
      <c r="MTI536" s="428"/>
      <c r="MTJ536" s="330"/>
      <c r="MTK536" s="428"/>
      <c r="MTL536" s="330"/>
      <c r="MTM536" s="428"/>
      <c r="MTN536" s="330"/>
      <c r="MTO536" s="428"/>
      <c r="MTP536" s="330"/>
      <c r="MTQ536" s="428"/>
      <c r="MTR536" s="330"/>
      <c r="MTS536" s="428"/>
      <c r="MTT536" s="330"/>
      <c r="MTU536" s="428"/>
      <c r="MTV536" s="330"/>
      <c r="MTW536" s="428"/>
      <c r="MTX536" s="330"/>
      <c r="MTY536" s="428"/>
      <c r="MTZ536" s="330"/>
      <c r="MUA536" s="428"/>
      <c r="MUB536" s="330"/>
      <c r="MUC536" s="428"/>
      <c r="MUD536" s="330"/>
      <c r="MUE536" s="428"/>
      <c r="MUF536" s="330"/>
      <c r="MUG536" s="428"/>
      <c r="MUH536" s="330"/>
      <c r="MUI536" s="428"/>
      <c r="MUJ536" s="330"/>
      <c r="MUK536" s="428"/>
      <c r="MUL536" s="330"/>
      <c r="MUM536" s="428"/>
      <c r="MUN536" s="330"/>
      <c r="MUO536" s="428"/>
      <c r="MUP536" s="330"/>
      <c r="MUQ536" s="428"/>
      <c r="MUR536" s="330"/>
      <c r="MUS536" s="428"/>
      <c r="MUT536" s="330"/>
      <c r="MUU536" s="428"/>
      <c r="MUV536" s="330"/>
      <c r="MUW536" s="428"/>
      <c r="MUX536" s="330"/>
      <c r="MUY536" s="428"/>
      <c r="MUZ536" s="330"/>
      <c r="MVA536" s="428"/>
      <c r="MVB536" s="330"/>
      <c r="MVC536" s="428"/>
      <c r="MVD536" s="330"/>
      <c r="MVE536" s="428"/>
      <c r="MVF536" s="330"/>
      <c r="MVG536" s="428"/>
      <c r="MVH536" s="330"/>
      <c r="MVI536" s="428"/>
      <c r="MVJ536" s="330"/>
      <c r="MVK536" s="428"/>
      <c r="MVL536" s="330"/>
      <c r="MVM536" s="428"/>
      <c r="MVN536" s="330"/>
      <c r="MVO536" s="428"/>
      <c r="MVP536" s="330"/>
      <c r="MVQ536" s="428"/>
      <c r="MVR536" s="330"/>
      <c r="MVS536" s="428"/>
      <c r="MVT536" s="330"/>
      <c r="MVU536" s="428"/>
      <c r="MVV536" s="330"/>
      <c r="MVW536" s="428"/>
      <c r="MVX536" s="330"/>
      <c r="MVY536" s="428"/>
      <c r="MVZ536" s="330"/>
      <c r="MWA536" s="428"/>
      <c r="MWB536" s="330"/>
      <c r="MWC536" s="428"/>
      <c r="MWD536" s="330"/>
      <c r="MWE536" s="428"/>
      <c r="MWF536" s="330"/>
      <c r="MWG536" s="428"/>
      <c r="MWH536" s="330"/>
      <c r="MWI536" s="428"/>
      <c r="MWJ536" s="330"/>
      <c r="MWK536" s="428"/>
      <c r="MWL536" s="330"/>
      <c r="MWM536" s="428"/>
      <c r="MWN536" s="330"/>
      <c r="MWO536" s="428"/>
      <c r="MWP536" s="330"/>
      <c r="MWQ536" s="428"/>
      <c r="MWR536" s="330"/>
      <c r="MWS536" s="428"/>
      <c r="MWT536" s="330"/>
      <c r="MWU536" s="428"/>
      <c r="MWV536" s="330"/>
      <c r="MWW536" s="428"/>
      <c r="MWX536" s="330"/>
      <c r="MWY536" s="428"/>
      <c r="MWZ536" s="330"/>
      <c r="MXA536" s="428"/>
      <c r="MXB536" s="330"/>
      <c r="MXC536" s="428"/>
      <c r="MXD536" s="330"/>
      <c r="MXE536" s="428"/>
      <c r="MXF536" s="330"/>
      <c r="MXG536" s="428"/>
      <c r="MXH536" s="330"/>
      <c r="MXI536" s="428"/>
      <c r="MXJ536" s="330"/>
      <c r="MXK536" s="428"/>
      <c r="MXL536" s="330"/>
      <c r="MXM536" s="428"/>
      <c r="MXN536" s="330"/>
      <c r="MXO536" s="428"/>
      <c r="MXP536" s="330"/>
      <c r="MXQ536" s="428"/>
      <c r="MXR536" s="330"/>
      <c r="MXS536" s="428"/>
      <c r="MXT536" s="330"/>
      <c r="MXU536" s="428"/>
      <c r="MXV536" s="330"/>
      <c r="MXW536" s="428"/>
      <c r="MXX536" s="330"/>
      <c r="MXY536" s="428"/>
      <c r="MXZ536" s="330"/>
      <c r="MYA536" s="428"/>
      <c r="MYB536" s="330"/>
      <c r="MYC536" s="428"/>
      <c r="MYD536" s="330"/>
      <c r="MYE536" s="428"/>
      <c r="MYF536" s="330"/>
      <c r="MYG536" s="428"/>
      <c r="MYH536" s="330"/>
      <c r="MYI536" s="428"/>
      <c r="MYJ536" s="330"/>
      <c r="MYK536" s="428"/>
      <c r="MYL536" s="330"/>
      <c r="MYM536" s="428"/>
      <c r="MYN536" s="330"/>
      <c r="MYO536" s="428"/>
      <c r="MYP536" s="330"/>
      <c r="MYQ536" s="428"/>
      <c r="MYR536" s="330"/>
      <c r="MYS536" s="428"/>
      <c r="MYT536" s="330"/>
      <c r="MYU536" s="428"/>
      <c r="MYV536" s="330"/>
      <c r="MYW536" s="428"/>
      <c r="MYX536" s="330"/>
      <c r="MYY536" s="428"/>
      <c r="MYZ536" s="330"/>
      <c r="MZA536" s="428"/>
      <c r="MZB536" s="330"/>
      <c r="MZC536" s="428"/>
      <c r="MZD536" s="330"/>
      <c r="MZE536" s="428"/>
      <c r="MZF536" s="330"/>
      <c r="MZG536" s="428"/>
      <c r="MZH536" s="330"/>
      <c r="MZI536" s="428"/>
      <c r="MZJ536" s="330"/>
      <c r="MZK536" s="428"/>
      <c r="MZL536" s="330"/>
      <c r="MZM536" s="428"/>
      <c r="MZN536" s="330"/>
      <c r="MZO536" s="428"/>
      <c r="MZP536" s="330"/>
      <c r="MZQ536" s="428"/>
      <c r="MZR536" s="330"/>
      <c r="MZS536" s="428"/>
      <c r="MZT536" s="330"/>
      <c r="MZU536" s="428"/>
      <c r="MZV536" s="330"/>
      <c r="MZW536" s="428"/>
      <c r="MZX536" s="330"/>
      <c r="MZY536" s="428"/>
      <c r="MZZ536" s="330"/>
      <c r="NAA536" s="428"/>
      <c r="NAB536" s="330"/>
      <c r="NAC536" s="428"/>
      <c r="NAD536" s="330"/>
      <c r="NAE536" s="428"/>
      <c r="NAF536" s="330"/>
      <c r="NAG536" s="428"/>
      <c r="NAH536" s="330"/>
      <c r="NAI536" s="428"/>
      <c r="NAJ536" s="330"/>
      <c r="NAK536" s="428"/>
      <c r="NAL536" s="330"/>
      <c r="NAM536" s="428"/>
      <c r="NAN536" s="330"/>
      <c r="NAO536" s="428"/>
      <c r="NAP536" s="330"/>
      <c r="NAQ536" s="428"/>
      <c r="NAR536" s="330"/>
      <c r="NAS536" s="428"/>
      <c r="NAT536" s="330"/>
      <c r="NAU536" s="428"/>
      <c r="NAV536" s="330"/>
      <c r="NAW536" s="428"/>
      <c r="NAX536" s="330"/>
      <c r="NAY536" s="428"/>
      <c r="NAZ536" s="330"/>
      <c r="NBA536" s="428"/>
      <c r="NBB536" s="330"/>
      <c r="NBC536" s="428"/>
      <c r="NBD536" s="330"/>
      <c r="NBE536" s="428"/>
      <c r="NBF536" s="330"/>
      <c r="NBG536" s="428"/>
      <c r="NBH536" s="330"/>
      <c r="NBI536" s="428"/>
      <c r="NBJ536" s="330"/>
      <c r="NBK536" s="428"/>
      <c r="NBL536" s="330"/>
      <c r="NBM536" s="428"/>
      <c r="NBN536" s="330"/>
      <c r="NBO536" s="428"/>
      <c r="NBP536" s="330"/>
      <c r="NBQ536" s="428"/>
      <c r="NBR536" s="330"/>
      <c r="NBS536" s="428"/>
      <c r="NBT536" s="330"/>
      <c r="NBU536" s="428"/>
      <c r="NBV536" s="330"/>
      <c r="NBW536" s="428"/>
      <c r="NBX536" s="330"/>
      <c r="NBY536" s="428"/>
      <c r="NBZ536" s="330"/>
      <c r="NCA536" s="428"/>
      <c r="NCB536" s="330"/>
      <c r="NCC536" s="428"/>
      <c r="NCD536" s="330"/>
      <c r="NCE536" s="428"/>
      <c r="NCF536" s="330"/>
      <c r="NCG536" s="428"/>
      <c r="NCH536" s="330"/>
      <c r="NCI536" s="428"/>
      <c r="NCJ536" s="330"/>
      <c r="NCK536" s="428"/>
      <c r="NCL536" s="330"/>
      <c r="NCM536" s="428"/>
      <c r="NCN536" s="330"/>
      <c r="NCO536" s="428"/>
      <c r="NCP536" s="330"/>
      <c r="NCQ536" s="428"/>
      <c r="NCR536" s="330"/>
      <c r="NCS536" s="428"/>
      <c r="NCT536" s="330"/>
      <c r="NCU536" s="428"/>
      <c r="NCV536" s="330"/>
      <c r="NCW536" s="428"/>
      <c r="NCX536" s="330"/>
      <c r="NCY536" s="428"/>
      <c r="NCZ536" s="330"/>
      <c r="NDA536" s="428"/>
      <c r="NDB536" s="330"/>
      <c r="NDC536" s="428"/>
      <c r="NDD536" s="330"/>
      <c r="NDE536" s="428"/>
      <c r="NDF536" s="330"/>
      <c r="NDG536" s="428"/>
      <c r="NDH536" s="330"/>
      <c r="NDI536" s="428"/>
      <c r="NDJ536" s="330"/>
      <c r="NDK536" s="428"/>
      <c r="NDL536" s="330"/>
      <c r="NDM536" s="428"/>
      <c r="NDN536" s="330"/>
      <c r="NDO536" s="428"/>
      <c r="NDP536" s="330"/>
      <c r="NDQ536" s="428"/>
      <c r="NDR536" s="330"/>
      <c r="NDS536" s="428"/>
      <c r="NDT536" s="330"/>
      <c r="NDU536" s="428"/>
      <c r="NDV536" s="330"/>
      <c r="NDW536" s="428"/>
      <c r="NDX536" s="330"/>
      <c r="NDY536" s="428"/>
      <c r="NDZ536" s="330"/>
      <c r="NEA536" s="428"/>
      <c r="NEB536" s="330"/>
      <c r="NEC536" s="428"/>
      <c r="NED536" s="330"/>
      <c r="NEE536" s="428"/>
      <c r="NEF536" s="330"/>
      <c r="NEG536" s="428"/>
      <c r="NEH536" s="330"/>
      <c r="NEI536" s="428"/>
      <c r="NEJ536" s="330"/>
      <c r="NEK536" s="428"/>
      <c r="NEL536" s="330"/>
      <c r="NEM536" s="428"/>
      <c r="NEN536" s="330"/>
      <c r="NEO536" s="428"/>
      <c r="NEP536" s="330"/>
      <c r="NEQ536" s="428"/>
      <c r="NER536" s="330"/>
      <c r="NES536" s="428"/>
      <c r="NET536" s="330"/>
      <c r="NEU536" s="428"/>
      <c r="NEV536" s="330"/>
      <c r="NEW536" s="428"/>
      <c r="NEX536" s="330"/>
      <c r="NEY536" s="428"/>
      <c r="NEZ536" s="330"/>
      <c r="NFA536" s="428"/>
      <c r="NFB536" s="330"/>
      <c r="NFC536" s="428"/>
      <c r="NFD536" s="330"/>
      <c r="NFE536" s="428"/>
      <c r="NFF536" s="330"/>
      <c r="NFG536" s="428"/>
      <c r="NFH536" s="330"/>
      <c r="NFI536" s="428"/>
      <c r="NFJ536" s="330"/>
      <c r="NFK536" s="428"/>
      <c r="NFL536" s="330"/>
      <c r="NFM536" s="428"/>
      <c r="NFN536" s="330"/>
      <c r="NFO536" s="428"/>
      <c r="NFP536" s="330"/>
      <c r="NFQ536" s="428"/>
      <c r="NFR536" s="330"/>
      <c r="NFS536" s="428"/>
      <c r="NFT536" s="330"/>
      <c r="NFU536" s="428"/>
      <c r="NFV536" s="330"/>
      <c r="NFW536" s="428"/>
      <c r="NFX536" s="330"/>
      <c r="NFY536" s="428"/>
      <c r="NFZ536" s="330"/>
      <c r="NGA536" s="428"/>
      <c r="NGB536" s="330"/>
      <c r="NGC536" s="428"/>
      <c r="NGD536" s="330"/>
      <c r="NGE536" s="428"/>
      <c r="NGF536" s="330"/>
      <c r="NGG536" s="428"/>
      <c r="NGH536" s="330"/>
      <c r="NGI536" s="428"/>
      <c r="NGJ536" s="330"/>
      <c r="NGK536" s="428"/>
      <c r="NGL536" s="330"/>
      <c r="NGM536" s="428"/>
      <c r="NGN536" s="330"/>
      <c r="NGO536" s="428"/>
      <c r="NGP536" s="330"/>
      <c r="NGQ536" s="428"/>
      <c r="NGR536" s="330"/>
      <c r="NGS536" s="428"/>
      <c r="NGT536" s="330"/>
      <c r="NGU536" s="428"/>
      <c r="NGV536" s="330"/>
      <c r="NGW536" s="428"/>
      <c r="NGX536" s="330"/>
      <c r="NGY536" s="428"/>
      <c r="NGZ536" s="330"/>
      <c r="NHA536" s="428"/>
      <c r="NHB536" s="330"/>
      <c r="NHC536" s="428"/>
      <c r="NHD536" s="330"/>
      <c r="NHE536" s="428"/>
      <c r="NHF536" s="330"/>
      <c r="NHG536" s="428"/>
      <c r="NHH536" s="330"/>
      <c r="NHI536" s="428"/>
      <c r="NHJ536" s="330"/>
      <c r="NHK536" s="428"/>
      <c r="NHL536" s="330"/>
      <c r="NHM536" s="428"/>
      <c r="NHN536" s="330"/>
      <c r="NHO536" s="428"/>
      <c r="NHP536" s="330"/>
      <c r="NHQ536" s="428"/>
      <c r="NHR536" s="330"/>
      <c r="NHS536" s="428"/>
      <c r="NHT536" s="330"/>
      <c r="NHU536" s="428"/>
      <c r="NHV536" s="330"/>
      <c r="NHW536" s="428"/>
      <c r="NHX536" s="330"/>
      <c r="NHY536" s="428"/>
      <c r="NHZ536" s="330"/>
      <c r="NIA536" s="428"/>
      <c r="NIB536" s="330"/>
      <c r="NIC536" s="428"/>
      <c r="NID536" s="330"/>
      <c r="NIE536" s="428"/>
      <c r="NIF536" s="330"/>
      <c r="NIG536" s="428"/>
      <c r="NIH536" s="330"/>
      <c r="NII536" s="428"/>
      <c r="NIJ536" s="330"/>
      <c r="NIK536" s="428"/>
      <c r="NIL536" s="330"/>
      <c r="NIM536" s="428"/>
      <c r="NIN536" s="330"/>
      <c r="NIO536" s="428"/>
      <c r="NIP536" s="330"/>
      <c r="NIQ536" s="428"/>
      <c r="NIR536" s="330"/>
      <c r="NIS536" s="428"/>
      <c r="NIT536" s="330"/>
      <c r="NIU536" s="428"/>
      <c r="NIV536" s="330"/>
      <c r="NIW536" s="428"/>
      <c r="NIX536" s="330"/>
      <c r="NIY536" s="428"/>
      <c r="NIZ536" s="330"/>
      <c r="NJA536" s="428"/>
      <c r="NJB536" s="330"/>
      <c r="NJC536" s="428"/>
      <c r="NJD536" s="330"/>
      <c r="NJE536" s="428"/>
      <c r="NJF536" s="330"/>
      <c r="NJG536" s="428"/>
      <c r="NJH536" s="330"/>
      <c r="NJI536" s="428"/>
      <c r="NJJ536" s="330"/>
      <c r="NJK536" s="428"/>
      <c r="NJL536" s="330"/>
      <c r="NJM536" s="428"/>
      <c r="NJN536" s="330"/>
      <c r="NJO536" s="428"/>
      <c r="NJP536" s="330"/>
      <c r="NJQ536" s="428"/>
      <c r="NJR536" s="330"/>
      <c r="NJS536" s="428"/>
      <c r="NJT536" s="330"/>
      <c r="NJU536" s="428"/>
      <c r="NJV536" s="330"/>
      <c r="NJW536" s="428"/>
      <c r="NJX536" s="330"/>
      <c r="NJY536" s="428"/>
      <c r="NJZ536" s="330"/>
      <c r="NKA536" s="428"/>
      <c r="NKB536" s="330"/>
      <c r="NKC536" s="428"/>
      <c r="NKD536" s="330"/>
      <c r="NKE536" s="428"/>
      <c r="NKF536" s="330"/>
      <c r="NKG536" s="428"/>
      <c r="NKH536" s="330"/>
      <c r="NKI536" s="428"/>
      <c r="NKJ536" s="330"/>
      <c r="NKK536" s="428"/>
      <c r="NKL536" s="330"/>
      <c r="NKM536" s="428"/>
      <c r="NKN536" s="330"/>
      <c r="NKO536" s="428"/>
      <c r="NKP536" s="330"/>
      <c r="NKQ536" s="428"/>
      <c r="NKR536" s="330"/>
      <c r="NKS536" s="428"/>
      <c r="NKT536" s="330"/>
      <c r="NKU536" s="428"/>
      <c r="NKV536" s="330"/>
      <c r="NKW536" s="428"/>
      <c r="NKX536" s="330"/>
      <c r="NKY536" s="428"/>
      <c r="NKZ536" s="330"/>
      <c r="NLA536" s="428"/>
      <c r="NLB536" s="330"/>
      <c r="NLC536" s="428"/>
      <c r="NLD536" s="330"/>
      <c r="NLE536" s="428"/>
      <c r="NLF536" s="330"/>
      <c r="NLG536" s="428"/>
      <c r="NLH536" s="330"/>
      <c r="NLI536" s="428"/>
      <c r="NLJ536" s="330"/>
      <c r="NLK536" s="428"/>
      <c r="NLL536" s="330"/>
      <c r="NLM536" s="428"/>
      <c r="NLN536" s="330"/>
      <c r="NLO536" s="428"/>
      <c r="NLP536" s="330"/>
      <c r="NLQ536" s="428"/>
      <c r="NLR536" s="330"/>
      <c r="NLS536" s="428"/>
      <c r="NLT536" s="330"/>
      <c r="NLU536" s="428"/>
      <c r="NLV536" s="330"/>
      <c r="NLW536" s="428"/>
      <c r="NLX536" s="330"/>
      <c r="NLY536" s="428"/>
      <c r="NLZ536" s="330"/>
      <c r="NMA536" s="428"/>
      <c r="NMB536" s="330"/>
      <c r="NMC536" s="428"/>
      <c r="NMD536" s="330"/>
      <c r="NME536" s="428"/>
      <c r="NMF536" s="330"/>
      <c r="NMG536" s="428"/>
      <c r="NMH536" s="330"/>
      <c r="NMI536" s="428"/>
      <c r="NMJ536" s="330"/>
      <c r="NMK536" s="428"/>
      <c r="NML536" s="330"/>
      <c r="NMM536" s="428"/>
      <c r="NMN536" s="330"/>
      <c r="NMO536" s="428"/>
      <c r="NMP536" s="330"/>
      <c r="NMQ536" s="428"/>
      <c r="NMR536" s="330"/>
      <c r="NMS536" s="428"/>
      <c r="NMT536" s="330"/>
      <c r="NMU536" s="428"/>
      <c r="NMV536" s="330"/>
      <c r="NMW536" s="428"/>
      <c r="NMX536" s="330"/>
      <c r="NMY536" s="428"/>
      <c r="NMZ536" s="330"/>
      <c r="NNA536" s="428"/>
      <c r="NNB536" s="330"/>
      <c r="NNC536" s="428"/>
      <c r="NND536" s="330"/>
      <c r="NNE536" s="428"/>
      <c r="NNF536" s="330"/>
      <c r="NNG536" s="428"/>
      <c r="NNH536" s="330"/>
      <c r="NNI536" s="428"/>
      <c r="NNJ536" s="330"/>
      <c r="NNK536" s="428"/>
      <c r="NNL536" s="330"/>
      <c r="NNM536" s="428"/>
      <c r="NNN536" s="330"/>
      <c r="NNO536" s="428"/>
      <c r="NNP536" s="330"/>
      <c r="NNQ536" s="428"/>
      <c r="NNR536" s="330"/>
      <c r="NNS536" s="428"/>
      <c r="NNT536" s="330"/>
      <c r="NNU536" s="428"/>
      <c r="NNV536" s="330"/>
      <c r="NNW536" s="428"/>
      <c r="NNX536" s="330"/>
      <c r="NNY536" s="428"/>
      <c r="NNZ536" s="330"/>
      <c r="NOA536" s="428"/>
      <c r="NOB536" s="330"/>
      <c r="NOC536" s="428"/>
      <c r="NOD536" s="330"/>
      <c r="NOE536" s="428"/>
      <c r="NOF536" s="330"/>
      <c r="NOG536" s="428"/>
      <c r="NOH536" s="330"/>
      <c r="NOI536" s="428"/>
      <c r="NOJ536" s="330"/>
      <c r="NOK536" s="428"/>
      <c r="NOL536" s="330"/>
      <c r="NOM536" s="428"/>
      <c r="NON536" s="330"/>
      <c r="NOO536" s="428"/>
      <c r="NOP536" s="330"/>
      <c r="NOQ536" s="428"/>
      <c r="NOR536" s="330"/>
      <c r="NOS536" s="428"/>
      <c r="NOT536" s="330"/>
      <c r="NOU536" s="428"/>
      <c r="NOV536" s="330"/>
      <c r="NOW536" s="428"/>
      <c r="NOX536" s="330"/>
      <c r="NOY536" s="428"/>
      <c r="NOZ536" s="330"/>
      <c r="NPA536" s="428"/>
      <c r="NPB536" s="330"/>
      <c r="NPC536" s="428"/>
      <c r="NPD536" s="330"/>
      <c r="NPE536" s="428"/>
      <c r="NPF536" s="330"/>
      <c r="NPG536" s="428"/>
      <c r="NPH536" s="330"/>
      <c r="NPI536" s="428"/>
      <c r="NPJ536" s="330"/>
      <c r="NPK536" s="428"/>
      <c r="NPL536" s="330"/>
      <c r="NPM536" s="428"/>
      <c r="NPN536" s="330"/>
      <c r="NPO536" s="428"/>
      <c r="NPP536" s="330"/>
      <c r="NPQ536" s="428"/>
      <c r="NPR536" s="330"/>
      <c r="NPS536" s="428"/>
      <c r="NPT536" s="330"/>
      <c r="NPU536" s="428"/>
      <c r="NPV536" s="330"/>
      <c r="NPW536" s="428"/>
      <c r="NPX536" s="330"/>
      <c r="NPY536" s="428"/>
      <c r="NPZ536" s="330"/>
      <c r="NQA536" s="428"/>
      <c r="NQB536" s="330"/>
      <c r="NQC536" s="428"/>
      <c r="NQD536" s="330"/>
      <c r="NQE536" s="428"/>
      <c r="NQF536" s="330"/>
      <c r="NQG536" s="428"/>
      <c r="NQH536" s="330"/>
      <c r="NQI536" s="428"/>
      <c r="NQJ536" s="330"/>
      <c r="NQK536" s="428"/>
      <c r="NQL536" s="330"/>
      <c r="NQM536" s="428"/>
      <c r="NQN536" s="330"/>
      <c r="NQO536" s="428"/>
      <c r="NQP536" s="330"/>
      <c r="NQQ536" s="428"/>
      <c r="NQR536" s="330"/>
      <c r="NQS536" s="428"/>
      <c r="NQT536" s="330"/>
      <c r="NQU536" s="428"/>
      <c r="NQV536" s="330"/>
      <c r="NQW536" s="428"/>
      <c r="NQX536" s="330"/>
      <c r="NQY536" s="428"/>
      <c r="NQZ536" s="330"/>
      <c r="NRA536" s="428"/>
      <c r="NRB536" s="330"/>
      <c r="NRC536" s="428"/>
      <c r="NRD536" s="330"/>
      <c r="NRE536" s="428"/>
      <c r="NRF536" s="330"/>
      <c r="NRG536" s="428"/>
      <c r="NRH536" s="330"/>
      <c r="NRI536" s="428"/>
      <c r="NRJ536" s="330"/>
      <c r="NRK536" s="428"/>
      <c r="NRL536" s="330"/>
      <c r="NRM536" s="428"/>
      <c r="NRN536" s="330"/>
      <c r="NRO536" s="428"/>
      <c r="NRP536" s="330"/>
      <c r="NRQ536" s="428"/>
      <c r="NRR536" s="330"/>
      <c r="NRS536" s="428"/>
      <c r="NRT536" s="330"/>
      <c r="NRU536" s="428"/>
      <c r="NRV536" s="330"/>
      <c r="NRW536" s="428"/>
      <c r="NRX536" s="330"/>
      <c r="NRY536" s="428"/>
      <c r="NRZ536" s="330"/>
      <c r="NSA536" s="428"/>
      <c r="NSB536" s="330"/>
      <c r="NSC536" s="428"/>
      <c r="NSD536" s="330"/>
      <c r="NSE536" s="428"/>
      <c r="NSF536" s="330"/>
      <c r="NSG536" s="428"/>
      <c r="NSH536" s="330"/>
      <c r="NSI536" s="428"/>
      <c r="NSJ536" s="330"/>
      <c r="NSK536" s="428"/>
      <c r="NSL536" s="330"/>
      <c r="NSM536" s="428"/>
      <c r="NSN536" s="330"/>
      <c r="NSO536" s="428"/>
      <c r="NSP536" s="330"/>
      <c r="NSQ536" s="428"/>
      <c r="NSR536" s="330"/>
      <c r="NSS536" s="428"/>
      <c r="NST536" s="330"/>
      <c r="NSU536" s="428"/>
      <c r="NSV536" s="330"/>
      <c r="NSW536" s="428"/>
      <c r="NSX536" s="330"/>
      <c r="NSY536" s="428"/>
      <c r="NSZ536" s="330"/>
      <c r="NTA536" s="428"/>
      <c r="NTB536" s="330"/>
      <c r="NTC536" s="428"/>
      <c r="NTD536" s="330"/>
      <c r="NTE536" s="428"/>
      <c r="NTF536" s="330"/>
      <c r="NTG536" s="428"/>
      <c r="NTH536" s="330"/>
      <c r="NTI536" s="428"/>
      <c r="NTJ536" s="330"/>
      <c r="NTK536" s="428"/>
      <c r="NTL536" s="330"/>
      <c r="NTM536" s="428"/>
      <c r="NTN536" s="330"/>
      <c r="NTO536" s="428"/>
      <c r="NTP536" s="330"/>
      <c r="NTQ536" s="428"/>
      <c r="NTR536" s="330"/>
      <c r="NTS536" s="428"/>
      <c r="NTT536" s="330"/>
      <c r="NTU536" s="428"/>
      <c r="NTV536" s="330"/>
      <c r="NTW536" s="428"/>
      <c r="NTX536" s="330"/>
      <c r="NTY536" s="428"/>
      <c r="NTZ536" s="330"/>
      <c r="NUA536" s="428"/>
      <c r="NUB536" s="330"/>
      <c r="NUC536" s="428"/>
      <c r="NUD536" s="330"/>
      <c r="NUE536" s="428"/>
      <c r="NUF536" s="330"/>
      <c r="NUG536" s="428"/>
      <c r="NUH536" s="330"/>
      <c r="NUI536" s="428"/>
      <c r="NUJ536" s="330"/>
      <c r="NUK536" s="428"/>
      <c r="NUL536" s="330"/>
      <c r="NUM536" s="428"/>
      <c r="NUN536" s="330"/>
      <c r="NUO536" s="428"/>
      <c r="NUP536" s="330"/>
      <c r="NUQ536" s="428"/>
      <c r="NUR536" s="330"/>
      <c r="NUS536" s="428"/>
      <c r="NUT536" s="330"/>
      <c r="NUU536" s="428"/>
      <c r="NUV536" s="330"/>
      <c r="NUW536" s="428"/>
      <c r="NUX536" s="330"/>
      <c r="NUY536" s="428"/>
      <c r="NUZ536" s="330"/>
      <c r="NVA536" s="428"/>
      <c r="NVB536" s="330"/>
      <c r="NVC536" s="428"/>
      <c r="NVD536" s="330"/>
      <c r="NVE536" s="428"/>
      <c r="NVF536" s="330"/>
      <c r="NVG536" s="428"/>
      <c r="NVH536" s="330"/>
      <c r="NVI536" s="428"/>
      <c r="NVJ536" s="330"/>
      <c r="NVK536" s="428"/>
      <c r="NVL536" s="330"/>
      <c r="NVM536" s="428"/>
      <c r="NVN536" s="330"/>
      <c r="NVO536" s="428"/>
      <c r="NVP536" s="330"/>
      <c r="NVQ536" s="428"/>
      <c r="NVR536" s="330"/>
      <c r="NVS536" s="428"/>
      <c r="NVT536" s="330"/>
      <c r="NVU536" s="428"/>
      <c r="NVV536" s="330"/>
      <c r="NVW536" s="428"/>
      <c r="NVX536" s="330"/>
      <c r="NVY536" s="428"/>
      <c r="NVZ536" s="330"/>
      <c r="NWA536" s="428"/>
      <c r="NWB536" s="330"/>
      <c r="NWC536" s="428"/>
      <c r="NWD536" s="330"/>
      <c r="NWE536" s="428"/>
      <c r="NWF536" s="330"/>
      <c r="NWG536" s="428"/>
      <c r="NWH536" s="330"/>
      <c r="NWI536" s="428"/>
      <c r="NWJ536" s="330"/>
      <c r="NWK536" s="428"/>
      <c r="NWL536" s="330"/>
      <c r="NWM536" s="428"/>
      <c r="NWN536" s="330"/>
      <c r="NWO536" s="428"/>
      <c r="NWP536" s="330"/>
      <c r="NWQ536" s="428"/>
      <c r="NWR536" s="330"/>
      <c r="NWS536" s="428"/>
      <c r="NWT536" s="330"/>
      <c r="NWU536" s="428"/>
      <c r="NWV536" s="330"/>
      <c r="NWW536" s="428"/>
      <c r="NWX536" s="330"/>
      <c r="NWY536" s="428"/>
      <c r="NWZ536" s="330"/>
      <c r="NXA536" s="428"/>
      <c r="NXB536" s="330"/>
      <c r="NXC536" s="428"/>
      <c r="NXD536" s="330"/>
      <c r="NXE536" s="428"/>
      <c r="NXF536" s="330"/>
      <c r="NXG536" s="428"/>
      <c r="NXH536" s="330"/>
      <c r="NXI536" s="428"/>
      <c r="NXJ536" s="330"/>
      <c r="NXK536" s="428"/>
      <c r="NXL536" s="330"/>
      <c r="NXM536" s="428"/>
      <c r="NXN536" s="330"/>
      <c r="NXO536" s="428"/>
      <c r="NXP536" s="330"/>
      <c r="NXQ536" s="428"/>
      <c r="NXR536" s="330"/>
      <c r="NXS536" s="428"/>
      <c r="NXT536" s="330"/>
      <c r="NXU536" s="428"/>
      <c r="NXV536" s="330"/>
      <c r="NXW536" s="428"/>
      <c r="NXX536" s="330"/>
      <c r="NXY536" s="428"/>
      <c r="NXZ536" s="330"/>
      <c r="NYA536" s="428"/>
      <c r="NYB536" s="330"/>
      <c r="NYC536" s="428"/>
      <c r="NYD536" s="330"/>
      <c r="NYE536" s="428"/>
      <c r="NYF536" s="330"/>
      <c r="NYG536" s="428"/>
      <c r="NYH536" s="330"/>
      <c r="NYI536" s="428"/>
      <c r="NYJ536" s="330"/>
      <c r="NYK536" s="428"/>
      <c r="NYL536" s="330"/>
      <c r="NYM536" s="428"/>
      <c r="NYN536" s="330"/>
      <c r="NYO536" s="428"/>
      <c r="NYP536" s="330"/>
      <c r="NYQ536" s="428"/>
      <c r="NYR536" s="330"/>
      <c r="NYS536" s="428"/>
      <c r="NYT536" s="330"/>
      <c r="NYU536" s="428"/>
      <c r="NYV536" s="330"/>
      <c r="NYW536" s="428"/>
      <c r="NYX536" s="330"/>
      <c r="NYY536" s="428"/>
      <c r="NYZ536" s="330"/>
      <c r="NZA536" s="428"/>
      <c r="NZB536" s="330"/>
      <c r="NZC536" s="428"/>
      <c r="NZD536" s="330"/>
      <c r="NZE536" s="428"/>
      <c r="NZF536" s="330"/>
      <c r="NZG536" s="428"/>
      <c r="NZH536" s="330"/>
      <c r="NZI536" s="428"/>
      <c r="NZJ536" s="330"/>
      <c r="NZK536" s="428"/>
      <c r="NZL536" s="330"/>
      <c r="NZM536" s="428"/>
      <c r="NZN536" s="330"/>
      <c r="NZO536" s="428"/>
      <c r="NZP536" s="330"/>
      <c r="NZQ536" s="428"/>
      <c r="NZR536" s="330"/>
      <c r="NZS536" s="428"/>
      <c r="NZT536" s="330"/>
      <c r="NZU536" s="428"/>
      <c r="NZV536" s="330"/>
      <c r="NZW536" s="428"/>
      <c r="NZX536" s="330"/>
      <c r="NZY536" s="428"/>
      <c r="NZZ536" s="330"/>
      <c r="OAA536" s="428"/>
      <c r="OAB536" s="330"/>
      <c r="OAC536" s="428"/>
      <c r="OAD536" s="330"/>
      <c r="OAE536" s="428"/>
      <c r="OAF536" s="330"/>
      <c r="OAG536" s="428"/>
      <c r="OAH536" s="330"/>
      <c r="OAI536" s="428"/>
      <c r="OAJ536" s="330"/>
      <c r="OAK536" s="428"/>
      <c r="OAL536" s="330"/>
      <c r="OAM536" s="428"/>
      <c r="OAN536" s="330"/>
      <c r="OAO536" s="428"/>
      <c r="OAP536" s="330"/>
      <c r="OAQ536" s="428"/>
      <c r="OAR536" s="330"/>
      <c r="OAS536" s="428"/>
      <c r="OAT536" s="330"/>
      <c r="OAU536" s="428"/>
      <c r="OAV536" s="330"/>
      <c r="OAW536" s="428"/>
      <c r="OAX536" s="330"/>
      <c r="OAY536" s="428"/>
      <c r="OAZ536" s="330"/>
      <c r="OBA536" s="428"/>
      <c r="OBB536" s="330"/>
      <c r="OBC536" s="428"/>
      <c r="OBD536" s="330"/>
      <c r="OBE536" s="428"/>
      <c r="OBF536" s="330"/>
      <c r="OBG536" s="428"/>
      <c r="OBH536" s="330"/>
      <c r="OBI536" s="428"/>
      <c r="OBJ536" s="330"/>
      <c r="OBK536" s="428"/>
      <c r="OBL536" s="330"/>
      <c r="OBM536" s="428"/>
      <c r="OBN536" s="330"/>
      <c r="OBO536" s="428"/>
      <c r="OBP536" s="330"/>
      <c r="OBQ536" s="428"/>
      <c r="OBR536" s="330"/>
      <c r="OBS536" s="428"/>
      <c r="OBT536" s="330"/>
      <c r="OBU536" s="428"/>
      <c r="OBV536" s="330"/>
      <c r="OBW536" s="428"/>
      <c r="OBX536" s="330"/>
      <c r="OBY536" s="428"/>
      <c r="OBZ536" s="330"/>
      <c r="OCA536" s="428"/>
      <c r="OCB536" s="330"/>
      <c r="OCC536" s="428"/>
      <c r="OCD536" s="330"/>
      <c r="OCE536" s="428"/>
      <c r="OCF536" s="330"/>
      <c r="OCG536" s="428"/>
      <c r="OCH536" s="330"/>
      <c r="OCI536" s="428"/>
      <c r="OCJ536" s="330"/>
      <c r="OCK536" s="428"/>
      <c r="OCL536" s="330"/>
      <c r="OCM536" s="428"/>
      <c r="OCN536" s="330"/>
      <c r="OCO536" s="428"/>
      <c r="OCP536" s="330"/>
      <c r="OCQ536" s="428"/>
      <c r="OCR536" s="330"/>
      <c r="OCS536" s="428"/>
      <c r="OCT536" s="330"/>
      <c r="OCU536" s="428"/>
      <c r="OCV536" s="330"/>
      <c r="OCW536" s="428"/>
      <c r="OCX536" s="330"/>
      <c r="OCY536" s="428"/>
      <c r="OCZ536" s="330"/>
      <c r="ODA536" s="428"/>
      <c r="ODB536" s="330"/>
      <c r="ODC536" s="428"/>
      <c r="ODD536" s="330"/>
      <c r="ODE536" s="428"/>
      <c r="ODF536" s="330"/>
      <c r="ODG536" s="428"/>
      <c r="ODH536" s="330"/>
      <c r="ODI536" s="428"/>
      <c r="ODJ536" s="330"/>
      <c r="ODK536" s="428"/>
      <c r="ODL536" s="330"/>
      <c r="ODM536" s="428"/>
      <c r="ODN536" s="330"/>
      <c r="ODO536" s="428"/>
      <c r="ODP536" s="330"/>
      <c r="ODQ536" s="428"/>
      <c r="ODR536" s="330"/>
      <c r="ODS536" s="428"/>
      <c r="ODT536" s="330"/>
      <c r="ODU536" s="428"/>
      <c r="ODV536" s="330"/>
      <c r="ODW536" s="428"/>
      <c r="ODX536" s="330"/>
      <c r="ODY536" s="428"/>
      <c r="ODZ536" s="330"/>
      <c r="OEA536" s="428"/>
      <c r="OEB536" s="330"/>
      <c r="OEC536" s="428"/>
      <c r="OED536" s="330"/>
      <c r="OEE536" s="428"/>
      <c r="OEF536" s="330"/>
      <c r="OEG536" s="428"/>
      <c r="OEH536" s="330"/>
      <c r="OEI536" s="428"/>
      <c r="OEJ536" s="330"/>
      <c r="OEK536" s="428"/>
      <c r="OEL536" s="330"/>
      <c r="OEM536" s="428"/>
      <c r="OEN536" s="330"/>
      <c r="OEO536" s="428"/>
      <c r="OEP536" s="330"/>
      <c r="OEQ536" s="428"/>
      <c r="OER536" s="330"/>
      <c r="OES536" s="428"/>
      <c r="OET536" s="330"/>
      <c r="OEU536" s="428"/>
      <c r="OEV536" s="330"/>
      <c r="OEW536" s="428"/>
      <c r="OEX536" s="330"/>
      <c r="OEY536" s="428"/>
      <c r="OEZ536" s="330"/>
      <c r="OFA536" s="428"/>
      <c r="OFB536" s="330"/>
      <c r="OFC536" s="428"/>
      <c r="OFD536" s="330"/>
      <c r="OFE536" s="428"/>
      <c r="OFF536" s="330"/>
      <c r="OFG536" s="428"/>
      <c r="OFH536" s="330"/>
      <c r="OFI536" s="428"/>
      <c r="OFJ536" s="330"/>
      <c r="OFK536" s="428"/>
      <c r="OFL536" s="330"/>
      <c r="OFM536" s="428"/>
      <c r="OFN536" s="330"/>
      <c r="OFO536" s="428"/>
      <c r="OFP536" s="330"/>
      <c r="OFQ536" s="428"/>
      <c r="OFR536" s="330"/>
      <c r="OFS536" s="428"/>
      <c r="OFT536" s="330"/>
      <c r="OFU536" s="428"/>
      <c r="OFV536" s="330"/>
      <c r="OFW536" s="428"/>
      <c r="OFX536" s="330"/>
      <c r="OFY536" s="428"/>
      <c r="OFZ536" s="330"/>
      <c r="OGA536" s="428"/>
      <c r="OGB536" s="330"/>
      <c r="OGC536" s="428"/>
      <c r="OGD536" s="330"/>
      <c r="OGE536" s="428"/>
      <c r="OGF536" s="330"/>
      <c r="OGG536" s="428"/>
      <c r="OGH536" s="330"/>
      <c r="OGI536" s="428"/>
      <c r="OGJ536" s="330"/>
      <c r="OGK536" s="428"/>
      <c r="OGL536" s="330"/>
      <c r="OGM536" s="428"/>
      <c r="OGN536" s="330"/>
      <c r="OGO536" s="428"/>
      <c r="OGP536" s="330"/>
      <c r="OGQ536" s="428"/>
      <c r="OGR536" s="330"/>
      <c r="OGS536" s="428"/>
      <c r="OGT536" s="330"/>
      <c r="OGU536" s="428"/>
      <c r="OGV536" s="330"/>
      <c r="OGW536" s="428"/>
      <c r="OGX536" s="330"/>
      <c r="OGY536" s="428"/>
      <c r="OGZ536" s="330"/>
      <c r="OHA536" s="428"/>
      <c r="OHB536" s="330"/>
      <c r="OHC536" s="428"/>
      <c r="OHD536" s="330"/>
      <c r="OHE536" s="428"/>
      <c r="OHF536" s="330"/>
      <c r="OHG536" s="428"/>
      <c r="OHH536" s="330"/>
      <c r="OHI536" s="428"/>
      <c r="OHJ536" s="330"/>
      <c r="OHK536" s="428"/>
      <c r="OHL536" s="330"/>
      <c r="OHM536" s="428"/>
      <c r="OHN536" s="330"/>
      <c r="OHO536" s="428"/>
      <c r="OHP536" s="330"/>
      <c r="OHQ536" s="428"/>
      <c r="OHR536" s="330"/>
      <c r="OHS536" s="428"/>
      <c r="OHT536" s="330"/>
      <c r="OHU536" s="428"/>
      <c r="OHV536" s="330"/>
      <c r="OHW536" s="428"/>
      <c r="OHX536" s="330"/>
      <c r="OHY536" s="428"/>
      <c r="OHZ536" s="330"/>
      <c r="OIA536" s="428"/>
      <c r="OIB536" s="330"/>
      <c r="OIC536" s="428"/>
      <c r="OID536" s="330"/>
      <c r="OIE536" s="428"/>
      <c r="OIF536" s="330"/>
      <c r="OIG536" s="428"/>
      <c r="OIH536" s="330"/>
      <c r="OII536" s="428"/>
      <c r="OIJ536" s="330"/>
      <c r="OIK536" s="428"/>
      <c r="OIL536" s="330"/>
      <c r="OIM536" s="428"/>
      <c r="OIN536" s="330"/>
      <c r="OIO536" s="428"/>
      <c r="OIP536" s="330"/>
      <c r="OIQ536" s="428"/>
      <c r="OIR536" s="330"/>
      <c r="OIS536" s="428"/>
      <c r="OIT536" s="330"/>
      <c r="OIU536" s="428"/>
      <c r="OIV536" s="330"/>
      <c r="OIW536" s="428"/>
      <c r="OIX536" s="330"/>
      <c r="OIY536" s="428"/>
      <c r="OIZ536" s="330"/>
      <c r="OJA536" s="428"/>
      <c r="OJB536" s="330"/>
      <c r="OJC536" s="428"/>
      <c r="OJD536" s="330"/>
      <c r="OJE536" s="428"/>
      <c r="OJF536" s="330"/>
      <c r="OJG536" s="428"/>
      <c r="OJH536" s="330"/>
      <c r="OJI536" s="428"/>
      <c r="OJJ536" s="330"/>
      <c r="OJK536" s="428"/>
      <c r="OJL536" s="330"/>
      <c r="OJM536" s="428"/>
      <c r="OJN536" s="330"/>
      <c r="OJO536" s="428"/>
      <c r="OJP536" s="330"/>
      <c r="OJQ536" s="428"/>
      <c r="OJR536" s="330"/>
      <c r="OJS536" s="428"/>
      <c r="OJT536" s="330"/>
      <c r="OJU536" s="428"/>
      <c r="OJV536" s="330"/>
      <c r="OJW536" s="428"/>
      <c r="OJX536" s="330"/>
      <c r="OJY536" s="428"/>
      <c r="OJZ536" s="330"/>
      <c r="OKA536" s="428"/>
      <c r="OKB536" s="330"/>
      <c r="OKC536" s="428"/>
      <c r="OKD536" s="330"/>
      <c r="OKE536" s="428"/>
      <c r="OKF536" s="330"/>
      <c r="OKG536" s="428"/>
      <c r="OKH536" s="330"/>
      <c r="OKI536" s="428"/>
      <c r="OKJ536" s="330"/>
      <c r="OKK536" s="428"/>
      <c r="OKL536" s="330"/>
      <c r="OKM536" s="428"/>
      <c r="OKN536" s="330"/>
      <c r="OKO536" s="428"/>
      <c r="OKP536" s="330"/>
      <c r="OKQ536" s="428"/>
      <c r="OKR536" s="330"/>
      <c r="OKS536" s="428"/>
      <c r="OKT536" s="330"/>
      <c r="OKU536" s="428"/>
      <c r="OKV536" s="330"/>
      <c r="OKW536" s="428"/>
      <c r="OKX536" s="330"/>
      <c r="OKY536" s="428"/>
      <c r="OKZ536" s="330"/>
      <c r="OLA536" s="428"/>
      <c r="OLB536" s="330"/>
      <c r="OLC536" s="428"/>
      <c r="OLD536" s="330"/>
      <c r="OLE536" s="428"/>
      <c r="OLF536" s="330"/>
      <c r="OLG536" s="428"/>
      <c r="OLH536" s="330"/>
      <c r="OLI536" s="428"/>
      <c r="OLJ536" s="330"/>
      <c r="OLK536" s="428"/>
      <c r="OLL536" s="330"/>
      <c r="OLM536" s="428"/>
      <c r="OLN536" s="330"/>
      <c r="OLO536" s="428"/>
      <c r="OLP536" s="330"/>
      <c r="OLQ536" s="428"/>
      <c r="OLR536" s="330"/>
      <c r="OLS536" s="428"/>
      <c r="OLT536" s="330"/>
      <c r="OLU536" s="428"/>
      <c r="OLV536" s="330"/>
      <c r="OLW536" s="428"/>
      <c r="OLX536" s="330"/>
      <c r="OLY536" s="428"/>
      <c r="OLZ536" s="330"/>
      <c r="OMA536" s="428"/>
      <c r="OMB536" s="330"/>
      <c r="OMC536" s="428"/>
      <c r="OMD536" s="330"/>
      <c r="OME536" s="428"/>
      <c r="OMF536" s="330"/>
      <c r="OMG536" s="428"/>
      <c r="OMH536" s="330"/>
      <c r="OMI536" s="428"/>
      <c r="OMJ536" s="330"/>
      <c r="OMK536" s="428"/>
      <c r="OML536" s="330"/>
      <c r="OMM536" s="428"/>
      <c r="OMN536" s="330"/>
      <c r="OMO536" s="428"/>
      <c r="OMP536" s="330"/>
      <c r="OMQ536" s="428"/>
      <c r="OMR536" s="330"/>
      <c r="OMS536" s="428"/>
      <c r="OMT536" s="330"/>
      <c r="OMU536" s="428"/>
      <c r="OMV536" s="330"/>
      <c r="OMW536" s="428"/>
      <c r="OMX536" s="330"/>
      <c r="OMY536" s="428"/>
      <c r="OMZ536" s="330"/>
      <c r="ONA536" s="428"/>
      <c r="ONB536" s="330"/>
      <c r="ONC536" s="428"/>
      <c r="OND536" s="330"/>
      <c r="ONE536" s="428"/>
      <c r="ONF536" s="330"/>
      <c r="ONG536" s="428"/>
      <c r="ONH536" s="330"/>
      <c r="ONI536" s="428"/>
      <c r="ONJ536" s="330"/>
      <c r="ONK536" s="428"/>
      <c r="ONL536" s="330"/>
      <c r="ONM536" s="428"/>
      <c r="ONN536" s="330"/>
      <c r="ONO536" s="428"/>
      <c r="ONP536" s="330"/>
      <c r="ONQ536" s="428"/>
      <c r="ONR536" s="330"/>
      <c r="ONS536" s="428"/>
      <c r="ONT536" s="330"/>
      <c r="ONU536" s="428"/>
      <c r="ONV536" s="330"/>
      <c r="ONW536" s="428"/>
      <c r="ONX536" s="330"/>
      <c r="ONY536" s="428"/>
      <c r="ONZ536" s="330"/>
      <c r="OOA536" s="428"/>
      <c r="OOB536" s="330"/>
      <c r="OOC536" s="428"/>
      <c r="OOD536" s="330"/>
      <c r="OOE536" s="428"/>
      <c r="OOF536" s="330"/>
      <c r="OOG536" s="428"/>
      <c r="OOH536" s="330"/>
      <c r="OOI536" s="428"/>
      <c r="OOJ536" s="330"/>
      <c r="OOK536" s="428"/>
      <c r="OOL536" s="330"/>
      <c r="OOM536" s="428"/>
      <c r="OON536" s="330"/>
      <c r="OOO536" s="428"/>
      <c r="OOP536" s="330"/>
      <c r="OOQ536" s="428"/>
      <c r="OOR536" s="330"/>
      <c r="OOS536" s="428"/>
      <c r="OOT536" s="330"/>
      <c r="OOU536" s="428"/>
      <c r="OOV536" s="330"/>
      <c r="OOW536" s="428"/>
      <c r="OOX536" s="330"/>
      <c r="OOY536" s="428"/>
      <c r="OOZ536" s="330"/>
      <c r="OPA536" s="428"/>
      <c r="OPB536" s="330"/>
      <c r="OPC536" s="428"/>
      <c r="OPD536" s="330"/>
      <c r="OPE536" s="428"/>
      <c r="OPF536" s="330"/>
      <c r="OPG536" s="428"/>
      <c r="OPH536" s="330"/>
      <c r="OPI536" s="428"/>
      <c r="OPJ536" s="330"/>
      <c r="OPK536" s="428"/>
      <c r="OPL536" s="330"/>
      <c r="OPM536" s="428"/>
      <c r="OPN536" s="330"/>
      <c r="OPO536" s="428"/>
      <c r="OPP536" s="330"/>
      <c r="OPQ536" s="428"/>
      <c r="OPR536" s="330"/>
      <c r="OPS536" s="428"/>
      <c r="OPT536" s="330"/>
      <c r="OPU536" s="428"/>
      <c r="OPV536" s="330"/>
      <c r="OPW536" s="428"/>
      <c r="OPX536" s="330"/>
      <c r="OPY536" s="428"/>
      <c r="OPZ536" s="330"/>
      <c r="OQA536" s="428"/>
      <c r="OQB536" s="330"/>
      <c r="OQC536" s="428"/>
      <c r="OQD536" s="330"/>
      <c r="OQE536" s="428"/>
      <c r="OQF536" s="330"/>
      <c r="OQG536" s="428"/>
      <c r="OQH536" s="330"/>
      <c r="OQI536" s="428"/>
      <c r="OQJ536" s="330"/>
      <c r="OQK536" s="428"/>
      <c r="OQL536" s="330"/>
      <c r="OQM536" s="428"/>
      <c r="OQN536" s="330"/>
      <c r="OQO536" s="428"/>
      <c r="OQP536" s="330"/>
      <c r="OQQ536" s="428"/>
      <c r="OQR536" s="330"/>
      <c r="OQS536" s="428"/>
      <c r="OQT536" s="330"/>
      <c r="OQU536" s="428"/>
      <c r="OQV536" s="330"/>
      <c r="OQW536" s="428"/>
      <c r="OQX536" s="330"/>
      <c r="OQY536" s="428"/>
      <c r="OQZ536" s="330"/>
      <c r="ORA536" s="428"/>
      <c r="ORB536" s="330"/>
      <c r="ORC536" s="428"/>
      <c r="ORD536" s="330"/>
      <c r="ORE536" s="428"/>
      <c r="ORF536" s="330"/>
      <c r="ORG536" s="428"/>
      <c r="ORH536" s="330"/>
      <c r="ORI536" s="428"/>
      <c r="ORJ536" s="330"/>
      <c r="ORK536" s="428"/>
      <c r="ORL536" s="330"/>
      <c r="ORM536" s="428"/>
      <c r="ORN536" s="330"/>
      <c r="ORO536" s="428"/>
      <c r="ORP536" s="330"/>
      <c r="ORQ536" s="428"/>
      <c r="ORR536" s="330"/>
      <c r="ORS536" s="428"/>
      <c r="ORT536" s="330"/>
      <c r="ORU536" s="428"/>
      <c r="ORV536" s="330"/>
      <c r="ORW536" s="428"/>
      <c r="ORX536" s="330"/>
      <c r="ORY536" s="428"/>
      <c r="ORZ536" s="330"/>
      <c r="OSA536" s="428"/>
      <c r="OSB536" s="330"/>
      <c r="OSC536" s="428"/>
      <c r="OSD536" s="330"/>
      <c r="OSE536" s="428"/>
      <c r="OSF536" s="330"/>
      <c r="OSG536" s="428"/>
      <c r="OSH536" s="330"/>
      <c r="OSI536" s="428"/>
      <c r="OSJ536" s="330"/>
      <c r="OSK536" s="428"/>
      <c r="OSL536" s="330"/>
      <c r="OSM536" s="428"/>
      <c r="OSN536" s="330"/>
      <c r="OSO536" s="428"/>
      <c r="OSP536" s="330"/>
      <c r="OSQ536" s="428"/>
      <c r="OSR536" s="330"/>
      <c r="OSS536" s="428"/>
      <c r="OST536" s="330"/>
      <c r="OSU536" s="428"/>
      <c r="OSV536" s="330"/>
      <c r="OSW536" s="428"/>
      <c r="OSX536" s="330"/>
      <c r="OSY536" s="428"/>
      <c r="OSZ536" s="330"/>
      <c r="OTA536" s="428"/>
      <c r="OTB536" s="330"/>
      <c r="OTC536" s="428"/>
      <c r="OTD536" s="330"/>
      <c r="OTE536" s="428"/>
      <c r="OTF536" s="330"/>
      <c r="OTG536" s="428"/>
      <c r="OTH536" s="330"/>
      <c r="OTI536" s="428"/>
      <c r="OTJ536" s="330"/>
      <c r="OTK536" s="428"/>
      <c r="OTL536" s="330"/>
      <c r="OTM536" s="428"/>
      <c r="OTN536" s="330"/>
      <c r="OTO536" s="428"/>
      <c r="OTP536" s="330"/>
      <c r="OTQ536" s="428"/>
      <c r="OTR536" s="330"/>
      <c r="OTS536" s="428"/>
      <c r="OTT536" s="330"/>
      <c r="OTU536" s="428"/>
      <c r="OTV536" s="330"/>
      <c r="OTW536" s="428"/>
      <c r="OTX536" s="330"/>
      <c r="OTY536" s="428"/>
      <c r="OTZ536" s="330"/>
      <c r="OUA536" s="428"/>
      <c r="OUB536" s="330"/>
      <c r="OUC536" s="428"/>
      <c r="OUD536" s="330"/>
      <c r="OUE536" s="428"/>
      <c r="OUF536" s="330"/>
      <c r="OUG536" s="428"/>
      <c r="OUH536" s="330"/>
      <c r="OUI536" s="428"/>
      <c r="OUJ536" s="330"/>
      <c r="OUK536" s="428"/>
      <c r="OUL536" s="330"/>
      <c r="OUM536" s="428"/>
      <c r="OUN536" s="330"/>
      <c r="OUO536" s="428"/>
      <c r="OUP536" s="330"/>
      <c r="OUQ536" s="428"/>
      <c r="OUR536" s="330"/>
      <c r="OUS536" s="428"/>
      <c r="OUT536" s="330"/>
      <c r="OUU536" s="428"/>
      <c r="OUV536" s="330"/>
      <c r="OUW536" s="428"/>
      <c r="OUX536" s="330"/>
      <c r="OUY536" s="428"/>
      <c r="OUZ536" s="330"/>
      <c r="OVA536" s="428"/>
      <c r="OVB536" s="330"/>
      <c r="OVC536" s="428"/>
      <c r="OVD536" s="330"/>
      <c r="OVE536" s="428"/>
      <c r="OVF536" s="330"/>
      <c r="OVG536" s="428"/>
      <c r="OVH536" s="330"/>
      <c r="OVI536" s="428"/>
      <c r="OVJ536" s="330"/>
      <c r="OVK536" s="428"/>
      <c r="OVL536" s="330"/>
      <c r="OVM536" s="428"/>
      <c r="OVN536" s="330"/>
      <c r="OVO536" s="428"/>
      <c r="OVP536" s="330"/>
      <c r="OVQ536" s="428"/>
      <c r="OVR536" s="330"/>
      <c r="OVS536" s="428"/>
      <c r="OVT536" s="330"/>
      <c r="OVU536" s="428"/>
      <c r="OVV536" s="330"/>
      <c r="OVW536" s="428"/>
      <c r="OVX536" s="330"/>
      <c r="OVY536" s="428"/>
      <c r="OVZ536" s="330"/>
      <c r="OWA536" s="428"/>
      <c r="OWB536" s="330"/>
      <c r="OWC536" s="428"/>
      <c r="OWD536" s="330"/>
      <c r="OWE536" s="428"/>
      <c r="OWF536" s="330"/>
      <c r="OWG536" s="428"/>
      <c r="OWH536" s="330"/>
      <c r="OWI536" s="428"/>
      <c r="OWJ536" s="330"/>
      <c r="OWK536" s="428"/>
      <c r="OWL536" s="330"/>
      <c r="OWM536" s="428"/>
      <c r="OWN536" s="330"/>
      <c r="OWO536" s="428"/>
      <c r="OWP536" s="330"/>
      <c r="OWQ536" s="428"/>
      <c r="OWR536" s="330"/>
      <c r="OWS536" s="428"/>
      <c r="OWT536" s="330"/>
      <c r="OWU536" s="428"/>
      <c r="OWV536" s="330"/>
      <c r="OWW536" s="428"/>
      <c r="OWX536" s="330"/>
      <c r="OWY536" s="428"/>
      <c r="OWZ536" s="330"/>
      <c r="OXA536" s="428"/>
      <c r="OXB536" s="330"/>
      <c r="OXC536" s="428"/>
      <c r="OXD536" s="330"/>
      <c r="OXE536" s="428"/>
      <c r="OXF536" s="330"/>
      <c r="OXG536" s="428"/>
      <c r="OXH536" s="330"/>
      <c r="OXI536" s="428"/>
      <c r="OXJ536" s="330"/>
      <c r="OXK536" s="428"/>
      <c r="OXL536" s="330"/>
      <c r="OXM536" s="428"/>
      <c r="OXN536" s="330"/>
      <c r="OXO536" s="428"/>
      <c r="OXP536" s="330"/>
      <c r="OXQ536" s="428"/>
      <c r="OXR536" s="330"/>
      <c r="OXS536" s="428"/>
      <c r="OXT536" s="330"/>
      <c r="OXU536" s="428"/>
      <c r="OXV536" s="330"/>
      <c r="OXW536" s="428"/>
      <c r="OXX536" s="330"/>
      <c r="OXY536" s="428"/>
      <c r="OXZ536" s="330"/>
      <c r="OYA536" s="428"/>
      <c r="OYB536" s="330"/>
      <c r="OYC536" s="428"/>
      <c r="OYD536" s="330"/>
      <c r="OYE536" s="428"/>
      <c r="OYF536" s="330"/>
      <c r="OYG536" s="428"/>
      <c r="OYH536" s="330"/>
      <c r="OYI536" s="428"/>
      <c r="OYJ536" s="330"/>
      <c r="OYK536" s="428"/>
      <c r="OYL536" s="330"/>
      <c r="OYM536" s="428"/>
      <c r="OYN536" s="330"/>
      <c r="OYO536" s="428"/>
      <c r="OYP536" s="330"/>
      <c r="OYQ536" s="428"/>
      <c r="OYR536" s="330"/>
      <c r="OYS536" s="428"/>
      <c r="OYT536" s="330"/>
      <c r="OYU536" s="428"/>
      <c r="OYV536" s="330"/>
      <c r="OYW536" s="428"/>
      <c r="OYX536" s="330"/>
      <c r="OYY536" s="428"/>
      <c r="OYZ536" s="330"/>
      <c r="OZA536" s="428"/>
      <c r="OZB536" s="330"/>
      <c r="OZC536" s="428"/>
      <c r="OZD536" s="330"/>
      <c r="OZE536" s="428"/>
      <c r="OZF536" s="330"/>
      <c r="OZG536" s="428"/>
      <c r="OZH536" s="330"/>
      <c r="OZI536" s="428"/>
      <c r="OZJ536" s="330"/>
      <c r="OZK536" s="428"/>
      <c r="OZL536" s="330"/>
      <c r="OZM536" s="428"/>
      <c r="OZN536" s="330"/>
      <c r="OZO536" s="428"/>
      <c r="OZP536" s="330"/>
      <c r="OZQ536" s="428"/>
      <c r="OZR536" s="330"/>
      <c r="OZS536" s="428"/>
      <c r="OZT536" s="330"/>
      <c r="OZU536" s="428"/>
      <c r="OZV536" s="330"/>
      <c r="OZW536" s="428"/>
      <c r="OZX536" s="330"/>
      <c r="OZY536" s="428"/>
      <c r="OZZ536" s="330"/>
      <c r="PAA536" s="428"/>
      <c r="PAB536" s="330"/>
      <c r="PAC536" s="428"/>
      <c r="PAD536" s="330"/>
      <c r="PAE536" s="428"/>
      <c r="PAF536" s="330"/>
      <c r="PAG536" s="428"/>
      <c r="PAH536" s="330"/>
      <c r="PAI536" s="428"/>
      <c r="PAJ536" s="330"/>
      <c r="PAK536" s="428"/>
      <c r="PAL536" s="330"/>
      <c r="PAM536" s="428"/>
      <c r="PAN536" s="330"/>
      <c r="PAO536" s="428"/>
      <c r="PAP536" s="330"/>
      <c r="PAQ536" s="428"/>
      <c r="PAR536" s="330"/>
      <c r="PAS536" s="428"/>
      <c r="PAT536" s="330"/>
      <c r="PAU536" s="428"/>
      <c r="PAV536" s="330"/>
      <c r="PAW536" s="428"/>
      <c r="PAX536" s="330"/>
      <c r="PAY536" s="428"/>
      <c r="PAZ536" s="330"/>
      <c r="PBA536" s="428"/>
      <c r="PBB536" s="330"/>
      <c r="PBC536" s="428"/>
      <c r="PBD536" s="330"/>
      <c r="PBE536" s="428"/>
      <c r="PBF536" s="330"/>
      <c r="PBG536" s="428"/>
      <c r="PBH536" s="330"/>
      <c r="PBI536" s="428"/>
      <c r="PBJ536" s="330"/>
      <c r="PBK536" s="428"/>
      <c r="PBL536" s="330"/>
      <c r="PBM536" s="428"/>
      <c r="PBN536" s="330"/>
      <c r="PBO536" s="428"/>
      <c r="PBP536" s="330"/>
      <c r="PBQ536" s="428"/>
      <c r="PBR536" s="330"/>
      <c r="PBS536" s="428"/>
      <c r="PBT536" s="330"/>
      <c r="PBU536" s="428"/>
      <c r="PBV536" s="330"/>
      <c r="PBW536" s="428"/>
      <c r="PBX536" s="330"/>
      <c r="PBY536" s="428"/>
      <c r="PBZ536" s="330"/>
      <c r="PCA536" s="428"/>
      <c r="PCB536" s="330"/>
      <c r="PCC536" s="428"/>
      <c r="PCD536" s="330"/>
      <c r="PCE536" s="428"/>
      <c r="PCF536" s="330"/>
      <c r="PCG536" s="428"/>
      <c r="PCH536" s="330"/>
      <c r="PCI536" s="428"/>
      <c r="PCJ536" s="330"/>
      <c r="PCK536" s="428"/>
      <c r="PCL536" s="330"/>
      <c r="PCM536" s="428"/>
      <c r="PCN536" s="330"/>
      <c r="PCO536" s="428"/>
      <c r="PCP536" s="330"/>
      <c r="PCQ536" s="428"/>
      <c r="PCR536" s="330"/>
      <c r="PCS536" s="428"/>
      <c r="PCT536" s="330"/>
      <c r="PCU536" s="428"/>
      <c r="PCV536" s="330"/>
      <c r="PCW536" s="428"/>
      <c r="PCX536" s="330"/>
      <c r="PCY536" s="428"/>
      <c r="PCZ536" s="330"/>
      <c r="PDA536" s="428"/>
      <c r="PDB536" s="330"/>
      <c r="PDC536" s="428"/>
      <c r="PDD536" s="330"/>
      <c r="PDE536" s="428"/>
      <c r="PDF536" s="330"/>
      <c r="PDG536" s="428"/>
      <c r="PDH536" s="330"/>
      <c r="PDI536" s="428"/>
      <c r="PDJ536" s="330"/>
      <c r="PDK536" s="428"/>
      <c r="PDL536" s="330"/>
      <c r="PDM536" s="428"/>
      <c r="PDN536" s="330"/>
      <c r="PDO536" s="428"/>
      <c r="PDP536" s="330"/>
      <c r="PDQ536" s="428"/>
      <c r="PDR536" s="330"/>
      <c r="PDS536" s="428"/>
      <c r="PDT536" s="330"/>
      <c r="PDU536" s="428"/>
      <c r="PDV536" s="330"/>
      <c r="PDW536" s="428"/>
      <c r="PDX536" s="330"/>
      <c r="PDY536" s="428"/>
      <c r="PDZ536" s="330"/>
      <c r="PEA536" s="428"/>
      <c r="PEB536" s="330"/>
      <c r="PEC536" s="428"/>
      <c r="PED536" s="330"/>
      <c r="PEE536" s="428"/>
      <c r="PEF536" s="330"/>
      <c r="PEG536" s="428"/>
      <c r="PEH536" s="330"/>
      <c r="PEI536" s="428"/>
      <c r="PEJ536" s="330"/>
      <c r="PEK536" s="428"/>
      <c r="PEL536" s="330"/>
      <c r="PEM536" s="428"/>
      <c r="PEN536" s="330"/>
      <c r="PEO536" s="428"/>
      <c r="PEP536" s="330"/>
      <c r="PEQ536" s="428"/>
      <c r="PER536" s="330"/>
      <c r="PES536" s="428"/>
      <c r="PET536" s="330"/>
      <c r="PEU536" s="428"/>
      <c r="PEV536" s="330"/>
      <c r="PEW536" s="428"/>
      <c r="PEX536" s="330"/>
      <c r="PEY536" s="428"/>
      <c r="PEZ536" s="330"/>
      <c r="PFA536" s="428"/>
      <c r="PFB536" s="330"/>
      <c r="PFC536" s="428"/>
      <c r="PFD536" s="330"/>
      <c r="PFE536" s="428"/>
      <c r="PFF536" s="330"/>
      <c r="PFG536" s="428"/>
      <c r="PFH536" s="330"/>
      <c r="PFI536" s="428"/>
      <c r="PFJ536" s="330"/>
      <c r="PFK536" s="428"/>
      <c r="PFL536" s="330"/>
      <c r="PFM536" s="428"/>
      <c r="PFN536" s="330"/>
      <c r="PFO536" s="428"/>
      <c r="PFP536" s="330"/>
      <c r="PFQ536" s="428"/>
      <c r="PFR536" s="330"/>
      <c r="PFS536" s="428"/>
      <c r="PFT536" s="330"/>
      <c r="PFU536" s="428"/>
      <c r="PFV536" s="330"/>
      <c r="PFW536" s="428"/>
      <c r="PFX536" s="330"/>
      <c r="PFY536" s="428"/>
      <c r="PFZ536" s="330"/>
      <c r="PGA536" s="428"/>
      <c r="PGB536" s="330"/>
      <c r="PGC536" s="428"/>
      <c r="PGD536" s="330"/>
      <c r="PGE536" s="428"/>
      <c r="PGF536" s="330"/>
      <c r="PGG536" s="428"/>
      <c r="PGH536" s="330"/>
      <c r="PGI536" s="428"/>
      <c r="PGJ536" s="330"/>
      <c r="PGK536" s="428"/>
      <c r="PGL536" s="330"/>
      <c r="PGM536" s="428"/>
      <c r="PGN536" s="330"/>
      <c r="PGO536" s="428"/>
      <c r="PGP536" s="330"/>
      <c r="PGQ536" s="428"/>
      <c r="PGR536" s="330"/>
      <c r="PGS536" s="428"/>
      <c r="PGT536" s="330"/>
      <c r="PGU536" s="428"/>
      <c r="PGV536" s="330"/>
      <c r="PGW536" s="428"/>
      <c r="PGX536" s="330"/>
      <c r="PGY536" s="428"/>
      <c r="PGZ536" s="330"/>
      <c r="PHA536" s="428"/>
      <c r="PHB536" s="330"/>
      <c r="PHC536" s="428"/>
      <c r="PHD536" s="330"/>
      <c r="PHE536" s="428"/>
      <c r="PHF536" s="330"/>
      <c r="PHG536" s="428"/>
      <c r="PHH536" s="330"/>
      <c r="PHI536" s="428"/>
      <c r="PHJ536" s="330"/>
      <c r="PHK536" s="428"/>
      <c r="PHL536" s="330"/>
      <c r="PHM536" s="428"/>
      <c r="PHN536" s="330"/>
      <c r="PHO536" s="428"/>
      <c r="PHP536" s="330"/>
      <c r="PHQ536" s="428"/>
      <c r="PHR536" s="330"/>
      <c r="PHS536" s="428"/>
      <c r="PHT536" s="330"/>
      <c r="PHU536" s="428"/>
      <c r="PHV536" s="330"/>
      <c r="PHW536" s="428"/>
      <c r="PHX536" s="330"/>
      <c r="PHY536" s="428"/>
      <c r="PHZ536" s="330"/>
      <c r="PIA536" s="428"/>
      <c r="PIB536" s="330"/>
      <c r="PIC536" s="428"/>
      <c r="PID536" s="330"/>
      <c r="PIE536" s="428"/>
      <c r="PIF536" s="330"/>
      <c r="PIG536" s="428"/>
      <c r="PIH536" s="330"/>
      <c r="PII536" s="428"/>
      <c r="PIJ536" s="330"/>
      <c r="PIK536" s="428"/>
      <c r="PIL536" s="330"/>
      <c r="PIM536" s="428"/>
      <c r="PIN536" s="330"/>
      <c r="PIO536" s="428"/>
      <c r="PIP536" s="330"/>
      <c r="PIQ536" s="428"/>
      <c r="PIR536" s="330"/>
      <c r="PIS536" s="428"/>
      <c r="PIT536" s="330"/>
      <c r="PIU536" s="428"/>
      <c r="PIV536" s="330"/>
      <c r="PIW536" s="428"/>
      <c r="PIX536" s="330"/>
      <c r="PIY536" s="428"/>
      <c r="PIZ536" s="330"/>
      <c r="PJA536" s="428"/>
      <c r="PJB536" s="330"/>
      <c r="PJC536" s="428"/>
      <c r="PJD536" s="330"/>
      <c r="PJE536" s="428"/>
      <c r="PJF536" s="330"/>
      <c r="PJG536" s="428"/>
      <c r="PJH536" s="330"/>
      <c r="PJI536" s="428"/>
      <c r="PJJ536" s="330"/>
      <c r="PJK536" s="428"/>
      <c r="PJL536" s="330"/>
      <c r="PJM536" s="428"/>
      <c r="PJN536" s="330"/>
      <c r="PJO536" s="428"/>
      <c r="PJP536" s="330"/>
      <c r="PJQ536" s="428"/>
      <c r="PJR536" s="330"/>
      <c r="PJS536" s="428"/>
      <c r="PJT536" s="330"/>
      <c r="PJU536" s="428"/>
      <c r="PJV536" s="330"/>
      <c r="PJW536" s="428"/>
      <c r="PJX536" s="330"/>
      <c r="PJY536" s="428"/>
      <c r="PJZ536" s="330"/>
      <c r="PKA536" s="428"/>
      <c r="PKB536" s="330"/>
      <c r="PKC536" s="428"/>
      <c r="PKD536" s="330"/>
      <c r="PKE536" s="428"/>
      <c r="PKF536" s="330"/>
      <c r="PKG536" s="428"/>
      <c r="PKH536" s="330"/>
      <c r="PKI536" s="428"/>
      <c r="PKJ536" s="330"/>
      <c r="PKK536" s="428"/>
      <c r="PKL536" s="330"/>
      <c r="PKM536" s="428"/>
      <c r="PKN536" s="330"/>
      <c r="PKO536" s="428"/>
      <c r="PKP536" s="330"/>
      <c r="PKQ536" s="428"/>
      <c r="PKR536" s="330"/>
      <c r="PKS536" s="428"/>
      <c r="PKT536" s="330"/>
      <c r="PKU536" s="428"/>
      <c r="PKV536" s="330"/>
      <c r="PKW536" s="428"/>
      <c r="PKX536" s="330"/>
      <c r="PKY536" s="428"/>
      <c r="PKZ536" s="330"/>
      <c r="PLA536" s="428"/>
      <c r="PLB536" s="330"/>
      <c r="PLC536" s="428"/>
      <c r="PLD536" s="330"/>
      <c r="PLE536" s="428"/>
      <c r="PLF536" s="330"/>
      <c r="PLG536" s="428"/>
      <c r="PLH536" s="330"/>
      <c r="PLI536" s="428"/>
      <c r="PLJ536" s="330"/>
      <c r="PLK536" s="428"/>
      <c r="PLL536" s="330"/>
      <c r="PLM536" s="428"/>
      <c r="PLN536" s="330"/>
      <c r="PLO536" s="428"/>
      <c r="PLP536" s="330"/>
      <c r="PLQ536" s="428"/>
      <c r="PLR536" s="330"/>
      <c r="PLS536" s="428"/>
      <c r="PLT536" s="330"/>
      <c r="PLU536" s="428"/>
      <c r="PLV536" s="330"/>
      <c r="PLW536" s="428"/>
      <c r="PLX536" s="330"/>
      <c r="PLY536" s="428"/>
      <c r="PLZ536" s="330"/>
      <c r="PMA536" s="428"/>
      <c r="PMB536" s="330"/>
      <c r="PMC536" s="428"/>
      <c r="PMD536" s="330"/>
      <c r="PME536" s="428"/>
      <c r="PMF536" s="330"/>
      <c r="PMG536" s="428"/>
      <c r="PMH536" s="330"/>
      <c r="PMI536" s="428"/>
      <c r="PMJ536" s="330"/>
      <c r="PMK536" s="428"/>
      <c r="PML536" s="330"/>
      <c r="PMM536" s="428"/>
      <c r="PMN536" s="330"/>
      <c r="PMO536" s="428"/>
      <c r="PMP536" s="330"/>
      <c r="PMQ536" s="428"/>
      <c r="PMR536" s="330"/>
      <c r="PMS536" s="428"/>
      <c r="PMT536" s="330"/>
      <c r="PMU536" s="428"/>
      <c r="PMV536" s="330"/>
      <c r="PMW536" s="428"/>
      <c r="PMX536" s="330"/>
      <c r="PMY536" s="428"/>
      <c r="PMZ536" s="330"/>
      <c r="PNA536" s="428"/>
      <c r="PNB536" s="330"/>
      <c r="PNC536" s="428"/>
      <c r="PND536" s="330"/>
      <c r="PNE536" s="428"/>
      <c r="PNF536" s="330"/>
      <c r="PNG536" s="428"/>
      <c r="PNH536" s="330"/>
      <c r="PNI536" s="428"/>
      <c r="PNJ536" s="330"/>
      <c r="PNK536" s="428"/>
      <c r="PNL536" s="330"/>
      <c r="PNM536" s="428"/>
      <c r="PNN536" s="330"/>
      <c r="PNO536" s="428"/>
      <c r="PNP536" s="330"/>
      <c r="PNQ536" s="428"/>
      <c r="PNR536" s="330"/>
      <c r="PNS536" s="428"/>
      <c r="PNT536" s="330"/>
      <c r="PNU536" s="428"/>
      <c r="PNV536" s="330"/>
      <c r="PNW536" s="428"/>
      <c r="PNX536" s="330"/>
      <c r="PNY536" s="428"/>
      <c r="PNZ536" s="330"/>
      <c r="POA536" s="428"/>
      <c r="POB536" s="330"/>
      <c r="POC536" s="428"/>
      <c r="POD536" s="330"/>
      <c r="POE536" s="428"/>
      <c r="POF536" s="330"/>
      <c r="POG536" s="428"/>
      <c r="POH536" s="330"/>
      <c r="POI536" s="428"/>
      <c r="POJ536" s="330"/>
      <c r="POK536" s="428"/>
      <c r="POL536" s="330"/>
      <c r="POM536" s="428"/>
      <c r="PON536" s="330"/>
      <c r="POO536" s="428"/>
      <c r="POP536" s="330"/>
      <c r="POQ536" s="428"/>
      <c r="POR536" s="330"/>
      <c r="POS536" s="428"/>
      <c r="POT536" s="330"/>
      <c r="POU536" s="428"/>
      <c r="POV536" s="330"/>
      <c r="POW536" s="428"/>
      <c r="POX536" s="330"/>
      <c r="POY536" s="428"/>
      <c r="POZ536" s="330"/>
      <c r="PPA536" s="428"/>
      <c r="PPB536" s="330"/>
      <c r="PPC536" s="428"/>
      <c r="PPD536" s="330"/>
      <c r="PPE536" s="428"/>
      <c r="PPF536" s="330"/>
      <c r="PPG536" s="428"/>
      <c r="PPH536" s="330"/>
      <c r="PPI536" s="428"/>
      <c r="PPJ536" s="330"/>
      <c r="PPK536" s="428"/>
      <c r="PPL536" s="330"/>
      <c r="PPM536" s="428"/>
      <c r="PPN536" s="330"/>
      <c r="PPO536" s="428"/>
      <c r="PPP536" s="330"/>
      <c r="PPQ536" s="428"/>
      <c r="PPR536" s="330"/>
      <c r="PPS536" s="428"/>
      <c r="PPT536" s="330"/>
      <c r="PPU536" s="428"/>
      <c r="PPV536" s="330"/>
      <c r="PPW536" s="428"/>
      <c r="PPX536" s="330"/>
      <c r="PPY536" s="428"/>
      <c r="PPZ536" s="330"/>
      <c r="PQA536" s="428"/>
      <c r="PQB536" s="330"/>
      <c r="PQC536" s="428"/>
      <c r="PQD536" s="330"/>
      <c r="PQE536" s="428"/>
      <c r="PQF536" s="330"/>
      <c r="PQG536" s="428"/>
      <c r="PQH536" s="330"/>
      <c r="PQI536" s="428"/>
      <c r="PQJ536" s="330"/>
      <c r="PQK536" s="428"/>
      <c r="PQL536" s="330"/>
      <c r="PQM536" s="428"/>
      <c r="PQN536" s="330"/>
      <c r="PQO536" s="428"/>
      <c r="PQP536" s="330"/>
      <c r="PQQ536" s="428"/>
      <c r="PQR536" s="330"/>
      <c r="PQS536" s="428"/>
      <c r="PQT536" s="330"/>
      <c r="PQU536" s="428"/>
      <c r="PQV536" s="330"/>
      <c r="PQW536" s="428"/>
      <c r="PQX536" s="330"/>
      <c r="PQY536" s="428"/>
      <c r="PQZ536" s="330"/>
      <c r="PRA536" s="428"/>
      <c r="PRB536" s="330"/>
      <c r="PRC536" s="428"/>
      <c r="PRD536" s="330"/>
      <c r="PRE536" s="428"/>
      <c r="PRF536" s="330"/>
      <c r="PRG536" s="428"/>
      <c r="PRH536" s="330"/>
      <c r="PRI536" s="428"/>
      <c r="PRJ536" s="330"/>
      <c r="PRK536" s="428"/>
      <c r="PRL536" s="330"/>
      <c r="PRM536" s="428"/>
      <c r="PRN536" s="330"/>
      <c r="PRO536" s="428"/>
      <c r="PRP536" s="330"/>
      <c r="PRQ536" s="428"/>
      <c r="PRR536" s="330"/>
      <c r="PRS536" s="428"/>
      <c r="PRT536" s="330"/>
      <c r="PRU536" s="428"/>
      <c r="PRV536" s="330"/>
      <c r="PRW536" s="428"/>
      <c r="PRX536" s="330"/>
      <c r="PRY536" s="428"/>
      <c r="PRZ536" s="330"/>
      <c r="PSA536" s="428"/>
      <c r="PSB536" s="330"/>
      <c r="PSC536" s="428"/>
      <c r="PSD536" s="330"/>
      <c r="PSE536" s="428"/>
      <c r="PSF536" s="330"/>
      <c r="PSG536" s="428"/>
      <c r="PSH536" s="330"/>
      <c r="PSI536" s="428"/>
      <c r="PSJ536" s="330"/>
      <c r="PSK536" s="428"/>
      <c r="PSL536" s="330"/>
      <c r="PSM536" s="428"/>
      <c r="PSN536" s="330"/>
      <c r="PSO536" s="428"/>
      <c r="PSP536" s="330"/>
      <c r="PSQ536" s="428"/>
      <c r="PSR536" s="330"/>
      <c r="PSS536" s="428"/>
      <c r="PST536" s="330"/>
      <c r="PSU536" s="428"/>
      <c r="PSV536" s="330"/>
      <c r="PSW536" s="428"/>
      <c r="PSX536" s="330"/>
      <c r="PSY536" s="428"/>
      <c r="PSZ536" s="330"/>
      <c r="PTA536" s="428"/>
      <c r="PTB536" s="330"/>
      <c r="PTC536" s="428"/>
      <c r="PTD536" s="330"/>
      <c r="PTE536" s="428"/>
      <c r="PTF536" s="330"/>
      <c r="PTG536" s="428"/>
      <c r="PTH536" s="330"/>
      <c r="PTI536" s="428"/>
      <c r="PTJ536" s="330"/>
      <c r="PTK536" s="428"/>
      <c r="PTL536" s="330"/>
      <c r="PTM536" s="428"/>
      <c r="PTN536" s="330"/>
      <c r="PTO536" s="428"/>
      <c r="PTP536" s="330"/>
      <c r="PTQ536" s="428"/>
      <c r="PTR536" s="330"/>
      <c r="PTS536" s="428"/>
      <c r="PTT536" s="330"/>
      <c r="PTU536" s="428"/>
      <c r="PTV536" s="330"/>
      <c r="PTW536" s="428"/>
      <c r="PTX536" s="330"/>
      <c r="PTY536" s="428"/>
      <c r="PTZ536" s="330"/>
      <c r="PUA536" s="428"/>
      <c r="PUB536" s="330"/>
      <c r="PUC536" s="428"/>
      <c r="PUD536" s="330"/>
      <c r="PUE536" s="428"/>
      <c r="PUF536" s="330"/>
      <c r="PUG536" s="428"/>
      <c r="PUH536" s="330"/>
      <c r="PUI536" s="428"/>
      <c r="PUJ536" s="330"/>
      <c r="PUK536" s="428"/>
      <c r="PUL536" s="330"/>
      <c r="PUM536" s="428"/>
      <c r="PUN536" s="330"/>
      <c r="PUO536" s="428"/>
      <c r="PUP536" s="330"/>
      <c r="PUQ536" s="428"/>
      <c r="PUR536" s="330"/>
      <c r="PUS536" s="428"/>
      <c r="PUT536" s="330"/>
      <c r="PUU536" s="428"/>
      <c r="PUV536" s="330"/>
      <c r="PUW536" s="428"/>
      <c r="PUX536" s="330"/>
      <c r="PUY536" s="428"/>
      <c r="PUZ536" s="330"/>
      <c r="PVA536" s="428"/>
      <c r="PVB536" s="330"/>
      <c r="PVC536" s="428"/>
      <c r="PVD536" s="330"/>
      <c r="PVE536" s="428"/>
      <c r="PVF536" s="330"/>
      <c r="PVG536" s="428"/>
      <c r="PVH536" s="330"/>
      <c r="PVI536" s="428"/>
      <c r="PVJ536" s="330"/>
      <c r="PVK536" s="428"/>
      <c r="PVL536" s="330"/>
      <c r="PVM536" s="428"/>
      <c r="PVN536" s="330"/>
      <c r="PVO536" s="428"/>
      <c r="PVP536" s="330"/>
      <c r="PVQ536" s="428"/>
      <c r="PVR536" s="330"/>
      <c r="PVS536" s="428"/>
      <c r="PVT536" s="330"/>
      <c r="PVU536" s="428"/>
      <c r="PVV536" s="330"/>
      <c r="PVW536" s="428"/>
      <c r="PVX536" s="330"/>
      <c r="PVY536" s="428"/>
      <c r="PVZ536" s="330"/>
      <c r="PWA536" s="428"/>
      <c r="PWB536" s="330"/>
      <c r="PWC536" s="428"/>
      <c r="PWD536" s="330"/>
      <c r="PWE536" s="428"/>
      <c r="PWF536" s="330"/>
      <c r="PWG536" s="428"/>
      <c r="PWH536" s="330"/>
      <c r="PWI536" s="428"/>
      <c r="PWJ536" s="330"/>
      <c r="PWK536" s="428"/>
      <c r="PWL536" s="330"/>
      <c r="PWM536" s="428"/>
      <c r="PWN536" s="330"/>
      <c r="PWO536" s="428"/>
      <c r="PWP536" s="330"/>
      <c r="PWQ536" s="428"/>
      <c r="PWR536" s="330"/>
      <c r="PWS536" s="428"/>
      <c r="PWT536" s="330"/>
      <c r="PWU536" s="428"/>
      <c r="PWV536" s="330"/>
      <c r="PWW536" s="428"/>
      <c r="PWX536" s="330"/>
      <c r="PWY536" s="428"/>
      <c r="PWZ536" s="330"/>
      <c r="PXA536" s="428"/>
      <c r="PXB536" s="330"/>
      <c r="PXC536" s="428"/>
      <c r="PXD536" s="330"/>
      <c r="PXE536" s="428"/>
      <c r="PXF536" s="330"/>
      <c r="PXG536" s="428"/>
      <c r="PXH536" s="330"/>
      <c r="PXI536" s="428"/>
      <c r="PXJ536" s="330"/>
      <c r="PXK536" s="428"/>
      <c r="PXL536" s="330"/>
      <c r="PXM536" s="428"/>
      <c r="PXN536" s="330"/>
      <c r="PXO536" s="428"/>
      <c r="PXP536" s="330"/>
      <c r="PXQ536" s="428"/>
      <c r="PXR536" s="330"/>
      <c r="PXS536" s="428"/>
      <c r="PXT536" s="330"/>
      <c r="PXU536" s="428"/>
      <c r="PXV536" s="330"/>
      <c r="PXW536" s="428"/>
      <c r="PXX536" s="330"/>
      <c r="PXY536" s="428"/>
      <c r="PXZ536" s="330"/>
      <c r="PYA536" s="428"/>
      <c r="PYB536" s="330"/>
      <c r="PYC536" s="428"/>
      <c r="PYD536" s="330"/>
      <c r="PYE536" s="428"/>
      <c r="PYF536" s="330"/>
      <c r="PYG536" s="428"/>
      <c r="PYH536" s="330"/>
      <c r="PYI536" s="428"/>
      <c r="PYJ536" s="330"/>
      <c r="PYK536" s="428"/>
      <c r="PYL536" s="330"/>
      <c r="PYM536" s="428"/>
      <c r="PYN536" s="330"/>
      <c r="PYO536" s="428"/>
      <c r="PYP536" s="330"/>
      <c r="PYQ536" s="428"/>
      <c r="PYR536" s="330"/>
      <c r="PYS536" s="428"/>
      <c r="PYT536" s="330"/>
      <c r="PYU536" s="428"/>
      <c r="PYV536" s="330"/>
      <c r="PYW536" s="428"/>
      <c r="PYX536" s="330"/>
      <c r="PYY536" s="428"/>
      <c r="PYZ536" s="330"/>
      <c r="PZA536" s="428"/>
      <c r="PZB536" s="330"/>
      <c r="PZC536" s="428"/>
      <c r="PZD536" s="330"/>
      <c r="PZE536" s="428"/>
      <c r="PZF536" s="330"/>
      <c r="PZG536" s="428"/>
      <c r="PZH536" s="330"/>
      <c r="PZI536" s="428"/>
      <c r="PZJ536" s="330"/>
      <c r="PZK536" s="428"/>
      <c r="PZL536" s="330"/>
      <c r="PZM536" s="428"/>
      <c r="PZN536" s="330"/>
      <c r="PZO536" s="428"/>
      <c r="PZP536" s="330"/>
      <c r="PZQ536" s="428"/>
      <c r="PZR536" s="330"/>
      <c r="PZS536" s="428"/>
      <c r="PZT536" s="330"/>
      <c r="PZU536" s="428"/>
      <c r="PZV536" s="330"/>
      <c r="PZW536" s="428"/>
      <c r="PZX536" s="330"/>
      <c r="PZY536" s="428"/>
      <c r="PZZ536" s="330"/>
      <c r="QAA536" s="428"/>
      <c r="QAB536" s="330"/>
      <c r="QAC536" s="428"/>
      <c r="QAD536" s="330"/>
      <c r="QAE536" s="428"/>
      <c r="QAF536" s="330"/>
      <c r="QAG536" s="428"/>
      <c r="QAH536" s="330"/>
      <c r="QAI536" s="428"/>
      <c r="QAJ536" s="330"/>
      <c r="QAK536" s="428"/>
      <c r="QAL536" s="330"/>
      <c r="QAM536" s="428"/>
      <c r="QAN536" s="330"/>
      <c r="QAO536" s="428"/>
      <c r="QAP536" s="330"/>
      <c r="QAQ536" s="428"/>
      <c r="QAR536" s="330"/>
      <c r="QAS536" s="428"/>
      <c r="QAT536" s="330"/>
      <c r="QAU536" s="428"/>
      <c r="QAV536" s="330"/>
      <c r="QAW536" s="428"/>
      <c r="QAX536" s="330"/>
      <c r="QAY536" s="428"/>
      <c r="QAZ536" s="330"/>
      <c r="QBA536" s="428"/>
      <c r="QBB536" s="330"/>
      <c r="QBC536" s="428"/>
      <c r="QBD536" s="330"/>
      <c r="QBE536" s="428"/>
      <c r="QBF536" s="330"/>
      <c r="QBG536" s="428"/>
      <c r="QBH536" s="330"/>
      <c r="QBI536" s="428"/>
      <c r="QBJ536" s="330"/>
      <c r="QBK536" s="428"/>
      <c r="QBL536" s="330"/>
      <c r="QBM536" s="428"/>
      <c r="QBN536" s="330"/>
      <c r="QBO536" s="428"/>
      <c r="QBP536" s="330"/>
      <c r="QBQ536" s="428"/>
      <c r="QBR536" s="330"/>
      <c r="QBS536" s="428"/>
      <c r="QBT536" s="330"/>
      <c r="QBU536" s="428"/>
      <c r="QBV536" s="330"/>
      <c r="QBW536" s="428"/>
      <c r="QBX536" s="330"/>
      <c r="QBY536" s="428"/>
      <c r="QBZ536" s="330"/>
      <c r="QCA536" s="428"/>
      <c r="QCB536" s="330"/>
      <c r="QCC536" s="428"/>
      <c r="QCD536" s="330"/>
      <c r="QCE536" s="428"/>
      <c r="QCF536" s="330"/>
      <c r="QCG536" s="428"/>
      <c r="QCH536" s="330"/>
      <c r="QCI536" s="428"/>
      <c r="QCJ536" s="330"/>
      <c r="QCK536" s="428"/>
      <c r="QCL536" s="330"/>
      <c r="QCM536" s="428"/>
      <c r="QCN536" s="330"/>
      <c r="QCO536" s="428"/>
      <c r="QCP536" s="330"/>
      <c r="QCQ536" s="428"/>
      <c r="QCR536" s="330"/>
      <c r="QCS536" s="428"/>
      <c r="QCT536" s="330"/>
      <c r="QCU536" s="428"/>
      <c r="QCV536" s="330"/>
      <c r="QCW536" s="428"/>
      <c r="QCX536" s="330"/>
      <c r="QCY536" s="428"/>
      <c r="QCZ536" s="330"/>
      <c r="QDA536" s="428"/>
      <c r="QDB536" s="330"/>
      <c r="QDC536" s="428"/>
      <c r="QDD536" s="330"/>
      <c r="QDE536" s="428"/>
      <c r="QDF536" s="330"/>
      <c r="QDG536" s="428"/>
      <c r="QDH536" s="330"/>
      <c r="QDI536" s="428"/>
      <c r="QDJ536" s="330"/>
      <c r="QDK536" s="428"/>
      <c r="QDL536" s="330"/>
      <c r="QDM536" s="428"/>
      <c r="QDN536" s="330"/>
      <c r="QDO536" s="428"/>
      <c r="QDP536" s="330"/>
      <c r="QDQ536" s="428"/>
      <c r="QDR536" s="330"/>
      <c r="QDS536" s="428"/>
      <c r="QDT536" s="330"/>
      <c r="QDU536" s="428"/>
      <c r="QDV536" s="330"/>
      <c r="QDW536" s="428"/>
      <c r="QDX536" s="330"/>
      <c r="QDY536" s="428"/>
      <c r="QDZ536" s="330"/>
      <c r="QEA536" s="428"/>
      <c r="QEB536" s="330"/>
      <c r="QEC536" s="428"/>
      <c r="QED536" s="330"/>
      <c r="QEE536" s="428"/>
      <c r="QEF536" s="330"/>
      <c r="QEG536" s="428"/>
      <c r="QEH536" s="330"/>
      <c r="QEI536" s="428"/>
      <c r="QEJ536" s="330"/>
      <c r="QEK536" s="428"/>
      <c r="QEL536" s="330"/>
      <c r="QEM536" s="428"/>
      <c r="QEN536" s="330"/>
      <c r="QEO536" s="428"/>
      <c r="QEP536" s="330"/>
      <c r="QEQ536" s="428"/>
      <c r="QER536" s="330"/>
      <c r="QES536" s="428"/>
      <c r="QET536" s="330"/>
      <c r="QEU536" s="428"/>
      <c r="QEV536" s="330"/>
      <c r="QEW536" s="428"/>
      <c r="QEX536" s="330"/>
      <c r="QEY536" s="428"/>
      <c r="QEZ536" s="330"/>
      <c r="QFA536" s="428"/>
      <c r="QFB536" s="330"/>
      <c r="QFC536" s="428"/>
      <c r="QFD536" s="330"/>
      <c r="QFE536" s="428"/>
      <c r="QFF536" s="330"/>
      <c r="QFG536" s="428"/>
      <c r="QFH536" s="330"/>
      <c r="QFI536" s="428"/>
      <c r="QFJ536" s="330"/>
      <c r="QFK536" s="428"/>
      <c r="QFL536" s="330"/>
      <c r="QFM536" s="428"/>
      <c r="QFN536" s="330"/>
      <c r="QFO536" s="428"/>
      <c r="QFP536" s="330"/>
      <c r="QFQ536" s="428"/>
      <c r="QFR536" s="330"/>
      <c r="QFS536" s="428"/>
      <c r="QFT536" s="330"/>
      <c r="QFU536" s="428"/>
      <c r="QFV536" s="330"/>
      <c r="QFW536" s="428"/>
      <c r="QFX536" s="330"/>
      <c r="QFY536" s="428"/>
      <c r="QFZ536" s="330"/>
      <c r="QGA536" s="428"/>
      <c r="QGB536" s="330"/>
      <c r="QGC536" s="428"/>
      <c r="QGD536" s="330"/>
      <c r="QGE536" s="428"/>
      <c r="QGF536" s="330"/>
      <c r="QGG536" s="428"/>
      <c r="QGH536" s="330"/>
      <c r="QGI536" s="428"/>
      <c r="QGJ536" s="330"/>
      <c r="QGK536" s="428"/>
      <c r="QGL536" s="330"/>
      <c r="QGM536" s="428"/>
      <c r="QGN536" s="330"/>
      <c r="QGO536" s="428"/>
      <c r="QGP536" s="330"/>
      <c r="QGQ536" s="428"/>
      <c r="QGR536" s="330"/>
      <c r="QGS536" s="428"/>
      <c r="QGT536" s="330"/>
      <c r="QGU536" s="428"/>
      <c r="QGV536" s="330"/>
      <c r="QGW536" s="428"/>
      <c r="QGX536" s="330"/>
      <c r="QGY536" s="428"/>
      <c r="QGZ536" s="330"/>
      <c r="QHA536" s="428"/>
      <c r="QHB536" s="330"/>
      <c r="QHC536" s="428"/>
      <c r="QHD536" s="330"/>
      <c r="QHE536" s="428"/>
      <c r="QHF536" s="330"/>
      <c r="QHG536" s="428"/>
      <c r="QHH536" s="330"/>
      <c r="QHI536" s="428"/>
      <c r="QHJ536" s="330"/>
      <c r="QHK536" s="428"/>
      <c r="QHL536" s="330"/>
      <c r="QHM536" s="428"/>
      <c r="QHN536" s="330"/>
      <c r="QHO536" s="428"/>
      <c r="QHP536" s="330"/>
      <c r="QHQ536" s="428"/>
      <c r="QHR536" s="330"/>
      <c r="QHS536" s="428"/>
      <c r="QHT536" s="330"/>
      <c r="QHU536" s="428"/>
      <c r="QHV536" s="330"/>
      <c r="QHW536" s="428"/>
      <c r="QHX536" s="330"/>
      <c r="QHY536" s="428"/>
      <c r="QHZ536" s="330"/>
      <c r="QIA536" s="428"/>
      <c r="QIB536" s="330"/>
      <c r="QIC536" s="428"/>
      <c r="QID536" s="330"/>
      <c r="QIE536" s="428"/>
      <c r="QIF536" s="330"/>
      <c r="QIG536" s="428"/>
      <c r="QIH536" s="330"/>
      <c r="QII536" s="428"/>
      <c r="QIJ536" s="330"/>
      <c r="QIK536" s="428"/>
      <c r="QIL536" s="330"/>
      <c r="QIM536" s="428"/>
      <c r="QIN536" s="330"/>
      <c r="QIO536" s="428"/>
      <c r="QIP536" s="330"/>
      <c r="QIQ536" s="428"/>
      <c r="QIR536" s="330"/>
      <c r="QIS536" s="428"/>
      <c r="QIT536" s="330"/>
      <c r="QIU536" s="428"/>
      <c r="QIV536" s="330"/>
      <c r="QIW536" s="428"/>
      <c r="QIX536" s="330"/>
      <c r="QIY536" s="428"/>
      <c r="QIZ536" s="330"/>
      <c r="QJA536" s="428"/>
      <c r="QJB536" s="330"/>
      <c r="QJC536" s="428"/>
      <c r="QJD536" s="330"/>
      <c r="QJE536" s="428"/>
      <c r="QJF536" s="330"/>
      <c r="QJG536" s="428"/>
      <c r="QJH536" s="330"/>
      <c r="QJI536" s="428"/>
      <c r="QJJ536" s="330"/>
      <c r="QJK536" s="428"/>
      <c r="QJL536" s="330"/>
      <c r="QJM536" s="428"/>
      <c r="QJN536" s="330"/>
      <c r="QJO536" s="428"/>
      <c r="QJP536" s="330"/>
      <c r="QJQ536" s="428"/>
      <c r="QJR536" s="330"/>
      <c r="QJS536" s="428"/>
      <c r="QJT536" s="330"/>
      <c r="QJU536" s="428"/>
      <c r="QJV536" s="330"/>
      <c r="QJW536" s="428"/>
      <c r="QJX536" s="330"/>
      <c r="QJY536" s="428"/>
      <c r="QJZ536" s="330"/>
      <c r="QKA536" s="428"/>
      <c r="QKB536" s="330"/>
      <c r="QKC536" s="428"/>
      <c r="QKD536" s="330"/>
      <c r="QKE536" s="428"/>
      <c r="QKF536" s="330"/>
      <c r="QKG536" s="428"/>
      <c r="QKH536" s="330"/>
      <c r="QKI536" s="428"/>
      <c r="QKJ536" s="330"/>
      <c r="QKK536" s="428"/>
      <c r="QKL536" s="330"/>
      <c r="QKM536" s="428"/>
      <c r="QKN536" s="330"/>
      <c r="QKO536" s="428"/>
      <c r="QKP536" s="330"/>
      <c r="QKQ536" s="428"/>
      <c r="QKR536" s="330"/>
      <c r="QKS536" s="428"/>
      <c r="QKT536" s="330"/>
      <c r="QKU536" s="428"/>
      <c r="QKV536" s="330"/>
      <c r="QKW536" s="428"/>
      <c r="QKX536" s="330"/>
      <c r="QKY536" s="428"/>
      <c r="QKZ536" s="330"/>
      <c r="QLA536" s="428"/>
      <c r="QLB536" s="330"/>
      <c r="QLC536" s="428"/>
      <c r="QLD536" s="330"/>
      <c r="QLE536" s="428"/>
      <c r="QLF536" s="330"/>
      <c r="QLG536" s="428"/>
      <c r="QLH536" s="330"/>
      <c r="QLI536" s="428"/>
      <c r="QLJ536" s="330"/>
      <c r="QLK536" s="428"/>
      <c r="QLL536" s="330"/>
      <c r="QLM536" s="428"/>
      <c r="QLN536" s="330"/>
      <c r="QLO536" s="428"/>
      <c r="QLP536" s="330"/>
      <c r="QLQ536" s="428"/>
      <c r="QLR536" s="330"/>
      <c r="QLS536" s="428"/>
      <c r="QLT536" s="330"/>
      <c r="QLU536" s="428"/>
      <c r="QLV536" s="330"/>
      <c r="QLW536" s="428"/>
      <c r="QLX536" s="330"/>
      <c r="QLY536" s="428"/>
      <c r="QLZ536" s="330"/>
      <c r="QMA536" s="428"/>
      <c r="QMB536" s="330"/>
      <c r="QMC536" s="428"/>
      <c r="QMD536" s="330"/>
      <c r="QME536" s="428"/>
      <c r="QMF536" s="330"/>
      <c r="QMG536" s="428"/>
      <c r="QMH536" s="330"/>
      <c r="QMI536" s="428"/>
      <c r="QMJ536" s="330"/>
      <c r="QMK536" s="428"/>
      <c r="QML536" s="330"/>
      <c r="QMM536" s="428"/>
      <c r="QMN536" s="330"/>
      <c r="QMO536" s="428"/>
      <c r="QMP536" s="330"/>
      <c r="QMQ536" s="428"/>
      <c r="QMR536" s="330"/>
      <c r="QMS536" s="428"/>
      <c r="QMT536" s="330"/>
      <c r="QMU536" s="428"/>
      <c r="QMV536" s="330"/>
      <c r="QMW536" s="428"/>
      <c r="QMX536" s="330"/>
      <c r="QMY536" s="428"/>
      <c r="QMZ536" s="330"/>
      <c r="QNA536" s="428"/>
      <c r="QNB536" s="330"/>
      <c r="QNC536" s="428"/>
      <c r="QND536" s="330"/>
      <c r="QNE536" s="428"/>
      <c r="QNF536" s="330"/>
      <c r="QNG536" s="428"/>
      <c r="QNH536" s="330"/>
      <c r="QNI536" s="428"/>
      <c r="QNJ536" s="330"/>
      <c r="QNK536" s="428"/>
      <c r="QNL536" s="330"/>
      <c r="QNM536" s="428"/>
      <c r="QNN536" s="330"/>
      <c r="QNO536" s="428"/>
      <c r="QNP536" s="330"/>
      <c r="QNQ536" s="428"/>
      <c r="QNR536" s="330"/>
      <c r="QNS536" s="428"/>
      <c r="QNT536" s="330"/>
      <c r="QNU536" s="428"/>
      <c r="QNV536" s="330"/>
      <c r="QNW536" s="428"/>
      <c r="QNX536" s="330"/>
      <c r="QNY536" s="428"/>
      <c r="QNZ536" s="330"/>
      <c r="QOA536" s="428"/>
      <c r="QOB536" s="330"/>
      <c r="QOC536" s="428"/>
      <c r="QOD536" s="330"/>
      <c r="QOE536" s="428"/>
      <c r="QOF536" s="330"/>
      <c r="QOG536" s="428"/>
      <c r="QOH536" s="330"/>
      <c r="QOI536" s="428"/>
      <c r="QOJ536" s="330"/>
      <c r="QOK536" s="428"/>
      <c r="QOL536" s="330"/>
      <c r="QOM536" s="428"/>
      <c r="QON536" s="330"/>
      <c r="QOO536" s="428"/>
      <c r="QOP536" s="330"/>
      <c r="QOQ536" s="428"/>
      <c r="QOR536" s="330"/>
      <c r="QOS536" s="428"/>
      <c r="QOT536" s="330"/>
      <c r="QOU536" s="428"/>
      <c r="QOV536" s="330"/>
      <c r="QOW536" s="428"/>
      <c r="QOX536" s="330"/>
      <c r="QOY536" s="428"/>
      <c r="QOZ536" s="330"/>
      <c r="QPA536" s="428"/>
      <c r="QPB536" s="330"/>
      <c r="QPC536" s="428"/>
      <c r="QPD536" s="330"/>
      <c r="QPE536" s="428"/>
      <c r="QPF536" s="330"/>
      <c r="QPG536" s="428"/>
      <c r="QPH536" s="330"/>
      <c r="QPI536" s="428"/>
      <c r="QPJ536" s="330"/>
      <c r="QPK536" s="428"/>
      <c r="QPL536" s="330"/>
      <c r="QPM536" s="428"/>
      <c r="QPN536" s="330"/>
      <c r="QPO536" s="428"/>
      <c r="QPP536" s="330"/>
      <c r="QPQ536" s="428"/>
      <c r="QPR536" s="330"/>
      <c r="QPS536" s="428"/>
      <c r="QPT536" s="330"/>
      <c r="QPU536" s="428"/>
      <c r="QPV536" s="330"/>
      <c r="QPW536" s="428"/>
      <c r="QPX536" s="330"/>
      <c r="QPY536" s="428"/>
      <c r="QPZ536" s="330"/>
      <c r="QQA536" s="428"/>
      <c r="QQB536" s="330"/>
      <c r="QQC536" s="428"/>
      <c r="QQD536" s="330"/>
      <c r="QQE536" s="428"/>
      <c r="QQF536" s="330"/>
      <c r="QQG536" s="428"/>
      <c r="QQH536" s="330"/>
      <c r="QQI536" s="428"/>
      <c r="QQJ536" s="330"/>
      <c r="QQK536" s="428"/>
      <c r="QQL536" s="330"/>
      <c r="QQM536" s="428"/>
      <c r="QQN536" s="330"/>
      <c r="QQO536" s="428"/>
      <c r="QQP536" s="330"/>
      <c r="QQQ536" s="428"/>
      <c r="QQR536" s="330"/>
      <c r="QQS536" s="428"/>
      <c r="QQT536" s="330"/>
      <c r="QQU536" s="428"/>
      <c r="QQV536" s="330"/>
      <c r="QQW536" s="428"/>
      <c r="QQX536" s="330"/>
      <c r="QQY536" s="428"/>
      <c r="QQZ536" s="330"/>
      <c r="QRA536" s="428"/>
      <c r="QRB536" s="330"/>
      <c r="QRC536" s="428"/>
      <c r="QRD536" s="330"/>
      <c r="QRE536" s="428"/>
      <c r="QRF536" s="330"/>
      <c r="QRG536" s="428"/>
      <c r="QRH536" s="330"/>
      <c r="QRI536" s="428"/>
      <c r="QRJ536" s="330"/>
      <c r="QRK536" s="428"/>
      <c r="QRL536" s="330"/>
      <c r="QRM536" s="428"/>
      <c r="QRN536" s="330"/>
      <c r="QRO536" s="428"/>
      <c r="QRP536" s="330"/>
      <c r="QRQ536" s="428"/>
      <c r="QRR536" s="330"/>
      <c r="QRS536" s="428"/>
      <c r="QRT536" s="330"/>
      <c r="QRU536" s="428"/>
      <c r="QRV536" s="330"/>
      <c r="QRW536" s="428"/>
      <c r="QRX536" s="330"/>
      <c r="QRY536" s="428"/>
      <c r="QRZ536" s="330"/>
      <c r="QSA536" s="428"/>
      <c r="QSB536" s="330"/>
      <c r="QSC536" s="428"/>
      <c r="QSD536" s="330"/>
      <c r="QSE536" s="428"/>
      <c r="QSF536" s="330"/>
      <c r="QSG536" s="428"/>
      <c r="QSH536" s="330"/>
      <c r="QSI536" s="428"/>
      <c r="QSJ536" s="330"/>
      <c r="QSK536" s="428"/>
      <c r="QSL536" s="330"/>
      <c r="QSM536" s="428"/>
      <c r="QSN536" s="330"/>
      <c r="QSO536" s="428"/>
      <c r="QSP536" s="330"/>
      <c r="QSQ536" s="428"/>
      <c r="QSR536" s="330"/>
      <c r="QSS536" s="428"/>
      <c r="QST536" s="330"/>
      <c r="QSU536" s="428"/>
      <c r="QSV536" s="330"/>
      <c r="QSW536" s="428"/>
      <c r="QSX536" s="330"/>
      <c r="QSY536" s="428"/>
      <c r="QSZ536" s="330"/>
      <c r="QTA536" s="428"/>
      <c r="QTB536" s="330"/>
      <c r="QTC536" s="428"/>
      <c r="QTD536" s="330"/>
      <c r="QTE536" s="428"/>
      <c r="QTF536" s="330"/>
      <c r="QTG536" s="428"/>
      <c r="QTH536" s="330"/>
      <c r="QTI536" s="428"/>
      <c r="QTJ536" s="330"/>
      <c r="QTK536" s="428"/>
      <c r="QTL536" s="330"/>
      <c r="QTM536" s="428"/>
      <c r="QTN536" s="330"/>
      <c r="QTO536" s="428"/>
      <c r="QTP536" s="330"/>
      <c r="QTQ536" s="428"/>
      <c r="QTR536" s="330"/>
      <c r="QTS536" s="428"/>
      <c r="QTT536" s="330"/>
      <c r="QTU536" s="428"/>
      <c r="QTV536" s="330"/>
      <c r="QTW536" s="428"/>
      <c r="QTX536" s="330"/>
      <c r="QTY536" s="428"/>
      <c r="QTZ536" s="330"/>
      <c r="QUA536" s="428"/>
      <c r="QUB536" s="330"/>
      <c r="QUC536" s="428"/>
      <c r="QUD536" s="330"/>
      <c r="QUE536" s="428"/>
      <c r="QUF536" s="330"/>
      <c r="QUG536" s="428"/>
      <c r="QUH536" s="330"/>
      <c r="QUI536" s="428"/>
      <c r="QUJ536" s="330"/>
      <c r="QUK536" s="428"/>
      <c r="QUL536" s="330"/>
      <c r="QUM536" s="428"/>
      <c r="QUN536" s="330"/>
      <c r="QUO536" s="428"/>
      <c r="QUP536" s="330"/>
      <c r="QUQ536" s="428"/>
      <c r="QUR536" s="330"/>
      <c r="QUS536" s="428"/>
      <c r="QUT536" s="330"/>
      <c r="QUU536" s="428"/>
      <c r="QUV536" s="330"/>
      <c r="QUW536" s="428"/>
      <c r="QUX536" s="330"/>
      <c r="QUY536" s="428"/>
      <c r="QUZ536" s="330"/>
      <c r="QVA536" s="428"/>
      <c r="QVB536" s="330"/>
      <c r="QVC536" s="428"/>
      <c r="QVD536" s="330"/>
      <c r="QVE536" s="428"/>
      <c r="QVF536" s="330"/>
      <c r="QVG536" s="428"/>
      <c r="QVH536" s="330"/>
      <c r="QVI536" s="428"/>
      <c r="QVJ536" s="330"/>
      <c r="QVK536" s="428"/>
      <c r="QVL536" s="330"/>
      <c r="QVM536" s="428"/>
      <c r="QVN536" s="330"/>
      <c r="QVO536" s="428"/>
      <c r="QVP536" s="330"/>
      <c r="QVQ536" s="428"/>
      <c r="QVR536" s="330"/>
      <c r="QVS536" s="428"/>
      <c r="QVT536" s="330"/>
      <c r="QVU536" s="428"/>
      <c r="QVV536" s="330"/>
      <c r="QVW536" s="428"/>
      <c r="QVX536" s="330"/>
      <c r="QVY536" s="428"/>
      <c r="QVZ536" s="330"/>
      <c r="QWA536" s="428"/>
      <c r="QWB536" s="330"/>
      <c r="QWC536" s="428"/>
      <c r="QWD536" s="330"/>
      <c r="QWE536" s="428"/>
      <c r="QWF536" s="330"/>
      <c r="QWG536" s="428"/>
      <c r="QWH536" s="330"/>
      <c r="QWI536" s="428"/>
      <c r="QWJ536" s="330"/>
      <c r="QWK536" s="428"/>
      <c r="QWL536" s="330"/>
      <c r="QWM536" s="428"/>
      <c r="QWN536" s="330"/>
      <c r="QWO536" s="428"/>
      <c r="QWP536" s="330"/>
      <c r="QWQ536" s="428"/>
      <c r="QWR536" s="330"/>
      <c r="QWS536" s="428"/>
      <c r="QWT536" s="330"/>
      <c r="QWU536" s="428"/>
      <c r="QWV536" s="330"/>
      <c r="QWW536" s="428"/>
      <c r="QWX536" s="330"/>
      <c r="QWY536" s="428"/>
      <c r="QWZ536" s="330"/>
      <c r="QXA536" s="428"/>
      <c r="QXB536" s="330"/>
      <c r="QXC536" s="428"/>
      <c r="QXD536" s="330"/>
      <c r="QXE536" s="428"/>
      <c r="QXF536" s="330"/>
      <c r="QXG536" s="428"/>
      <c r="QXH536" s="330"/>
      <c r="QXI536" s="428"/>
      <c r="QXJ536" s="330"/>
      <c r="QXK536" s="428"/>
      <c r="QXL536" s="330"/>
      <c r="QXM536" s="428"/>
      <c r="QXN536" s="330"/>
      <c r="QXO536" s="428"/>
      <c r="QXP536" s="330"/>
      <c r="QXQ536" s="428"/>
      <c r="QXR536" s="330"/>
      <c r="QXS536" s="428"/>
      <c r="QXT536" s="330"/>
      <c r="QXU536" s="428"/>
      <c r="QXV536" s="330"/>
      <c r="QXW536" s="428"/>
      <c r="QXX536" s="330"/>
      <c r="QXY536" s="428"/>
      <c r="QXZ536" s="330"/>
      <c r="QYA536" s="428"/>
      <c r="QYB536" s="330"/>
      <c r="QYC536" s="428"/>
      <c r="QYD536" s="330"/>
      <c r="QYE536" s="428"/>
      <c r="QYF536" s="330"/>
      <c r="QYG536" s="428"/>
      <c r="QYH536" s="330"/>
      <c r="QYI536" s="428"/>
      <c r="QYJ536" s="330"/>
      <c r="QYK536" s="428"/>
      <c r="QYL536" s="330"/>
      <c r="QYM536" s="428"/>
      <c r="QYN536" s="330"/>
      <c r="QYO536" s="428"/>
      <c r="QYP536" s="330"/>
      <c r="QYQ536" s="428"/>
      <c r="QYR536" s="330"/>
      <c r="QYS536" s="428"/>
      <c r="QYT536" s="330"/>
      <c r="QYU536" s="428"/>
      <c r="QYV536" s="330"/>
      <c r="QYW536" s="428"/>
      <c r="QYX536" s="330"/>
      <c r="QYY536" s="428"/>
      <c r="QYZ536" s="330"/>
      <c r="QZA536" s="428"/>
      <c r="QZB536" s="330"/>
      <c r="QZC536" s="428"/>
      <c r="QZD536" s="330"/>
      <c r="QZE536" s="428"/>
      <c r="QZF536" s="330"/>
      <c r="QZG536" s="428"/>
      <c r="QZH536" s="330"/>
      <c r="QZI536" s="428"/>
      <c r="QZJ536" s="330"/>
      <c r="QZK536" s="428"/>
      <c r="QZL536" s="330"/>
      <c r="QZM536" s="428"/>
      <c r="QZN536" s="330"/>
      <c r="QZO536" s="428"/>
      <c r="QZP536" s="330"/>
      <c r="QZQ536" s="428"/>
      <c r="QZR536" s="330"/>
      <c r="QZS536" s="428"/>
      <c r="QZT536" s="330"/>
      <c r="QZU536" s="428"/>
      <c r="QZV536" s="330"/>
      <c r="QZW536" s="428"/>
      <c r="QZX536" s="330"/>
      <c r="QZY536" s="428"/>
      <c r="QZZ536" s="330"/>
      <c r="RAA536" s="428"/>
      <c r="RAB536" s="330"/>
      <c r="RAC536" s="428"/>
      <c r="RAD536" s="330"/>
      <c r="RAE536" s="428"/>
      <c r="RAF536" s="330"/>
      <c r="RAG536" s="428"/>
      <c r="RAH536" s="330"/>
      <c r="RAI536" s="428"/>
      <c r="RAJ536" s="330"/>
      <c r="RAK536" s="428"/>
      <c r="RAL536" s="330"/>
      <c r="RAM536" s="428"/>
      <c r="RAN536" s="330"/>
      <c r="RAO536" s="428"/>
      <c r="RAP536" s="330"/>
      <c r="RAQ536" s="428"/>
      <c r="RAR536" s="330"/>
      <c r="RAS536" s="428"/>
      <c r="RAT536" s="330"/>
      <c r="RAU536" s="428"/>
      <c r="RAV536" s="330"/>
      <c r="RAW536" s="428"/>
      <c r="RAX536" s="330"/>
      <c r="RAY536" s="428"/>
      <c r="RAZ536" s="330"/>
      <c r="RBA536" s="428"/>
      <c r="RBB536" s="330"/>
      <c r="RBC536" s="428"/>
      <c r="RBD536" s="330"/>
      <c r="RBE536" s="428"/>
      <c r="RBF536" s="330"/>
      <c r="RBG536" s="428"/>
      <c r="RBH536" s="330"/>
      <c r="RBI536" s="428"/>
      <c r="RBJ536" s="330"/>
      <c r="RBK536" s="428"/>
      <c r="RBL536" s="330"/>
      <c r="RBM536" s="428"/>
      <c r="RBN536" s="330"/>
      <c r="RBO536" s="428"/>
      <c r="RBP536" s="330"/>
      <c r="RBQ536" s="428"/>
      <c r="RBR536" s="330"/>
      <c r="RBS536" s="428"/>
      <c r="RBT536" s="330"/>
      <c r="RBU536" s="428"/>
      <c r="RBV536" s="330"/>
      <c r="RBW536" s="428"/>
      <c r="RBX536" s="330"/>
      <c r="RBY536" s="428"/>
      <c r="RBZ536" s="330"/>
      <c r="RCA536" s="428"/>
      <c r="RCB536" s="330"/>
      <c r="RCC536" s="428"/>
      <c r="RCD536" s="330"/>
      <c r="RCE536" s="428"/>
      <c r="RCF536" s="330"/>
      <c r="RCG536" s="428"/>
      <c r="RCH536" s="330"/>
      <c r="RCI536" s="428"/>
      <c r="RCJ536" s="330"/>
      <c r="RCK536" s="428"/>
      <c r="RCL536" s="330"/>
      <c r="RCM536" s="428"/>
      <c r="RCN536" s="330"/>
      <c r="RCO536" s="428"/>
      <c r="RCP536" s="330"/>
      <c r="RCQ536" s="428"/>
      <c r="RCR536" s="330"/>
      <c r="RCS536" s="428"/>
      <c r="RCT536" s="330"/>
      <c r="RCU536" s="428"/>
      <c r="RCV536" s="330"/>
      <c r="RCW536" s="428"/>
      <c r="RCX536" s="330"/>
      <c r="RCY536" s="428"/>
      <c r="RCZ536" s="330"/>
      <c r="RDA536" s="428"/>
      <c r="RDB536" s="330"/>
      <c r="RDC536" s="428"/>
      <c r="RDD536" s="330"/>
      <c r="RDE536" s="428"/>
      <c r="RDF536" s="330"/>
      <c r="RDG536" s="428"/>
      <c r="RDH536" s="330"/>
      <c r="RDI536" s="428"/>
      <c r="RDJ536" s="330"/>
      <c r="RDK536" s="428"/>
      <c r="RDL536" s="330"/>
      <c r="RDM536" s="428"/>
      <c r="RDN536" s="330"/>
      <c r="RDO536" s="428"/>
      <c r="RDP536" s="330"/>
      <c r="RDQ536" s="428"/>
      <c r="RDR536" s="330"/>
      <c r="RDS536" s="428"/>
      <c r="RDT536" s="330"/>
      <c r="RDU536" s="428"/>
      <c r="RDV536" s="330"/>
      <c r="RDW536" s="428"/>
      <c r="RDX536" s="330"/>
      <c r="RDY536" s="428"/>
      <c r="RDZ536" s="330"/>
      <c r="REA536" s="428"/>
      <c r="REB536" s="330"/>
      <c r="REC536" s="428"/>
      <c r="RED536" s="330"/>
      <c r="REE536" s="428"/>
      <c r="REF536" s="330"/>
      <c r="REG536" s="428"/>
      <c r="REH536" s="330"/>
      <c r="REI536" s="428"/>
      <c r="REJ536" s="330"/>
      <c r="REK536" s="428"/>
      <c r="REL536" s="330"/>
      <c r="REM536" s="428"/>
      <c r="REN536" s="330"/>
      <c r="REO536" s="428"/>
      <c r="REP536" s="330"/>
      <c r="REQ536" s="428"/>
      <c r="RER536" s="330"/>
      <c r="RES536" s="428"/>
      <c r="RET536" s="330"/>
      <c r="REU536" s="428"/>
      <c r="REV536" s="330"/>
      <c r="REW536" s="428"/>
      <c r="REX536" s="330"/>
      <c r="REY536" s="428"/>
      <c r="REZ536" s="330"/>
      <c r="RFA536" s="428"/>
      <c r="RFB536" s="330"/>
      <c r="RFC536" s="428"/>
      <c r="RFD536" s="330"/>
      <c r="RFE536" s="428"/>
      <c r="RFF536" s="330"/>
      <c r="RFG536" s="428"/>
      <c r="RFH536" s="330"/>
      <c r="RFI536" s="428"/>
      <c r="RFJ536" s="330"/>
      <c r="RFK536" s="428"/>
      <c r="RFL536" s="330"/>
      <c r="RFM536" s="428"/>
      <c r="RFN536" s="330"/>
      <c r="RFO536" s="428"/>
      <c r="RFP536" s="330"/>
      <c r="RFQ536" s="428"/>
      <c r="RFR536" s="330"/>
      <c r="RFS536" s="428"/>
      <c r="RFT536" s="330"/>
      <c r="RFU536" s="428"/>
      <c r="RFV536" s="330"/>
      <c r="RFW536" s="428"/>
      <c r="RFX536" s="330"/>
      <c r="RFY536" s="428"/>
      <c r="RFZ536" s="330"/>
      <c r="RGA536" s="428"/>
      <c r="RGB536" s="330"/>
      <c r="RGC536" s="428"/>
      <c r="RGD536" s="330"/>
      <c r="RGE536" s="428"/>
      <c r="RGF536" s="330"/>
      <c r="RGG536" s="428"/>
      <c r="RGH536" s="330"/>
      <c r="RGI536" s="428"/>
      <c r="RGJ536" s="330"/>
      <c r="RGK536" s="428"/>
      <c r="RGL536" s="330"/>
      <c r="RGM536" s="428"/>
      <c r="RGN536" s="330"/>
      <c r="RGO536" s="428"/>
      <c r="RGP536" s="330"/>
      <c r="RGQ536" s="428"/>
      <c r="RGR536" s="330"/>
      <c r="RGS536" s="428"/>
      <c r="RGT536" s="330"/>
      <c r="RGU536" s="428"/>
      <c r="RGV536" s="330"/>
      <c r="RGW536" s="428"/>
      <c r="RGX536" s="330"/>
      <c r="RGY536" s="428"/>
      <c r="RGZ536" s="330"/>
      <c r="RHA536" s="428"/>
      <c r="RHB536" s="330"/>
      <c r="RHC536" s="428"/>
      <c r="RHD536" s="330"/>
      <c r="RHE536" s="428"/>
      <c r="RHF536" s="330"/>
      <c r="RHG536" s="428"/>
      <c r="RHH536" s="330"/>
      <c r="RHI536" s="428"/>
      <c r="RHJ536" s="330"/>
      <c r="RHK536" s="428"/>
      <c r="RHL536" s="330"/>
      <c r="RHM536" s="428"/>
      <c r="RHN536" s="330"/>
      <c r="RHO536" s="428"/>
      <c r="RHP536" s="330"/>
      <c r="RHQ536" s="428"/>
      <c r="RHR536" s="330"/>
      <c r="RHS536" s="428"/>
      <c r="RHT536" s="330"/>
      <c r="RHU536" s="428"/>
      <c r="RHV536" s="330"/>
      <c r="RHW536" s="428"/>
      <c r="RHX536" s="330"/>
      <c r="RHY536" s="428"/>
      <c r="RHZ536" s="330"/>
      <c r="RIA536" s="428"/>
      <c r="RIB536" s="330"/>
      <c r="RIC536" s="428"/>
      <c r="RID536" s="330"/>
      <c r="RIE536" s="428"/>
      <c r="RIF536" s="330"/>
      <c r="RIG536" s="428"/>
      <c r="RIH536" s="330"/>
      <c r="RII536" s="428"/>
      <c r="RIJ536" s="330"/>
      <c r="RIK536" s="428"/>
      <c r="RIL536" s="330"/>
      <c r="RIM536" s="428"/>
      <c r="RIN536" s="330"/>
      <c r="RIO536" s="428"/>
      <c r="RIP536" s="330"/>
      <c r="RIQ536" s="428"/>
      <c r="RIR536" s="330"/>
      <c r="RIS536" s="428"/>
      <c r="RIT536" s="330"/>
      <c r="RIU536" s="428"/>
      <c r="RIV536" s="330"/>
      <c r="RIW536" s="428"/>
      <c r="RIX536" s="330"/>
      <c r="RIY536" s="428"/>
      <c r="RIZ536" s="330"/>
      <c r="RJA536" s="428"/>
      <c r="RJB536" s="330"/>
      <c r="RJC536" s="428"/>
      <c r="RJD536" s="330"/>
      <c r="RJE536" s="428"/>
      <c r="RJF536" s="330"/>
      <c r="RJG536" s="428"/>
      <c r="RJH536" s="330"/>
      <c r="RJI536" s="428"/>
      <c r="RJJ536" s="330"/>
      <c r="RJK536" s="428"/>
      <c r="RJL536" s="330"/>
      <c r="RJM536" s="428"/>
      <c r="RJN536" s="330"/>
      <c r="RJO536" s="428"/>
      <c r="RJP536" s="330"/>
      <c r="RJQ536" s="428"/>
      <c r="RJR536" s="330"/>
      <c r="RJS536" s="428"/>
      <c r="RJT536" s="330"/>
      <c r="RJU536" s="428"/>
      <c r="RJV536" s="330"/>
      <c r="RJW536" s="428"/>
      <c r="RJX536" s="330"/>
      <c r="RJY536" s="428"/>
      <c r="RJZ536" s="330"/>
      <c r="RKA536" s="428"/>
      <c r="RKB536" s="330"/>
      <c r="RKC536" s="428"/>
      <c r="RKD536" s="330"/>
      <c r="RKE536" s="428"/>
      <c r="RKF536" s="330"/>
      <c r="RKG536" s="428"/>
      <c r="RKH536" s="330"/>
      <c r="RKI536" s="428"/>
      <c r="RKJ536" s="330"/>
      <c r="RKK536" s="428"/>
      <c r="RKL536" s="330"/>
      <c r="RKM536" s="428"/>
      <c r="RKN536" s="330"/>
      <c r="RKO536" s="428"/>
      <c r="RKP536" s="330"/>
      <c r="RKQ536" s="428"/>
      <c r="RKR536" s="330"/>
      <c r="RKS536" s="428"/>
      <c r="RKT536" s="330"/>
      <c r="RKU536" s="428"/>
      <c r="RKV536" s="330"/>
      <c r="RKW536" s="428"/>
      <c r="RKX536" s="330"/>
      <c r="RKY536" s="428"/>
      <c r="RKZ536" s="330"/>
      <c r="RLA536" s="428"/>
      <c r="RLB536" s="330"/>
      <c r="RLC536" s="428"/>
      <c r="RLD536" s="330"/>
      <c r="RLE536" s="428"/>
      <c r="RLF536" s="330"/>
      <c r="RLG536" s="428"/>
      <c r="RLH536" s="330"/>
      <c r="RLI536" s="428"/>
      <c r="RLJ536" s="330"/>
      <c r="RLK536" s="428"/>
      <c r="RLL536" s="330"/>
      <c r="RLM536" s="428"/>
      <c r="RLN536" s="330"/>
      <c r="RLO536" s="428"/>
      <c r="RLP536" s="330"/>
      <c r="RLQ536" s="428"/>
      <c r="RLR536" s="330"/>
      <c r="RLS536" s="428"/>
      <c r="RLT536" s="330"/>
      <c r="RLU536" s="428"/>
      <c r="RLV536" s="330"/>
      <c r="RLW536" s="428"/>
      <c r="RLX536" s="330"/>
      <c r="RLY536" s="428"/>
      <c r="RLZ536" s="330"/>
      <c r="RMA536" s="428"/>
      <c r="RMB536" s="330"/>
      <c r="RMC536" s="428"/>
      <c r="RMD536" s="330"/>
      <c r="RME536" s="428"/>
      <c r="RMF536" s="330"/>
      <c r="RMG536" s="428"/>
      <c r="RMH536" s="330"/>
      <c r="RMI536" s="428"/>
      <c r="RMJ536" s="330"/>
      <c r="RMK536" s="428"/>
      <c r="RML536" s="330"/>
      <c r="RMM536" s="428"/>
      <c r="RMN536" s="330"/>
      <c r="RMO536" s="428"/>
      <c r="RMP536" s="330"/>
      <c r="RMQ536" s="428"/>
      <c r="RMR536" s="330"/>
      <c r="RMS536" s="428"/>
      <c r="RMT536" s="330"/>
      <c r="RMU536" s="428"/>
      <c r="RMV536" s="330"/>
      <c r="RMW536" s="428"/>
      <c r="RMX536" s="330"/>
      <c r="RMY536" s="428"/>
      <c r="RMZ536" s="330"/>
      <c r="RNA536" s="428"/>
      <c r="RNB536" s="330"/>
      <c r="RNC536" s="428"/>
      <c r="RND536" s="330"/>
      <c r="RNE536" s="428"/>
      <c r="RNF536" s="330"/>
      <c r="RNG536" s="428"/>
      <c r="RNH536" s="330"/>
      <c r="RNI536" s="428"/>
      <c r="RNJ536" s="330"/>
      <c r="RNK536" s="428"/>
      <c r="RNL536" s="330"/>
      <c r="RNM536" s="428"/>
      <c r="RNN536" s="330"/>
      <c r="RNO536" s="428"/>
      <c r="RNP536" s="330"/>
      <c r="RNQ536" s="428"/>
      <c r="RNR536" s="330"/>
      <c r="RNS536" s="428"/>
      <c r="RNT536" s="330"/>
      <c r="RNU536" s="428"/>
      <c r="RNV536" s="330"/>
      <c r="RNW536" s="428"/>
      <c r="RNX536" s="330"/>
      <c r="RNY536" s="428"/>
      <c r="RNZ536" s="330"/>
      <c r="ROA536" s="428"/>
      <c r="ROB536" s="330"/>
      <c r="ROC536" s="428"/>
      <c r="ROD536" s="330"/>
      <c r="ROE536" s="428"/>
      <c r="ROF536" s="330"/>
      <c r="ROG536" s="428"/>
      <c r="ROH536" s="330"/>
      <c r="ROI536" s="428"/>
      <c r="ROJ536" s="330"/>
      <c r="ROK536" s="428"/>
      <c r="ROL536" s="330"/>
      <c r="ROM536" s="428"/>
      <c r="RON536" s="330"/>
      <c r="ROO536" s="428"/>
      <c r="ROP536" s="330"/>
      <c r="ROQ536" s="428"/>
      <c r="ROR536" s="330"/>
      <c r="ROS536" s="428"/>
      <c r="ROT536" s="330"/>
      <c r="ROU536" s="428"/>
      <c r="ROV536" s="330"/>
      <c r="ROW536" s="428"/>
      <c r="ROX536" s="330"/>
      <c r="ROY536" s="428"/>
      <c r="ROZ536" s="330"/>
      <c r="RPA536" s="428"/>
      <c r="RPB536" s="330"/>
      <c r="RPC536" s="428"/>
      <c r="RPD536" s="330"/>
      <c r="RPE536" s="428"/>
      <c r="RPF536" s="330"/>
      <c r="RPG536" s="428"/>
      <c r="RPH536" s="330"/>
      <c r="RPI536" s="428"/>
      <c r="RPJ536" s="330"/>
      <c r="RPK536" s="428"/>
      <c r="RPL536" s="330"/>
      <c r="RPM536" s="428"/>
      <c r="RPN536" s="330"/>
      <c r="RPO536" s="428"/>
      <c r="RPP536" s="330"/>
      <c r="RPQ536" s="428"/>
      <c r="RPR536" s="330"/>
      <c r="RPS536" s="428"/>
      <c r="RPT536" s="330"/>
      <c r="RPU536" s="428"/>
      <c r="RPV536" s="330"/>
      <c r="RPW536" s="428"/>
      <c r="RPX536" s="330"/>
      <c r="RPY536" s="428"/>
      <c r="RPZ536" s="330"/>
      <c r="RQA536" s="428"/>
      <c r="RQB536" s="330"/>
      <c r="RQC536" s="428"/>
      <c r="RQD536" s="330"/>
      <c r="RQE536" s="428"/>
      <c r="RQF536" s="330"/>
      <c r="RQG536" s="428"/>
      <c r="RQH536" s="330"/>
      <c r="RQI536" s="428"/>
      <c r="RQJ536" s="330"/>
      <c r="RQK536" s="428"/>
      <c r="RQL536" s="330"/>
      <c r="RQM536" s="428"/>
      <c r="RQN536" s="330"/>
      <c r="RQO536" s="428"/>
      <c r="RQP536" s="330"/>
      <c r="RQQ536" s="428"/>
      <c r="RQR536" s="330"/>
      <c r="RQS536" s="428"/>
      <c r="RQT536" s="330"/>
      <c r="RQU536" s="428"/>
      <c r="RQV536" s="330"/>
      <c r="RQW536" s="428"/>
      <c r="RQX536" s="330"/>
      <c r="RQY536" s="428"/>
      <c r="RQZ536" s="330"/>
      <c r="RRA536" s="428"/>
      <c r="RRB536" s="330"/>
      <c r="RRC536" s="428"/>
      <c r="RRD536" s="330"/>
      <c r="RRE536" s="428"/>
      <c r="RRF536" s="330"/>
      <c r="RRG536" s="428"/>
      <c r="RRH536" s="330"/>
      <c r="RRI536" s="428"/>
      <c r="RRJ536" s="330"/>
      <c r="RRK536" s="428"/>
      <c r="RRL536" s="330"/>
      <c r="RRM536" s="428"/>
      <c r="RRN536" s="330"/>
      <c r="RRO536" s="428"/>
      <c r="RRP536" s="330"/>
      <c r="RRQ536" s="428"/>
      <c r="RRR536" s="330"/>
      <c r="RRS536" s="428"/>
      <c r="RRT536" s="330"/>
      <c r="RRU536" s="428"/>
      <c r="RRV536" s="330"/>
      <c r="RRW536" s="428"/>
      <c r="RRX536" s="330"/>
      <c r="RRY536" s="428"/>
      <c r="RRZ536" s="330"/>
      <c r="RSA536" s="428"/>
      <c r="RSB536" s="330"/>
      <c r="RSC536" s="428"/>
      <c r="RSD536" s="330"/>
      <c r="RSE536" s="428"/>
      <c r="RSF536" s="330"/>
      <c r="RSG536" s="428"/>
      <c r="RSH536" s="330"/>
      <c r="RSI536" s="428"/>
      <c r="RSJ536" s="330"/>
      <c r="RSK536" s="428"/>
      <c r="RSL536" s="330"/>
      <c r="RSM536" s="428"/>
      <c r="RSN536" s="330"/>
      <c r="RSO536" s="428"/>
      <c r="RSP536" s="330"/>
      <c r="RSQ536" s="428"/>
      <c r="RSR536" s="330"/>
      <c r="RSS536" s="428"/>
      <c r="RST536" s="330"/>
      <c r="RSU536" s="428"/>
      <c r="RSV536" s="330"/>
      <c r="RSW536" s="428"/>
      <c r="RSX536" s="330"/>
      <c r="RSY536" s="428"/>
      <c r="RSZ536" s="330"/>
      <c r="RTA536" s="428"/>
      <c r="RTB536" s="330"/>
      <c r="RTC536" s="428"/>
      <c r="RTD536" s="330"/>
      <c r="RTE536" s="428"/>
      <c r="RTF536" s="330"/>
      <c r="RTG536" s="428"/>
      <c r="RTH536" s="330"/>
      <c r="RTI536" s="428"/>
      <c r="RTJ536" s="330"/>
      <c r="RTK536" s="428"/>
      <c r="RTL536" s="330"/>
      <c r="RTM536" s="428"/>
      <c r="RTN536" s="330"/>
      <c r="RTO536" s="428"/>
      <c r="RTP536" s="330"/>
      <c r="RTQ536" s="428"/>
      <c r="RTR536" s="330"/>
      <c r="RTS536" s="428"/>
      <c r="RTT536" s="330"/>
      <c r="RTU536" s="428"/>
      <c r="RTV536" s="330"/>
      <c r="RTW536" s="428"/>
      <c r="RTX536" s="330"/>
      <c r="RTY536" s="428"/>
      <c r="RTZ536" s="330"/>
      <c r="RUA536" s="428"/>
      <c r="RUB536" s="330"/>
      <c r="RUC536" s="428"/>
      <c r="RUD536" s="330"/>
      <c r="RUE536" s="428"/>
      <c r="RUF536" s="330"/>
      <c r="RUG536" s="428"/>
      <c r="RUH536" s="330"/>
      <c r="RUI536" s="428"/>
      <c r="RUJ536" s="330"/>
      <c r="RUK536" s="428"/>
      <c r="RUL536" s="330"/>
      <c r="RUM536" s="428"/>
      <c r="RUN536" s="330"/>
      <c r="RUO536" s="428"/>
      <c r="RUP536" s="330"/>
      <c r="RUQ536" s="428"/>
      <c r="RUR536" s="330"/>
      <c r="RUS536" s="428"/>
      <c r="RUT536" s="330"/>
      <c r="RUU536" s="428"/>
      <c r="RUV536" s="330"/>
      <c r="RUW536" s="428"/>
      <c r="RUX536" s="330"/>
      <c r="RUY536" s="428"/>
      <c r="RUZ536" s="330"/>
      <c r="RVA536" s="428"/>
      <c r="RVB536" s="330"/>
      <c r="RVC536" s="428"/>
      <c r="RVD536" s="330"/>
      <c r="RVE536" s="428"/>
      <c r="RVF536" s="330"/>
      <c r="RVG536" s="428"/>
      <c r="RVH536" s="330"/>
      <c r="RVI536" s="428"/>
      <c r="RVJ536" s="330"/>
      <c r="RVK536" s="428"/>
      <c r="RVL536" s="330"/>
      <c r="RVM536" s="428"/>
      <c r="RVN536" s="330"/>
      <c r="RVO536" s="428"/>
      <c r="RVP536" s="330"/>
      <c r="RVQ536" s="428"/>
      <c r="RVR536" s="330"/>
      <c r="RVS536" s="428"/>
      <c r="RVT536" s="330"/>
      <c r="RVU536" s="428"/>
      <c r="RVV536" s="330"/>
      <c r="RVW536" s="428"/>
      <c r="RVX536" s="330"/>
      <c r="RVY536" s="428"/>
      <c r="RVZ536" s="330"/>
      <c r="RWA536" s="428"/>
      <c r="RWB536" s="330"/>
      <c r="RWC536" s="428"/>
      <c r="RWD536" s="330"/>
      <c r="RWE536" s="428"/>
      <c r="RWF536" s="330"/>
      <c r="RWG536" s="428"/>
      <c r="RWH536" s="330"/>
      <c r="RWI536" s="428"/>
      <c r="RWJ536" s="330"/>
      <c r="RWK536" s="428"/>
      <c r="RWL536" s="330"/>
      <c r="RWM536" s="428"/>
      <c r="RWN536" s="330"/>
      <c r="RWO536" s="428"/>
      <c r="RWP536" s="330"/>
      <c r="RWQ536" s="428"/>
      <c r="RWR536" s="330"/>
      <c r="RWS536" s="428"/>
      <c r="RWT536" s="330"/>
      <c r="RWU536" s="428"/>
      <c r="RWV536" s="330"/>
      <c r="RWW536" s="428"/>
      <c r="RWX536" s="330"/>
      <c r="RWY536" s="428"/>
      <c r="RWZ536" s="330"/>
      <c r="RXA536" s="428"/>
      <c r="RXB536" s="330"/>
      <c r="RXC536" s="428"/>
      <c r="RXD536" s="330"/>
      <c r="RXE536" s="428"/>
      <c r="RXF536" s="330"/>
      <c r="RXG536" s="428"/>
      <c r="RXH536" s="330"/>
      <c r="RXI536" s="428"/>
      <c r="RXJ536" s="330"/>
      <c r="RXK536" s="428"/>
      <c r="RXL536" s="330"/>
      <c r="RXM536" s="428"/>
      <c r="RXN536" s="330"/>
      <c r="RXO536" s="428"/>
      <c r="RXP536" s="330"/>
      <c r="RXQ536" s="428"/>
      <c r="RXR536" s="330"/>
      <c r="RXS536" s="428"/>
      <c r="RXT536" s="330"/>
      <c r="RXU536" s="428"/>
      <c r="RXV536" s="330"/>
      <c r="RXW536" s="428"/>
      <c r="RXX536" s="330"/>
      <c r="RXY536" s="428"/>
      <c r="RXZ536" s="330"/>
      <c r="RYA536" s="428"/>
      <c r="RYB536" s="330"/>
      <c r="RYC536" s="428"/>
      <c r="RYD536" s="330"/>
      <c r="RYE536" s="428"/>
      <c r="RYF536" s="330"/>
      <c r="RYG536" s="428"/>
      <c r="RYH536" s="330"/>
      <c r="RYI536" s="428"/>
      <c r="RYJ536" s="330"/>
      <c r="RYK536" s="428"/>
      <c r="RYL536" s="330"/>
      <c r="RYM536" s="428"/>
      <c r="RYN536" s="330"/>
      <c r="RYO536" s="428"/>
      <c r="RYP536" s="330"/>
      <c r="RYQ536" s="428"/>
      <c r="RYR536" s="330"/>
      <c r="RYS536" s="428"/>
      <c r="RYT536" s="330"/>
      <c r="RYU536" s="428"/>
      <c r="RYV536" s="330"/>
      <c r="RYW536" s="428"/>
      <c r="RYX536" s="330"/>
      <c r="RYY536" s="428"/>
      <c r="RYZ536" s="330"/>
      <c r="RZA536" s="428"/>
      <c r="RZB536" s="330"/>
      <c r="RZC536" s="428"/>
      <c r="RZD536" s="330"/>
      <c r="RZE536" s="428"/>
      <c r="RZF536" s="330"/>
      <c r="RZG536" s="428"/>
      <c r="RZH536" s="330"/>
      <c r="RZI536" s="428"/>
      <c r="RZJ536" s="330"/>
      <c r="RZK536" s="428"/>
      <c r="RZL536" s="330"/>
      <c r="RZM536" s="428"/>
      <c r="RZN536" s="330"/>
      <c r="RZO536" s="428"/>
      <c r="RZP536" s="330"/>
      <c r="RZQ536" s="428"/>
      <c r="RZR536" s="330"/>
      <c r="RZS536" s="428"/>
      <c r="RZT536" s="330"/>
      <c r="RZU536" s="428"/>
      <c r="RZV536" s="330"/>
      <c r="RZW536" s="428"/>
      <c r="RZX536" s="330"/>
      <c r="RZY536" s="428"/>
      <c r="RZZ536" s="330"/>
      <c r="SAA536" s="428"/>
      <c r="SAB536" s="330"/>
      <c r="SAC536" s="428"/>
      <c r="SAD536" s="330"/>
      <c r="SAE536" s="428"/>
      <c r="SAF536" s="330"/>
      <c r="SAG536" s="428"/>
      <c r="SAH536" s="330"/>
      <c r="SAI536" s="428"/>
      <c r="SAJ536" s="330"/>
      <c r="SAK536" s="428"/>
      <c r="SAL536" s="330"/>
      <c r="SAM536" s="428"/>
      <c r="SAN536" s="330"/>
      <c r="SAO536" s="428"/>
      <c r="SAP536" s="330"/>
      <c r="SAQ536" s="428"/>
      <c r="SAR536" s="330"/>
      <c r="SAS536" s="428"/>
      <c r="SAT536" s="330"/>
      <c r="SAU536" s="428"/>
      <c r="SAV536" s="330"/>
      <c r="SAW536" s="428"/>
      <c r="SAX536" s="330"/>
      <c r="SAY536" s="428"/>
      <c r="SAZ536" s="330"/>
      <c r="SBA536" s="428"/>
      <c r="SBB536" s="330"/>
      <c r="SBC536" s="428"/>
      <c r="SBD536" s="330"/>
      <c r="SBE536" s="428"/>
      <c r="SBF536" s="330"/>
      <c r="SBG536" s="428"/>
      <c r="SBH536" s="330"/>
      <c r="SBI536" s="428"/>
      <c r="SBJ536" s="330"/>
      <c r="SBK536" s="428"/>
      <c r="SBL536" s="330"/>
      <c r="SBM536" s="428"/>
      <c r="SBN536" s="330"/>
      <c r="SBO536" s="428"/>
      <c r="SBP536" s="330"/>
      <c r="SBQ536" s="428"/>
      <c r="SBR536" s="330"/>
      <c r="SBS536" s="428"/>
      <c r="SBT536" s="330"/>
      <c r="SBU536" s="428"/>
      <c r="SBV536" s="330"/>
      <c r="SBW536" s="428"/>
      <c r="SBX536" s="330"/>
      <c r="SBY536" s="428"/>
      <c r="SBZ536" s="330"/>
      <c r="SCA536" s="428"/>
      <c r="SCB536" s="330"/>
      <c r="SCC536" s="428"/>
      <c r="SCD536" s="330"/>
      <c r="SCE536" s="428"/>
      <c r="SCF536" s="330"/>
      <c r="SCG536" s="428"/>
      <c r="SCH536" s="330"/>
      <c r="SCI536" s="428"/>
      <c r="SCJ536" s="330"/>
      <c r="SCK536" s="428"/>
      <c r="SCL536" s="330"/>
      <c r="SCM536" s="428"/>
      <c r="SCN536" s="330"/>
      <c r="SCO536" s="428"/>
      <c r="SCP536" s="330"/>
      <c r="SCQ536" s="428"/>
      <c r="SCR536" s="330"/>
      <c r="SCS536" s="428"/>
      <c r="SCT536" s="330"/>
      <c r="SCU536" s="428"/>
      <c r="SCV536" s="330"/>
      <c r="SCW536" s="428"/>
      <c r="SCX536" s="330"/>
      <c r="SCY536" s="428"/>
      <c r="SCZ536" s="330"/>
      <c r="SDA536" s="428"/>
      <c r="SDB536" s="330"/>
      <c r="SDC536" s="428"/>
      <c r="SDD536" s="330"/>
      <c r="SDE536" s="428"/>
      <c r="SDF536" s="330"/>
      <c r="SDG536" s="428"/>
      <c r="SDH536" s="330"/>
      <c r="SDI536" s="428"/>
      <c r="SDJ536" s="330"/>
      <c r="SDK536" s="428"/>
      <c r="SDL536" s="330"/>
      <c r="SDM536" s="428"/>
      <c r="SDN536" s="330"/>
      <c r="SDO536" s="428"/>
      <c r="SDP536" s="330"/>
      <c r="SDQ536" s="428"/>
      <c r="SDR536" s="330"/>
      <c r="SDS536" s="428"/>
      <c r="SDT536" s="330"/>
      <c r="SDU536" s="428"/>
      <c r="SDV536" s="330"/>
      <c r="SDW536" s="428"/>
      <c r="SDX536" s="330"/>
      <c r="SDY536" s="428"/>
      <c r="SDZ536" s="330"/>
      <c r="SEA536" s="428"/>
      <c r="SEB536" s="330"/>
      <c r="SEC536" s="428"/>
      <c r="SED536" s="330"/>
      <c r="SEE536" s="428"/>
      <c r="SEF536" s="330"/>
      <c r="SEG536" s="428"/>
      <c r="SEH536" s="330"/>
      <c r="SEI536" s="428"/>
      <c r="SEJ536" s="330"/>
      <c r="SEK536" s="428"/>
      <c r="SEL536" s="330"/>
      <c r="SEM536" s="428"/>
      <c r="SEN536" s="330"/>
      <c r="SEO536" s="428"/>
      <c r="SEP536" s="330"/>
      <c r="SEQ536" s="428"/>
      <c r="SER536" s="330"/>
      <c r="SES536" s="428"/>
      <c r="SET536" s="330"/>
      <c r="SEU536" s="428"/>
      <c r="SEV536" s="330"/>
      <c r="SEW536" s="428"/>
      <c r="SEX536" s="330"/>
      <c r="SEY536" s="428"/>
      <c r="SEZ536" s="330"/>
      <c r="SFA536" s="428"/>
      <c r="SFB536" s="330"/>
      <c r="SFC536" s="428"/>
      <c r="SFD536" s="330"/>
      <c r="SFE536" s="428"/>
      <c r="SFF536" s="330"/>
      <c r="SFG536" s="428"/>
      <c r="SFH536" s="330"/>
      <c r="SFI536" s="428"/>
      <c r="SFJ536" s="330"/>
      <c r="SFK536" s="428"/>
      <c r="SFL536" s="330"/>
      <c r="SFM536" s="428"/>
      <c r="SFN536" s="330"/>
      <c r="SFO536" s="428"/>
      <c r="SFP536" s="330"/>
      <c r="SFQ536" s="428"/>
      <c r="SFR536" s="330"/>
      <c r="SFS536" s="428"/>
      <c r="SFT536" s="330"/>
      <c r="SFU536" s="428"/>
      <c r="SFV536" s="330"/>
      <c r="SFW536" s="428"/>
      <c r="SFX536" s="330"/>
      <c r="SFY536" s="428"/>
      <c r="SFZ536" s="330"/>
      <c r="SGA536" s="428"/>
      <c r="SGB536" s="330"/>
      <c r="SGC536" s="428"/>
      <c r="SGD536" s="330"/>
      <c r="SGE536" s="428"/>
      <c r="SGF536" s="330"/>
      <c r="SGG536" s="428"/>
      <c r="SGH536" s="330"/>
      <c r="SGI536" s="428"/>
      <c r="SGJ536" s="330"/>
      <c r="SGK536" s="428"/>
      <c r="SGL536" s="330"/>
      <c r="SGM536" s="428"/>
      <c r="SGN536" s="330"/>
      <c r="SGO536" s="428"/>
      <c r="SGP536" s="330"/>
      <c r="SGQ536" s="428"/>
      <c r="SGR536" s="330"/>
      <c r="SGS536" s="428"/>
      <c r="SGT536" s="330"/>
      <c r="SGU536" s="428"/>
      <c r="SGV536" s="330"/>
      <c r="SGW536" s="428"/>
      <c r="SGX536" s="330"/>
      <c r="SGY536" s="428"/>
      <c r="SGZ536" s="330"/>
      <c r="SHA536" s="428"/>
      <c r="SHB536" s="330"/>
      <c r="SHC536" s="428"/>
      <c r="SHD536" s="330"/>
      <c r="SHE536" s="428"/>
      <c r="SHF536" s="330"/>
      <c r="SHG536" s="428"/>
      <c r="SHH536" s="330"/>
      <c r="SHI536" s="428"/>
      <c r="SHJ536" s="330"/>
      <c r="SHK536" s="428"/>
      <c r="SHL536" s="330"/>
      <c r="SHM536" s="428"/>
      <c r="SHN536" s="330"/>
      <c r="SHO536" s="428"/>
      <c r="SHP536" s="330"/>
      <c r="SHQ536" s="428"/>
      <c r="SHR536" s="330"/>
      <c r="SHS536" s="428"/>
      <c r="SHT536" s="330"/>
      <c r="SHU536" s="428"/>
      <c r="SHV536" s="330"/>
      <c r="SHW536" s="428"/>
      <c r="SHX536" s="330"/>
      <c r="SHY536" s="428"/>
      <c r="SHZ536" s="330"/>
      <c r="SIA536" s="428"/>
      <c r="SIB536" s="330"/>
      <c r="SIC536" s="428"/>
      <c r="SID536" s="330"/>
      <c r="SIE536" s="428"/>
      <c r="SIF536" s="330"/>
      <c r="SIG536" s="428"/>
      <c r="SIH536" s="330"/>
      <c r="SII536" s="428"/>
      <c r="SIJ536" s="330"/>
      <c r="SIK536" s="428"/>
      <c r="SIL536" s="330"/>
      <c r="SIM536" s="428"/>
      <c r="SIN536" s="330"/>
      <c r="SIO536" s="428"/>
      <c r="SIP536" s="330"/>
      <c r="SIQ536" s="428"/>
      <c r="SIR536" s="330"/>
      <c r="SIS536" s="428"/>
      <c r="SIT536" s="330"/>
      <c r="SIU536" s="428"/>
      <c r="SIV536" s="330"/>
      <c r="SIW536" s="428"/>
      <c r="SIX536" s="330"/>
      <c r="SIY536" s="428"/>
      <c r="SIZ536" s="330"/>
      <c r="SJA536" s="428"/>
      <c r="SJB536" s="330"/>
      <c r="SJC536" s="428"/>
      <c r="SJD536" s="330"/>
      <c r="SJE536" s="428"/>
      <c r="SJF536" s="330"/>
      <c r="SJG536" s="428"/>
      <c r="SJH536" s="330"/>
      <c r="SJI536" s="428"/>
      <c r="SJJ536" s="330"/>
      <c r="SJK536" s="428"/>
      <c r="SJL536" s="330"/>
      <c r="SJM536" s="428"/>
      <c r="SJN536" s="330"/>
      <c r="SJO536" s="428"/>
      <c r="SJP536" s="330"/>
      <c r="SJQ536" s="428"/>
      <c r="SJR536" s="330"/>
      <c r="SJS536" s="428"/>
      <c r="SJT536" s="330"/>
      <c r="SJU536" s="428"/>
      <c r="SJV536" s="330"/>
      <c r="SJW536" s="428"/>
      <c r="SJX536" s="330"/>
      <c r="SJY536" s="428"/>
      <c r="SJZ536" s="330"/>
      <c r="SKA536" s="428"/>
      <c r="SKB536" s="330"/>
      <c r="SKC536" s="428"/>
      <c r="SKD536" s="330"/>
      <c r="SKE536" s="428"/>
      <c r="SKF536" s="330"/>
      <c r="SKG536" s="428"/>
      <c r="SKH536" s="330"/>
      <c r="SKI536" s="428"/>
      <c r="SKJ536" s="330"/>
      <c r="SKK536" s="428"/>
      <c r="SKL536" s="330"/>
      <c r="SKM536" s="428"/>
      <c r="SKN536" s="330"/>
      <c r="SKO536" s="428"/>
      <c r="SKP536" s="330"/>
      <c r="SKQ536" s="428"/>
      <c r="SKR536" s="330"/>
      <c r="SKS536" s="428"/>
      <c r="SKT536" s="330"/>
      <c r="SKU536" s="428"/>
      <c r="SKV536" s="330"/>
      <c r="SKW536" s="428"/>
      <c r="SKX536" s="330"/>
      <c r="SKY536" s="428"/>
      <c r="SKZ536" s="330"/>
      <c r="SLA536" s="428"/>
      <c r="SLB536" s="330"/>
      <c r="SLC536" s="428"/>
      <c r="SLD536" s="330"/>
      <c r="SLE536" s="428"/>
      <c r="SLF536" s="330"/>
      <c r="SLG536" s="428"/>
      <c r="SLH536" s="330"/>
      <c r="SLI536" s="428"/>
      <c r="SLJ536" s="330"/>
      <c r="SLK536" s="428"/>
      <c r="SLL536" s="330"/>
      <c r="SLM536" s="428"/>
      <c r="SLN536" s="330"/>
      <c r="SLO536" s="428"/>
      <c r="SLP536" s="330"/>
      <c r="SLQ536" s="428"/>
      <c r="SLR536" s="330"/>
      <c r="SLS536" s="428"/>
      <c r="SLT536" s="330"/>
      <c r="SLU536" s="428"/>
      <c r="SLV536" s="330"/>
      <c r="SLW536" s="428"/>
      <c r="SLX536" s="330"/>
      <c r="SLY536" s="428"/>
      <c r="SLZ536" s="330"/>
      <c r="SMA536" s="428"/>
      <c r="SMB536" s="330"/>
      <c r="SMC536" s="428"/>
      <c r="SMD536" s="330"/>
      <c r="SME536" s="428"/>
      <c r="SMF536" s="330"/>
      <c r="SMG536" s="428"/>
      <c r="SMH536" s="330"/>
      <c r="SMI536" s="428"/>
      <c r="SMJ536" s="330"/>
      <c r="SMK536" s="428"/>
      <c r="SML536" s="330"/>
      <c r="SMM536" s="428"/>
      <c r="SMN536" s="330"/>
      <c r="SMO536" s="428"/>
      <c r="SMP536" s="330"/>
      <c r="SMQ536" s="428"/>
      <c r="SMR536" s="330"/>
      <c r="SMS536" s="428"/>
      <c r="SMT536" s="330"/>
      <c r="SMU536" s="428"/>
      <c r="SMV536" s="330"/>
      <c r="SMW536" s="428"/>
      <c r="SMX536" s="330"/>
      <c r="SMY536" s="428"/>
      <c r="SMZ536" s="330"/>
      <c r="SNA536" s="428"/>
      <c r="SNB536" s="330"/>
      <c r="SNC536" s="428"/>
      <c r="SND536" s="330"/>
      <c r="SNE536" s="428"/>
      <c r="SNF536" s="330"/>
      <c r="SNG536" s="428"/>
      <c r="SNH536" s="330"/>
      <c r="SNI536" s="428"/>
      <c r="SNJ536" s="330"/>
      <c r="SNK536" s="428"/>
      <c r="SNL536" s="330"/>
      <c r="SNM536" s="428"/>
      <c r="SNN536" s="330"/>
      <c r="SNO536" s="428"/>
      <c r="SNP536" s="330"/>
      <c r="SNQ536" s="428"/>
      <c r="SNR536" s="330"/>
      <c r="SNS536" s="428"/>
      <c r="SNT536" s="330"/>
      <c r="SNU536" s="428"/>
      <c r="SNV536" s="330"/>
      <c r="SNW536" s="428"/>
      <c r="SNX536" s="330"/>
      <c r="SNY536" s="428"/>
      <c r="SNZ536" s="330"/>
      <c r="SOA536" s="428"/>
      <c r="SOB536" s="330"/>
      <c r="SOC536" s="428"/>
      <c r="SOD536" s="330"/>
      <c r="SOE536" s="428"/>
      <c r="SOF536" s="330"/>
      <c r="SOG536" s="428"/>
      <c r="SOH536" s="330"/>
      <c r="SOI536" s="428"/>
      <c r="SOJ536" s="330"/>
      <c r="SOK536" s="428"/>
      <c r="SOL536" s="330"/>
      <c r="SOM536" s="428"/>
      <c r="SON536" s="330"/>
      <c r="SOO536" s="428"/>
      <c r="SOP536" s="330"/>
      <c r="SOQ536" s="428"/>
      <c r="SOR536" s="330"/>
      <c r="SOS536" s="428"/>
      <c r="SOT536" s="330"/>
      <c r="SOU536" s="428"/>
      <c r="SOV536" s="330"/>
      <c r="SOW536" s="428"/>
      <c r="SOX536" s="330"/>
      <c r="SOY536" s="428"/>
      <c r="SOZ536" s="330"/>
      <c r="SPA536" s="428"/>
      <c r="SPB536" s="330"/>
      <c r="SPC536" s="428"/>
      <c r="SPD536" s="330"/>
      <c r="SPE536" s="428"/>
      <c r="SPF536" s="330"/>
      <c r="SPG536" s="428"/>
      <c r="SPH536" s="330"/>
      <c r="SPI536" s="428"/>
      <c r="SPJ536" s="330"/>
      <c r="SPK536" s="428"/>
      <c r="SPL536" s="330"/>
      <c r="SPM536" s="428"/>
      <c r="SPN536" s="330"/>
      <c r="SPO536" s="428"/>
      <c r="SPP536" s="330"/>
      <c r="SPQ536" s="428"/>
      <c r="SPR536" s="330"/>
      <c r="SPS536" s="428"/>
      <c r="SPT536" s="330"/>
      <c r="SPU536" s="428"/>
      <c r="SPV536" s="330"/>
      <c r="SPW536" s="428"/>
      <c r="SPX536" s="330"/>
      <c r="SPY536" s="428"/>
      <c r="SPZ536" s="330"/>
      <c r="SQA536" s="428"/>
      <c r="SQB536" s="330"/>
      <c r="SQC536" s="428"/>
      <c r="SQD536" s="330"/>
      <c r="SQE536" s="428"/>
      <c r="SQF536" s="330"/>
      <c r="SQG536" s="428"/>
      <c r="SQH536" s="330"/>
      <c r="SQI536" s="428"/>
      <c r="SQJ536" s="330"/>
      <c r="SQK536" s="428"/>
      <c r="SQL536" s="330"/>
      <c r="SQM536" s="428"/>
      <c r="SQN536" s="330"/>
      <c r="SQO536" s="428"/>
      <c r="SQP536" s="330"/>
      <c r="SQQ536" s="428"/>
      <c r="SQR536" s="330"/>
      <c r="SQS536" s="428"/>
      <c r="SQT536" s="330"/>
      <c r="SQU536" s="428"/>
      <c r="SQV536" s="330"/>
      <c r="SQW536" s="428"/>
      <c r="SQX536" s="330"/>
      <c r="SQY536" s="428"/>
      <c r="SQZ536" s="330"/>
      <c r="SRA536" s="428"/>
      <c r="SRB536" s="330"/>
      <c r="SRC536" s="428"/>
      <c r="SRD536" s="330"/>
      <c r="SRE536" s="428"/>
      <c r="SRF536" s="330"/>
      <c r="SRG536" s="428"/>
      <c r="SRH536" s="330"/>
      <c r="SRI536" s="428"/>
      <c r="SRJ536" s="330"/>
      <c r="SRK536" s="428"/>
      <c r="SRL536" s="330"/>
      <c r="SRM536" s="428"/>
      <c r="SRN536" s="330"/>
      <c r="SRO536" s="428"/>
      <c r="SRP536" s="330"/>
      <c r="SRQ536" s="428"/>
      <c r="SRR536" s="330"/>
      <c r="SRS536" s="428"/>
      <c r="SRT536" s="330"/>
      <c r="SRU536" s="428"/>
      <c r="SRV536" s="330"/>
      <c r="SRW536" s="428"/>
      <c r="SRX536" s="330"/>
      <c r="SRY536" s="428"/>
      <c r="SRZ536" s="330"/>
      <c r="SSA536" s="428"/>
      <c r="SSB536" s="330"/>
      <c r="SSC536" s="428"/>
      <c r="SSD536" s="330"/>
      <c r="SSE536" s="428"/>
      <c r="SSF536" s="330"/>
      <c r="SSG536" s="428"/>
      <c r="SSH536" s="330"/>
      <c r="SSI536" s="428"/>
      <c r="SSJ536" s="330"/>
      <c r="SSK536" s="428"/>
      <c r="SSL536" s="330"/>
      <c r="SSM536" s="428"/>
      <c r="SSN536" s="330"/>
      <c r="SSO536" s="428"/>
      <c r="SSP536" s="330"/>
      <c r="SSQ536" s="428"/>
      <c r="SSR536" s="330"/>
      <c r="SSS536" s="428"/>
      <c r="SST536" s="330"/>
      <c r="SSU536" s="428"/>
      <c r="SSV536" s="330"/>
      <c r="SSW536" s="428"/>
      <c r="SSX536" s="330"/>
      <c r="SSY536" s="428"/>
      <c r="SSZ536" s="330"/>
      <c r="STA536" s="428"/>
      <c r="STB536" s="330"/>
      <c r="STC536" s="428"/>
      <c r="STD536" s="330"/>
      <c r="STE536" s="428"/>
      <c r="STF536" s="330"/>
      <c r="STG536" s="428"/>
      <c r="STH536" s="330"/>
      <c r="STI536" s="428"/>
      <c r="STJ536" s="330"/>
      <c r="STK536" s="428"/>
      <c r="STL536" s="330"/>
      <c r="STM536" s="428"/>
      <c r="STN536" s="330"/>
      <c r="STO536" s="428"/>
      <c r="STP536" s="330"/>
      <c r="STQ536" s="428"/>
      <c r="STR536" s="330"/>
      <c r="STS536" s="428"/>
      <c r="STT536" s="330"/>
      <c r="STU536" s="428"/>
      <c r="STV536" s="330"/>
      <c r="STW536" s="428"/>
      <c r="STX536" s="330"/>
      <c r="STY536" s="428"/>
      <c r="STZ536" s="330"/>
      <c r="SUA536" s="428"/>
      <c r="SUB536" s="330"/>
      <c r="SUC536" s="428"/>
      <c r="SUD536" s="330"/>
      <c r="SUE536" s="428"/>
      <c r="SUF536" s="330"/>
      <c r="SUG536" s="428"/>
      <c r="SUH536" s="330"/>
      <c r="SUI536" s="428"/>
      <c r="SUJ536" s="330"/>
      <c r="SUK536" s="428"/>
      <c r="SUL536" s="330"/>
      <c r="SUM536" s="428"/>
      <c r="SUN536" s="330"/>
      <c r="SUO536" s="428"/>
      <c r="SUP536" s="330"/>
      <c r="SUQ536" s="428"/>
      <c r="SUR536" s="330"/>
      <c r="SUS536" s="428"/>
      <c r="SUT536" s="330"/>
      <c r="SUU536" s="428"/>
      <c r="SUV536" s="330"/>
      <c r="SUW536" s="428"/>
      <c r="SUX536" s="330"/>
      <c r="SUY536" s="428"/>
      <c r="SUZ536" s="330"/>
      <c r="SVA536" s="428"/>
      <c r="SVB536" s="330"/>
      <c r="SVC536" s="428"/>
      <c r="SVD536" s="330"/>
      <c r="SVE536" s="428"/>
      <c r="SVF536" s="330"/>
      <c r="SVG536" s="428"/>
      <c r="SVH536" s="330"/>
      <c r="SVI536" s="428"/>
      <c r="SVJ536" s="330"/>
      <c r="SVK536" s="428"/>
      <c r="SVL536" s="330"/>
      <c r="SVM536" s="428"/>
      <c r="SVN536" s="330"/>
      <c r="SVO536" s="428"/>
      <c r="SVP536" s="330"/>
      <c r="SVQ536" s="428"/>
      <c r="SVR536" s="330"/>
      <c r="SVS536" s="428"/>
      <c r="SVT536" s="330"/>
      <c r="SVU536" s="428"/>
      <c r="SVV536" s="330"/>
      <c r="SVW536" s="428"/>
      <c r="SVX536" s="330"/>
      <c r="SVY536" s="428"/>
      <c r="SVZ536" s="330"/>
      <c r="SWA536" s="428"/>
      <c r="SWB536" s="330"/>
      <c r="SWC536" s="428"/>
      <c r="SWD536" s="330"/>
      <c r="SWE536" s="428"/>
      <c r="SWF536" s="330"/>
      <c r="SWG536" s="428"/>
      <c r="SWH536" s="330"/>
      <c r="SWI536" s="428"/>
      <c r="SWJ536" s="330"/>
      <c r="SWK536" s="428"/>
      <c r="SWL536" s="330"/>
      <c r="SWM536" s="428"/>
      <c r="SWN536" s="330"/>
      <c r="SWO536" s="428"/>
      <c r="SWP536" s="330"/>
      <c r="SWQ536" s="428"/>
      <c r="SWR536" s="330"/>
      <c r="SWS536" s="428"/>
      <c r="SWT536" s="330"/>
      <c r="SWU536" s="428"/>
      <c r="SWV536" s="330"/>
      <c r="SWW536" s="428"/>
      <c r="SWX536" s="330"/>
      <c r="SWY536" s="428"/>
      <c r="SWZ536" s="330"/>
      <c r="SXA536" s="428"/>
      <c r="SXB536" s="330"/>
      <c r="SXC536" s="428"/>
      <c r="SXD536" s="330"/>
      <c r="SXE536" s="428"/>
      <c r="SXF536" s="330"/>
      <c r="SXG536" s="428"/>
      <c r="SXH536" s="330"/>
      <c r="SXI536" s="428"/>
      <c r="SXJ536" s="330"/>
      <c r="SXK536" s="428"/>
      <c r="SXL536" s="330"/>
      <c r="SXM536" s="428"/>
      <c r="SXN536" s="330"/>
      <c r="SXO536" s="428"/>
      <c r="SXP536" s="330"/>
      <c r="SXQ536" s="428"/>
      <c r="SXR536" s="330"/>
      <c r="SXS536" s="428"/>
      <c r="SXT536" s="330"/>
      <c r="SXU536" s="428"/>
      <c r="SXV536" s="330"/>
      <c r="SXW536" s="428"/>
      <c r="SXX536" s="330"/>
      <c r="SXY536" s="428"/>
      <c r="SXZ536" s="330"/>
      <c r="SYA536" s="428"/>
      <c r="SYB536" s="330"/>
      <c r="SYC536" s="428"/>
      <c r="SYD536" s="330"/>
      <c r="SYE536" s="428"/>
      <c r="SYF536" s="330"/>
      <c r="SYG536" s="428"/>
      <c r="SYH536" s="330"/>
      <c r="SYI536" s="428"/>
      <c r="SYJ536" s="330"/>
      <c r="SYK536" s="428"/>
      <c r="SYL536" s="330"/>
      <c r="SYM536" s="428"/>
      <c r="SYN536" s="330"/>
      <c r="SYO536" s="428"/>
      <c r="SYP536" s="330"/>
      <c r="SYQ536" s="428"/>
      <c r="SYR536" s="330"/>
      <c r="SYS536" s="428"/>
      <c r="SYT536" s="330"/>
      <c r="SYU536" s="428"/>
      <c r="SYV536" s="330"/>
      <c r="SYW536" s="428"/>
      <c r="SYX536" s="330"/>
      <c r="SYY536" s="428"/>
      <c r="SYZ536" s="330"/>
      <c r="SZA536" s="428"/>
      <c r="SZB536" s="330"/>
      <c r="SZC536" s="428"/>
      <c r="SZD536" s="330"/>
      <c r="SZE536" s="428"/>
      <c r="SZF536" s="330"/>
      <c r="SZG536" s="428"/>
      <c r="SZH536" s="330"/>
      <c r="SZI536" s="428"/>
      <c r="SZJ536" s="330"/>
      <c r="SZK536" s="428"/>
      <c r="SZL536" s="330"/>
      <c r="SZM536" s="428"/>
      <c r="SZN536" s="330"/>
      <c r="SZO536" s="428"/>
      <c r="SZP536" s="330"/>
      <c r="SZQ536" s="428"/>
      <c r="SZR536" s="330"/>
      <c r="SZS536" s="428"/>
      <c r="SZT536" s="330"/>
      <c r="SZU536" s="428"/>
      <c r="SZV536" s="330"/>
      <c r="SZW536" s="428"/>
      <c r="SZX536" s="330"/>
      <c r="SZY536" s="428"/>
      <c r="SZZ536" s="330"/>
      <c r="TAA536" s="428"/>
      <c r="TAB536" s="330"/>
      <c r="TAC536" s="428"/>
      <c r="TAD536" s="330"/>
      <c r="TAE536" s="428"/>
      <c r="TAF536" s="330"/>
      <c r="TAG536" s="428"/>
      <c r="TAH536" s="330"/>
      <c r="TAI536" s="428"/>
      <c r="TAJ536" s="330"/>
      <c r="TAK536" s="428"/>
      <c r="TAL536" s="330"/>
      <c r="TAM536" s="428"/>
      <c r="TAN536" s="330"/>
      <c r="TAO536" s="428"/>
      <c r="TAP536" s="330"/>
      <c r="TAQ536" s="428"/>
      <c r="TAR536" s="330"/>
      <c r="TAS536" s="428"/>
      <c r="TAT536" s="330"/>
      <c r="TAU536" s="428"/>
      <c r="TAV536" s="330"/>
      <c r="TAW536" s="428"/>
      <c r="TAX536" s="330"/>
      <c r="TAY536" s="428"/>
      <c r="TAZ536" s="330"/>
      <c r="TBA536" s="428"/>
      <c r="TBB536" s="330"/>
      <c r="TBC536" s="428"/>
      <c r="TBD536" s="330"/>
      <c r="TBE536" s="428"/>
      <c r="TBF536" s="330"/>
      <c r="TBG536" s="428"/>
      <c r="TBH536" s="330"/>
      <c r="TBI536" s="428"/>
      <c r="TBJ536" s="330"/>
      <c r="TBK536" s="428"/>
      <c r="TBL536" s="330"/>
      <c r="TBM536" s="428"/>
      <c r="TBN536" s="330"/>
      <c r="TBO536" s="428"/>
      <c r="TBP536" s="330"/>
      <c r="TBQ536" s="428"/>
      <c r="TBR536" s="330"/>
      <c r="TBS536" s="428"/>
      <c r="TBT536" s="330"/>
      <c r="TBU536" s="428"/>
      <c r="TBV536" s="330"/>
      <c r="TBW536" s="428"/>
      <c r="TBX536" s="330"/>
      <c r="TBY536" s="428"/>
      <c r="TBZ536" s="330"/>
      <c r="TCA536" s="428"/>
      <c r="TCB536" s="330"/>
      <c r="TCC536" s="428"/>
      <c r="TCD536" s="330"/>
      <c r="TCE536" s="428"/>
      <c r="TCF536" s="330"/>
      <c r="TCG536" s="428"/>
      <c r="TCH536" s="330"/>
      <c r="TCI536" s="428"/>
      <c r="TCJ536" s="330"/>
      <c r="TCK536" s="428"/>
      <c r="TCL536" s="330"/>
      <c r="TCM536" s="428"/>
      <c r="TCN536" s="330"/>
      <c r="TCO536" s="428"/>
      <c r="TCP536" s="330"/>
      <c r="TCQ536" s="428"/>
      <c r="TCR536" s="330"/>
      <c r="TCS536" s="428"/>
      <c r="TCT536" s="330"/>
      <c r="TCU536" s="428"/>
      <c r="TCV536" s="330"/>
      <c r="TCW536" s="428"/>
      <c r="TCX536" s="330"/>
      <c r="TCY536" s="428"/>
      <c r="TCZ536" s="330"/>
      <c r="TDA536" s="428"/>
      <c r="TDB536" s="330"/>
      <c r="TDC536" s="428"/>
      <c r="TDD536" s="330"/>
      <c r="TDE536" s="428"/>
      <c r="TDF536" s="330"/>
      <c r="TDG536" s="428"/>
      <c r="TDH536" s="330"/>
      <c r="TDI536" s="428"/>
      <c r="TDJ536" s="330"/>
      <c r="TDK536" s="428"/>
      <c r="TDL536" s="330"/>
      <c r="TDM536" s="428"/>
      <c r="TDN536" s="330"/>
      <c r="TDO536" s="428"/>
      <c r="TDP536" s="330"/>
      <c r="TDQ536" s="428"/>
      <c r="TDR536" s="330"/>
      <c r="TDS536" s="428"/>
      <c r="TDT536" s="330"/>
      <c r="TDU536" s="428"/>
      <c r="TDV536" s="330"/>
      <c r="TDW536" s="428"/>
      <c r="TDX536" s="330"/>
      <c r="TDY536" s="428"/>
      <c r="TDZ536" s="330"/>
      <c r="TEA536" s="428"/>
      <c r="TEB536" s="330"/>
      <c r="TEC536" s="428"/>
      <c r="TED536" s="330"/>
      <c r="TEE536" s="428"/>
      <c r="TEF536" s="330"/>
      <c r="TEG536" s="428"/>
      <c r="TEH536" s="330"/>
      <c r="TEI536" s="428"/>
      <c r="TEJ536" s="330"/>
      <c r="TEK536" s="428"/>
      <c r="TEL536" s="330"/>
      <c r="TEM536" s="428"/>
      <c r="TEN536" s="330"/>
      <c r="TEO536" s="428"/>
      <c r="TEP536" s="330"/>
      <c r="TEQ536" s="428"/>
      <c r="TER536" s="330"/>
      <c r="TES536" s="428"/>
      <c r="TET536" s="330"/>
      <c r="TEU536" s="428"/>
      <c r="TEV536" s="330"/>
      <c r="TEW536" s="428"/>
      <c r="TEX536" s="330"/>
      <c r="TEY536" s="428"/>
      <c r="TEZ536" s="330"/>
      <c r="TFA536" s="428"/>
      <c r="TFB536" s="330"/>
      <c r="TFC536" s="428"/>
      <c r="TFD536" s="330"/>
      <c r="TFE536" s="428"/>
      <c r="TFF536" s="330"/>
      <c r="TFG536" s="428"/>
      <c r="TFH536" s="330"/>
      <c r="TFI536" s="428"/>
      <c r="TFJ536" s="330"/>
      <c r="TFK536" s="428"/>
      <c r="TFL536" s="330"/>
      <c r="TFM536" s="428"/>
      <c r="TFN536" s="330"/>
      <c r="TFO536" s="428"/>
      <c r="TFP536" s="330"/>
      <c r="TFQ536" s="428"/>
      <c r="TFR536" s="330"/>
      <c r="TFS536" s="428"/>
      <c r="TFT536" s="330"/>
      <c r="TFU536" s="428"/>
      <c r="TFV536" s="330"/>
      <c r="TFW536" s="428"/>
      <c r="TFX536" s="330"/>
      <c r="TFY536" s="428"/>
      <c r="TFZ536" s="330"/>
      <c r="TGA536" s="428"/>
      <c r="TGB536" s="330"/>
      <c r="TGC536" s="428"/>
      <c r="TGD536" s="330"/>
      <c r="TGE536" s="428"/>
      <c r="TGF536" s="330"/>
      <c r="TGG536" s="428"/>
      <c r="TGH536" s="330"/>
      <c r="TGI536" s="428"/>
      <c r="TGJ536" s="330"/>
      <c r="TGK536" s="428"/>
      <c r="TGL536" s="330"/>
      <c r="TGM536" s="428"/>
      <c r="TGN536" s="330"/>
      <c r="TGO536" s="428"/>
      <c r="TGP536" s="330"/>
      <c r="TGQ536" s="428"/>
      <c r="TGR536" s="330"/>
      <c r="TGS536" s="428"/>
      <c r="TGT536" s="330"/>
      <c r="TGU536" s="428"/>
      <c r="TGV536" s="330"/>
      <c r="TGW536" s="428"/>
      <c r="TGX536" s="330"/>
      <c r="TGY536" s="428"/>
      <c r="TGZ536" s="330"/>
      <c r="THA536" s="428"/>
      <c r="THB536" s="330"/>
      <c r="THC536" s="428"/>
      <c r="THD536" s="330"/>
      <c r="THE536" s="428"/>
      <c r="THF536" s="330"/>
      <c r="THG536" s="428"/>
      <c r="THH536" s="330"/>
      <c r="THI536" s="428"/>
      <c r="THJ536" s="330"/>
      <c r="THK536" s="428"/>
      <c r="THL536" s="330"/>
      <c r="THM536" s="428"/>
      <c r="THN536" s="330"/>
      <c r="THO536" s="428"/>
      <c r="THP536" s="330"/>
      <c r="THQ536" s="428"/>
      <c r="THR536" s="330"/>
      <c r="THS536" s="428"/>
      <c r="THT536" s="330"/>
      <c r="THU536" s="428"/>
      <c r="THV536" s="330"/>
      <c r="THW536" s="428"/>
      <c r="THX536" s="330"/>
      <c r="THY536" s="428"/>
      <c r="THZ536" s="330"/>
      <c r="TIA536" s="428"/>
      <c r="TIB536" s="330"/>
      <c r="TIC536" s="428"/>
      <c r="TID536" s="330"/>
      <c r="TIE536" s="428"/>
      <c r="TIF536" s="330"/>
      <c r="TIG536" s="428"/>
      <c r="TIH536" s="330"/>
      <c r="TII536" s="428"/>
      <c r="TIJ536" s="330"/>
      <c r="TIK536" s="428"/>
      <c r="TIL536" s="330"/>
      <c r="TIM536" s="428"/>
      <c r="TIN536" s="330"/>
      <c r="TIO536" s="428"/>
      <c r="TIP536" s="330"/>
      <c r="TIQ536" s="428"/>
      <c r="TIR536" s="330"/>
      <c r="TIS536" s="428"/>
      <c r="TIT536" s="330"/>
      <c r="TIU536" s="428"/>
      <c r="TIV536" s="330"/>
      <c r="TIW536" s="428"/>
      <c r="TIX536" s="330"/>
      <c r="TIY536" s="428"/>
      <c r="TIZ536" s="330"/>
      <c r="TJA536" s="428"/>
      <c r="TJB536" s="330"/>
      <c r="TJC536" s="428"/>
      <c r="TJD536" s="330"/>
      <c r="TJE536" s="428"/>
      <c r="TJF536" s="330"/>
      <c r="TJG536" s="428"/>
      <c r="TJH536" s="330"/>
      <c r="TJI536" s="428"/>
      <c r="TJJ536" s="330"/>
      <c r="TJK536" s="428"/>
      <c r="TJL536" s="330"/>
      <c r="TJM536" s="428"/>
      <c r="TJN536" s="330"/>
      <c r="TJO536" s="428"/>
      <c r="TJP536" s="330"/>
      <c r="TJQ536" s="428"/>
      <c r="TJR536" s="330"/>
      <c r="TJS536" s="428"/>
      <c r="TJT536" s="330"/>
      <c r="TJU536" s="428"/>
      <c r="TJV536" s="330"/>
      <c r="TJW536" s="428"/>
      <c r="TJX536" s="330"/>
      <c r="TJY536" s="428"/>
      <c r="TJZ536" s="330"/>
      <c r="TKA536" s="428"/>
      <c r="TKB536" s="330"/>
      <c r="TKC536" s="428"/>
      <c r="TKD536" s="330"/>
      <c r="TKE536" s="428"/>
      <c r="TKF536" s="330"/>
      <c r="TKG536" s="428"/>
      <c r="TKH536" s="330"/>
      <c r="TKI536" s="428"/>
      <c r="TKJ536" s="330"/>
      <c r="TKK536" s="428"/>
      <c r="TKL536" s="330"/>
      <c r="TKM536" s="428"/>
      <c r="TKN536" s="330"/>
      <c r="TKO536" s="428"/>
      <c r="TKP536" s="330"/>
      <c r="TKQ536" s="428"/>
      <c r="TKR536" s="330"/>
      <c r="TKS536" s="428"/>
      <c r="TKT536" s="330"/>
      <c r="TKU536" s="428"/>
      <c r="TKV536" s="330"/>
      <c r="TKW536" s="428"/>
      <c r="TKX536" s="330"/>
      <c r="TKY536" s="428"/>
      <c r="TKZ536" s="330"/>
      <c r="TLA536" s="428"/>
      <c r="TLB536" s="330"/>
      <c r="TLC536" s="428"/>
      <c r="TLD536" s="330"/>
      <c r="TLE536" s="428"/>
      <c r="TLF536" s="330"/>
      <c r="TLG536" s="428"/>
      <c r="TLH536" s="330"/>
      <c r="TLI536" s="428"/>
      <c r="TLJ536" s="330"/>
      <c r="TLK536" s="428"/>
      <c r="TLL536" s="330"/>
      <c r="TLM536" s="428"/>
      <c r="TLN536" s="330"/>
      <c r="TLO536" s="428"/>
      <c r="TLP536" s="330"/>
      <c r="TLQ536" s="428"/>
      <c r="TLR536" s="330"/>
      <c r="TLS536" s="428"/>
      <c r="TLT536" s="330"/>
      <c r="TLU536" s="428"/>
      <c r="TLV536" s="330"/>
      <c r="TLW536" s="428"/>
      <c r="TLX536" s="330"/>
      <c r="TLY536" s="428"/>
      <c r="TLZ536" s="330"/>
      <c r="TMA536" s="428"/>
      <c r="TMB536" s="330"/>
      <c r="TMC536" s="428"/>
      <c r="TMD536" s="330"/>
      <c r="TME536" s="428"/>
      <c r="TMF536" s="330"/>
      <c r="TMG536" s="428"/>
      <c r="TMH536" s="330"/>
      <c r="TMI536" s="428"/>
      <c r="TMJ536" s="330"/>
      <c r="TMK536" s="428"/>
      <c r="TML536" s="330"/>
      <c r="TMM536" s="428"/>
      <c r="TMN536" s="330"/>
      <c r="TMO536" s="428"/>
      <c r="TMP536" s="330"/>
      <c r="TMQ536" s="428"/>
      <c r="TMR536" s="330"/>
      <c r="TMS536" s="428"/>
      <c r="TMT536" s="330"/>
      <c r="TMU536" s="428"/>
      <c r="TMV536" s="330"/>
      <c r="TMW536" s="428"/>
      <c r="TMX536" s="330"/>
      <c r="TMY536" s="428"/>
      <c r="TMZ536" s="330"/>
      <c r="TNA536" s="428"/>
      <c r="TNB536" s="330"/>
      <c r="TNC536" s="428"/>
      <c r="TND536" s="330"/>
      <c r="TNE536" s="428"/>
      <c r="TNF536" s="330"/>
      <c r="TNG536" s="428"/>
      <c r="TNH536" s="330"/>
      <c r="TNI536" s="428"/>
      <c r="TNJ536" s="330"/>
      <c r="TNK536" s="428"/>
      <c r="TNL536" s="330"/>
      <c r="TNM536" s="428"/>
      <c r="TNN536" s="330"/>
      <c r="TNO536" s="428"/>
      <c r="TNP536" s="330"/>
      <c r="TNQ536" s="428"/>
      <c r="TNR536" s="330"/>
      <c r="TNS536" s="428"/>
      <c r="TNT536" s="330"/>
      <c r="TNU536" s="428"/>
      <c r="TNV536" s="330"/>
      <c r="TNW536" s="428"/>
      <c r="TNX536" s="330"/>
      <c r="TNY536" s="428"/>
      <c r="TNZ536" s="330"/>
      <c r="TOA536" s="428"/>
      <c r="TOB536" s="330"/>
      <c r="TOC536" s="428"/>
      <c r="TOD536" s="330"/>
      <c r="TOE536" s="428"/>
      <c r="TOF536" s="330"/>
      <c r="TOG536" s="428"/>
      <c r="TOH536" s="330"/>
      <c r="TOI536" s="428"/>
      <c r="TOJ536" s="330"/>
      <c r="TOK536" s="428"/>
      <c r="TOL536" s="330"/>
      <c r="TOM536" s="428"/>
      <c r="TON536" s="330"/>
      <c r="TOO536" s="428"/>
      <c r="TOP536" s="330"/>
      <c r="TOQ536" s="428"/>
      <c r="TOR536" s="330"/>
      <c r="TOS536" s="428"/>
      <c r="TOT536" s="330"/>
      <c r="TOU536" s="428"/>
      <c r="TOV536" s="330"/>
      <c r="TOW536" s="428"/>
      <c r="TOX536" s="330"/>
      <c r="TOY536" s="428"/>
      <c r="TOZ536" s="330"/>
      <c r="TPA536" s="428"/>
      <c r="TPB536" s="330"/>
      <c r="TPC536" s="428"/>
      <c r="TPD536" s="330"/>
      <c r="TPE536" s="428"/>
      <c r="TPF536" s="330"/>
      <c r="TPG536" s="428"/>
      <c r="TPH536" s="330"/>
      <c r="TPI536" s="428"/>
      <c r="TPJ536" s="330"/>
      <c r="TPK536" s="428"/>
      <c r="TPL536" s="330"/>
      <c r="TPM536" s="428"/>
      <c r="TPN536" s="330"/>
      <c r="TPO536" s="428"/>
      <c r="TPP536" s="330"/>
      <c r="TPQ536" s="428"/>
      <c r="TPR536" s="330"/>
      <c r="TPS536" s="428"/>
      <c r="TPT536" s="330"/>
      <c r="TPU536" s="428"/>
      <c r="TPV536" s="330"/>
      <c r="TPW536" s="428"/>
      <c r="TPX536" s="330"/>
      <c r="TPY536" s="428"/>
      <c r="TPZ536" s="330"/>
      <c r="TQA536" s="428"/>
      <c r="TQB536" s="330"/>
      <c r="TQC536" s="428"/>
      <c r="TQD536" s="330"/>
      <c r="TQE536" s="428"/>
      <c r="TQF536" s="330"/>
      <c r="TQG536" s="428"/>
      <c r="TQH536" s="330"/>
      <c r="TQI536" s="428"/>
      <c r="TQJ536" s="330"/>
      <c r="TQK536" s="428"/>
      <c r="TQL536" s="330"/>
      <c r="TQM536" s="428"/>
      <c r="TQN536" s="330"/>
      <c r="TQO536" s="428"/>
      <c r="TQP536" s="330"/>
      <c r="TQQ536" s="428"/>
      <c r="TQR536" s="330"/>
      <c r="TQS536" s="428"/>
      <c r="TQT536" s="330"/>
      <c r="TQU536" s="428"/>
      <c r="TQV536" s="330"/>
      <c r="TQW536" s="428"/>
      <c r="TQX536" s="330"/>
      <c r="TQY536" s="428"/>
      <c r="TQZ536" s="330"/>
      <c r="TRA536" s="428"/>
      <c r="TRB536" s="330"/>
      <c r="TRC536" s="428"/>
      <c r="TRD536" s="330"/>
      <c r="TRE536" s="428"/>
      <c r="TRF536" s="330"/>
      <c r="TRG536" s="428"/>
      <c r="TRH536" s="330"/>
      <c r="TRI536" s="428"/>
      <c r="TRJ536" s="330"/>
      <c r="TRK536" s="428"/>
      <c r="TRL536" s="330"/>
      <c r="TRM536" s="428"/>
      <c r="TRN536" s="330"/>
      <c r="TRO536" s="428"/>
      <c r="TRP536" s="330"/>
      <c r="TRQ536" s="428"/>
      <c r="TRR536" s="330"/>
      <c r="TRS536" s="428"/>
      <c r="TRT536" s="330"/>
      <c r="TRU536" s="428"/>
      <c r="TRV536" s="330"/>
      <c r="TRW536" s="428"/>
      <c r="TRX536" s="330"/>
      <c r="TRY536" s="428"/>
      <c r="TRZ536" s="330"/>
      <c r="TSA536" s="428"/>
      <c r="TSB536" s="330"/>
      <c r="TSC536" s="428"/>
      <c r="TSD536" s="330"/>
      <c r="TSE536" s="428"/>
      <c r="TSF536" s="330"/>
      <c r="TSG536" s="428"/>
      <c r="TSH536" s="330"/>
      <c r="TSI536" s="428"/>
      <c r="TSJ536" s="330"/>
      <c r="TSK536" s="428"/>
      <c r="TSL536" s="330"/>
      <c r="TSM536" s="428"/>
      <c r="TSN536" s="330"/>
      <c r="TSO536" s="428"/>
      <c r="TSP536" s="330"/>
      <c r="TSQ536" s="428"/>
      <c r="TSR536" s="330"/>
      <c r="TSS536" s="428"/>
      <c r="TST536" s="330"/>
      <c r="TSU536" s="428"/>
      <c r="TSV536" s="330"/>
      <c r="TSW536" s="428"/>
      <c r="TSX536" s="330"/>
      <c r="TSY536" s="428"/>
      <c r="TSZ536" s="330"/>
      <c r="TTA536" s="428"/>
      <c r="TTB536" s="330"/>
      <c r="TTC536" s="428"/>
      <c r="TTD536" s="330"/>
      <c r="TTE536" s="428"/>
      <c r="TTF536" s="330"/>
      <c r="TTG536" s="428"/>
      <c r="TTH536" s="330"/>
      <c r="TTI536" s="428"/>
      <c r="TTJ536" s="330"/>
      <c r="TTK536" s="428"/>
      <c r="TTL536" s="330"/>
      <c r="TTM536" s="428"/>
      <c r="TTN536" s="330"/>
      <c r="TTO536" s="428"/>
      <c r="TTP536" s="330"/>
      <c r="TTQ536" s="428"/>
      <c r="TTR536" s="330"/>
      <c r="TTS536" s="428"/>
      <c r="TTT536" s="330"/>
      <c r="TTU536" s="428"/>
      <c r="TTV536" s="330"/>
      <c r="TTW536" s="428"/>
      <c r="TTX536" s="330"/>
      <c r="TTY536" s="428"/>
      <c r="TTZ536" s="330"/>
      <c r="TUA536" s="428"/>
      <c r="TUB536" s="330"/>
      <c r="TUC536" s="428"/>
      <c r="TUD536" s="330"/>
      <c r="TUE536" s="428"/>
      <c r="TUF536" s="330"/>
      <c r="TUG536" s="428"/>
      <c r="TUH536" s="330"/>
      <c r="TUI536" s="428"/>
      <c r="TUJ536" s="330"/>
      <c r="TUK536" s="428"/>
      <c r="TUL536" s="330"/>
      <c r="TUM536" s="428"/>
      <c r="TUN536" s="330"/>
      <c r="TUO536" s="428"/>
      <c r="TUP536" s="330"/>
      <c r="TUQ536" s="428"/>
      <c r="TUR536" s="330"/>
      <c r="TUS536" s="428"/>
      <c r="TUT536" s="330"/>
      <c r="TUU536" s="428"/>
      <c r="TUV536" s="330"/>
      <c r="TUW536" s="428"/>
      <c r="TUX536" s="330"/>
      <c r="TUY536" s="428"/>
      <c r="TUZ536" s="330"/>
      <c r="TVA536" s="428"/>
      <c r="TVB536" s="330"/>
      <c r="TVC536" s="428"/>
      <c r="TVD536" s="330"/>
      <c r="TVE536" s="428"/>
      <c r="TVF536" s="330"/>
      <c r="TVG536" s="428"/>
      <c r="TVH536" s="330"/>
      <c r="TVI536" s="428"/>
      <c r="TVJ536" s="330"/>
      <c r="TVK536" s="428"/>
      <c r="TVL536" s="330"/>
      <c r="TVM536" s="428"/>
      <c r="TVN536" s="330"/>
      <c r="TVO536" s="428"/>
      <c r="TVP536" s="330"/>
      <c r="TVQ536" s="428"/>
      <c r="TVR536" s="330"/>
      <c r="TVS536" s="428"/>
      <c r="TVT536" s="330"/>
      <c r="TVU536" s="428"/>
      <c r="TVV536" s="330"/>
      <c r="TVW536" s="428"/>
      <c r="TVX536" s="330"/>
      <c r="TVY536" s="428"/>
      <c r="TVZ536" s="330"/>
      <c r="TWA536" s="428"/>
      <c r="TWB536" s="330"/>
      <c r="TWC536" s="428"/>
      <c r="TWD536" s="330"/>
      <c r="TWE536" s="428"/>
      <c r="TWF536" s="330"/>
      <c r="TWG536" s="428"/>
      <c r="TWH536" s="330"/>
      <c r="TWI536" s="428"/>
      <c r="TWJ536" s="330"/>
      <c r="TWK536" s="428"/>
      <c r="TWL536" s="330"/>
      <c r="TWM536" s="428"/>
      <c r="TWN536" s="330"/>
      <c r="TWO536" s="428"/>
      <c r="TWP536" s="330"/>
      <c r="TWQ536" s="428"/>
      <c r="TWR536" s="330"/>
      <c r="TWS536" s="428"/>
      <c r="TWT536" s="330"/>
      <c r="TWU536" s="428"/>
      <c r="TWV536" s="330"/>
      <c r="TWW536" s="428"/>
      <c r="TWX536" s="330"/>
      <c r="TWY536" s="428"/>
      <c r="TWZ536" s="330"/>
      <c r="TXA536" s="428"/>
      <c r="TXB536" s="330"/>
      <c r="TXC536" s="428"/>
      <c r="TXD536" s="330"/>
      <c r="TXE536" s="428"/>
      <c r="TXF536" s="330"/>
      <c r="TXG536" s="428"/>
      <c r="TXH536" s="330"/>
      <c r="TXI536" s="428"/>
      <c r="TXJ536" s="330"/>
      <c r="TXK536" s="428"/>
      <c r="TXL536" s="330"/>
      <c r="TXM536" s="428"/>
      <c r="TXN536" s="330"/>
      <c r="TXO536" s="428"/>
      <c r="TXP536" s="330"/>
      <c r="TXQ536" s="428"/>
      <c r="TXR536" s="330"/>
      <c r="TXS536" s="428"/>
      <c r="TXT536" s="330"/>
      <c r="TXU536" s="428"/>
      <c r="TXV536" s="330"/>
      <c r="TXW536" s="428"/>
      <c r="TXX536" s="330"/>
      <c r="TXY536" s="428"/>
      <c r="TXZ536" s="330"/>
      <c r="TYA536" s="428"/>
      <c r="TYB536" s="330"/>
      <c r="TYC536" s="428"/>
      <c r="TYD536" s="330"/>
      <c r="TYE536" s="428"/>
      <c r="TYF536" s="330"/>
      <c r="TYG536" s="428"/>
      <c r="TYH536" s="330"/>
      <c r="TYI536" s="428"/>
      <c r="TYJ536" s="330"/>
      <c r="TYK536" s="428"/>
      <c r="TYL536" s="330"/>
      <c r="TYM536" s="428"/>
      <c r="TYN536" s="330"/>
      <c r="TYO536" s="428"/>
      <c r="TYP536" s="330"/>
      <c r="TYQ536" s="428"/>
      <c r="TYR536" s="330"/>
      <c r="TYS536" s="428"/>
      <c r="TYT536" s="330"/>
      <c r="TYU536" s="428"/>
      <c r="TYV536" s="330"/>
      <c r="TYW536" s="428"/>
      <c r="TYX536" s="330"/>
      <c r="TYY536" s="428"/>
      <c r="TYZ536" s="330"/>
      <c r="TZA536" s="428"/>
      <c r="TZB536" s="330"/>
      <c r="TZC536" s="428"/>
      <c r="TZD536" s="330"/>
      <c r="TZE536" s="428"/>
      <c r="TZF536" s="330"/>
      <c r="TZG536" s="428"/>
      <c r="TZH536" s="330"/>
      <c r="TZI536" s="428"/>
      <c r="TZJ536" s="330"/>
      <c r="TZK536" s="428"/>
      <c r="TZL536" s="330"/>
      <c r="TZM536" s="428"/>
      <c r="TZN536" s="330"/>
      <c r="TZO536" s="428"/>
      <c r="TZP536" s="330"/>
      <c r="TZQ536" s="428"/>
      <c r="TZR536" s="330"/>
      <c r="TZS536" s="428"/>
      <c r="TZT536" s="330"/>
      <c r="TZU536" s="428"/>
      <c r="TZV536" s="330"/>
      <c r="TZW536" s="428"/>
      <c r="TZX536" s="330"/>
      <c r="TZY536" s="428"/>
      <c r="TZZ536" s="330"/>
      <c r="UAA536" s="428"/>
      <c r="UAB536" s="330"/>
      <c r="UAC536" s="428"/>
      <c r="UAD536" s="330"/>
      <c r="UAE536" s="428"/>
      <c r="UAF536" s="330"/>
      <c r="UAG536" s="428"/>
      <c r="UAH536" s="330"/>
      <c r="UAI536" s="428"/>
      <c r="UAJ536" s="330"/>
      <c r="UAK536" s="428"/>
      <c r="UAL536" s="330"/>
      <c r="UAM536" s="428"/>
      <c r="UAN536" s="330"/>
      <c r="UAO536" s="428"/>
      <c r="UAP536" s="330"/>
      <c r="UAQ536" s="428"/>
      <c r="UAR536" s="330"/>
      <c r="UAS536" s="428"/>
      <c r="UAT536" s="330"/>
      <c r="UAU536" s="428"/>
      <c r="UAV536" s="330"/>
      <c r="UAW536" s="428"/>
      <c r="UAX536" s="330"/>
      <c r="UAY536" s="428"/>
      <c r="UAZ536" s="330"/>
      <c r="UBA536" s="428"/>
      <c r="UBB536" s="330"/>
      <c r="UBC536" s="428"/>
      <c r="UBD536" s="330"/>
      <c r="UBE536" s="428"/>
      <c r="UBF536" s="330"/>
      <c r="UBG536" s="428"/>
      <c r="UBH536" s="330"/>
      <c r="UBI536" s="428"/>
      <c r="UBJ536" s="330"/>
      <c r="UBK536" s="428"/>
      <c r="UBL536" s="330"/>
      <c r="UBM536" s="428"/>
      <c r="UBN536" s="330"/>
      <c r="UBO536" s="428"/>
      <c r="UBP536" s="330"/>
      <c r="UBQ536" s="428"/>
      <c r="UBR536" s="330"/>
      <c r="UBS536" s="428"/>
      <c r="UBT536" s="330"/>
      <c r="UBU536" s="428"/>
      <c r="UBV536" s="330"/>
      <c r="UBW536" s="428"/>
      <c r="UBX536" s="330"/>
      <c r="UBY536" s="428"/>
      <c r="UBZ536" s="330"/>
      <c r="UCA536" s="428"/>
      <c r="UCB536" s="330"/>
      <c r="UCC536" s="428"/>
      <c r="UCD536" s="330"/>
      <c r="UCE536" s="428"/>
      <c r="UCF536" s="330"/>
      <c r="UCG536" s="428"/>
      <c r="UCH536" s="330"/>
      <c r="UCI536" s="428"/>
      <c r="UCJ536" s="330"/>
      <c r="UCK536" s="428"/>
      <c r="UCL536" s="330"/>
      <c r="UCM536" s="428"/>
      <c r="UCN536" s="330"/>
      <c r="UCO536" s="428"/>
      <c r="UCP536" s="330"/>
      <c r="UCQ536" s="428"/>
      <c r="UCR536" s="330"/>
      <c r="UCS536" s="428"/>
      <c r="UCT536" s="330"/>
      <c r="UCU536" s="428"/>
      <c r="UCV536" s="330"/>
      <c r="UCW536" s="428"/>
      <c r="UCX536" s="330"/>
      <c r="UCY536" s="428"/>
      <c r="UCZ536" s="330"/>
      <c r="UDA536" s="428"/>
      <c r="UDB536" s="330"/>
      <c r="UDC536" s="428"/>
      <c r="UDD536" s="330"/>
      <c r="UDE536" s="428"/>
      <c r="UDF536" s="330"/>
      <c r="UDG536" s="428"/>
      <c r="UDH536" s="330"/>
      <c r="UDI536" s="428"/>
      <c r="UDJ536" s="330"/>
      <c r="UDK536" s="428"/>
      <c r="UDL536" s="330"/>
      <c r="UDM536" s="428"/>
      <c r="UDN536" s="330"/>
      <c r="UDO536" s="428"/>
      <c r="UDP536" s="330"/>
      <c r="UDQ536" s="428"/>
      <c r="UDR536" s="330"/>
      <c r="UDS536" s="428"/>
      <c r="UDT536" s="330"/>
      <c r="UDU536" s="428"/>
      <c r="UDV536" s="330"/>
      <c r="UDW536" s="428"/>
      <c r="UDX536" s="330"/>
      <c r="UDY536" s="428"/>
      <c r="UDZ536" s="330"/>
      <c r="UEA536" s="428"/>
      <c r="UEB536" s="330"/>
      <c r="UEC536" s="428"/>
      <c r="UED536" s="330"/>
      <c r="UEE536" s="428"/>
      <c r="UEF536" s="330"/>
      <c r="UEG536" s="428"/>
      <c r="UEH536" s="330"/>
      <c r="UEI536" s="428"/>
      <c r="UEJ536" s="330"/>
      <c r="UEK536" s="428"/>
      <c r="UEL536" s="330"/>
      <c r="UEM536" s="428"/>
      <c r="UEN536" s="330"/>
      <c r="UEO536" s="428"/>
      <c r="UEP536" s="330"/>
      <c r="UEQ536" s="428"/>
      <c r="UER536" s="330"/>
      <c r="UES536" s="428"/>
      <c r="UET536" s="330"/>
      <c r="UEU536" s="428"/>
      <c r="UEV536" s="330"/>
      <c r="UEW536" s="428"/>
      <c r="UEX536" s="330"/>
      <c r="UEY536" s="428"/>
      <c r="UEZ536" s="330"/>
      <c r="UFA536" s="428"/>
      <c r="UFB536" s="330"/>
      <c r="UFC536" s="428"/>
      <c r="UFD536" s="330"/>
      <c r="UFE536" s="428"/>
      <c r="UFF536" s="330"/>
      <c r="UFG536" s="428"/>
      <c r="UFH536" s="330"/>
      <c r="UFI536" s="428"/>
      <c r="UFJ536" s="330"/>
      <c r="UFK536" s="428"/>
      <c r="UFL536" s="330"/>
      <c r="UFM536" s="428"/>
      <c r="UFN536" s="330"/>
      <c r="UFO536" s="428"/>
      <c r="UFP536" s="330"/>
      <c r="UFQ536" s="428"/>
      <c r="UFR536" s="330"/>
      <c r="UFS536" s="428"/>
      <c r="UFT536" s="330"/>
      <c r="UFU536" s="428"/>
      <c r="UFV536" s="330"/>
      <c r="UFW536" s="428"/>
      <c r="UFX536" s="330"/>
      <c r="UFY536" s="428"/>
      <c r="UFZ536" s="330"/>
      <c r="UGA536" s="428"/>
      <c r="UGB536" s="330"/>
      <c r="UGC536" s="428"/>
      <c r="UGD536" s="330"/>
      <c r="UGE536" s="428"/>
      <c r="UGF536" s="330"/>
      <c r="UGG536" s="428"/>
      <c r="UGH536" s="330"/>
      <c r="UGI536" s="428"/>
      <c r="UGJ536" s="330"/>
      <c r="UGK536" s="428"/>
      <c r="UGL536" s="330"/>
      <c r="UGM536" s="428"/>
      <c r="UGN536" s="330"/>
      <c r="UGO536" s="428"/>
      <c r="UGP536" s="330"/>
      <c r="UGQ536" s="428"/>
      <c r="UGR536" s="330"/>
      <c r="UGS536" s="428"/>
      <c r="UGT536" s="330"/>
      <c r="UGU536" s="428"/>
      <c r="UGV536" s="330"/>
      <c r="UGW536" s="428"/>
      <c r="UGX536" s="330"/>
      <c r="UGY536" s="428"/>
      <c r="UGZ536" s="330"/>
      <c r="UHA536" s="428"/>
      <c r="UHB536" s="330"/>
      <c r="UHC536" s="428"/>
      <c r="UHD536" s="330"/>
      <c r="UHE536" s="428"/>
      <c r="UHF536" s="330"/>
      <c r="UHG536" s="428"/>
      <c r="UHH536" s="330"/>
      <c r="UHI536" s="428"/>
      <c r="UHJ536" s="330"/>
      <c r="UHK536" s="428"/>
      <c r="UHL536" s="330"/>
      <c r="UHM536" s="428"/>
      <c r="UHN536" s="330"/>
      <c r="UHO536" s="428"/>
      <c r="UHP536" s="330"/>
      <c r="UHQ536" s="428"/>
      <c r="UHR536" s="330"/>
      <c r="UHS536" s="428"/>
      <c r="UHT536" s="330"/>
      <c r="UHU536" s="428"/>
      <c r="UHV536" s="330"/>
      <c r="UHW536" s="428"/>
      <c r="UHX536" s="330"/>
      <c r="UHY536" s="428"/>
      <c r="UHZ536" s="330"/>
      <c r="UIA536" s="428"/>
      <c r="UIB536" s="330"/>
      <c r="UIC536" s="428"/>
      <c r="UID536" s="330"/>
      <c r="UIE536" s="428"/>
      <c r="UIF536" s="330"/>
      <c r="UIG536" s="428"/>
      <c r="UIH536" s="330"/>
      <c r="UII536" s="428"/>
      <c r="UIJ536" s="330"/>
      <c r="UIK536" s="428"/>
      <c r="UIL536" s="330"/>
      <c r="UIM536" s="428"/>
      <c r="UIN536" s="330"/>
      <c r="UIO536" s="428"/>
      <c r="UIP536" s="330"/>
      <c r="UIQ536" s="428"/>
      <c r="UIR536" s="330"/>
      <c r="UIS536" s="428"/>
      <c r="UIT536" s="330"/>
      <c r="UIU536" s="428"/>
      <c r="UIV536" s="330"/>
      <c r="UIW536" s="428"/>
      <c r="UIX536" s="330"/>
      <c r="UIY536" s="428"/>
      <c r="UIZ536" s="330"/>
      <c r="UJA536" s="428"/>
      <c r="UJB536" s="330"/>
      <c r="UJC536" s="428"/>
      <c r="UJD536" s="330"/>
      <c r="UJE536" s="428"/>
      <c r="UJF536" s="330"/>
      <c r="UJG536" s="428"/>
      <c r="UJH536" s="330"/>
      <c r="UJI536" s="428"/>
      <c r="UJJ536" s="330"/>
      <c r="UJK536" s="428"/>
      <c r="UJL536" s="330"/>
      <c r="UJM536" s="428"/>
      <c r="UJN536" s="330"/>
      <c r="UJO536" s="428"/>
      <c r="UJP536" s="330"/>
      <c r="UJQ536" s="428"/>
      <c r="UJR536" s="330"/>
      <c r="UJS536" s="428"/>
      <c r="UJT536" s="330"/>
      <c r="UJU536" s="428"/>
      <c r="UJV536" s="330"/>
      <c r="UJW536" s="428"/>
      <c r="UJX536" s="330"/>
      <c r="UJY536" s="428"/>
      <c r="UJZ536" s="330"/>
      <c r="UKA536" s="428"/>
      <c r="UKB536" s="330"/>
      <c r="UKC536" s="428"/>
      <c r="UKD536" s="330"/>
      <c r="UKE536" s="428"/>
      <c r="UKF536" s="330"/>
      <c r="UKG536" s="428"/>
      <c r="UKH536" s="330"/>
      <c r="UKI536" s="428"/>
      <c r="UKJ536" s="330"/>
      <c r="UKK536" s="428"/>
      <c r="UKL536" s="330"/>
      <c r="UKM536" s="428"/>
      <c r="UKN536" s="330"/>
      <c r="UKO536" s="428"/>
      <c r="UKP536" s="330"/>
      <c r="UKQ536" s="428"/>
      <c r="UKR536" s="330"/>
      <c r="UKS536" s="428"/>
      <c r="UKT536" s="330"/>
      <c r="UKU536" s="428"/>
      <c r="UKV536" s="330"/>
      <c r="UKW536" s="428"/>
      <c r="UKX536" s="330"/>
      <c r="UKY536" s="428"/>
      <c r="UKZ536" s="330"/>
      <c r="ULA536" s="428"/>
      <c r="ULB536" s="330"/>
      <c r="ULC536" s="428"/>
      <c r="ULD536" s="330"/>
      <c r="ULE536" s="428"/>
      <c r="ULF536" s="330"/>
      <c r="ULG536" s="428"/>
      <c r="ULH536" s="330"/>
      <c r="ULI536" s="428"/>
      <c r="ULJ536" s="330"/>
      <c r="ULK536" s="428"/>
      <c r="ULL536" s="330"/>
      <c r="ULM536" s="428"/>
      <c r="ULN536" s="330"/>
      <c r="ULO536" s="428"/>
      <c r="ULP536" s="330"/>
      <c r="ULQ536" s="428"/>
      <c r="ULR536" s="330"/>
      <c r="ULS536" s="428"/>
      <c r="ULT536" s="330"/>
      <c r="ULU536" s="428"/>
      <c r="ULV536" s="330"/>
      <c r="ULW536" s="428"/>
      <c r="ULX536" s="330"/>
      <c r="ULY536" s="428"/>
      <c r="ULZ536" s="330"/>
      <c r="UMA536" s="428"/>
      <c r="UMB536" s="330"/>
      <c r="UMC536" s="428"/>
      <c r="UMD536" s="330"/>
      <c r="UME536" s="428"/>
      <c r="UMF536" s="330"/>
      <c r="UMG536" s="428"/>
      <c r="UMH536" s="330"/>
      <c r="UMI536" s="428"/>
      <c r="UMJ536" s="330"/>
      <c r="UMK536" s="428"/>
      <c r="UML536" s="330"/>
      <c r="UMM536" s="428"/>
      <c r="UMN536" s="330"/>
      <c r="UMO536" s="428"/>
      <c r="UMP536" s="330"/>
      <c r="UMQ536" s="428"/>
      <c r="UMR536" s="330"/>
      <c r="UMS536" s="428"/>
      <c r="UMT536" s="330"/>
      <c r="UMU536" s="428"/>
      <c r="UMV536" s="428"/>
      <c r="UMW536" s="330"/>
      <c r="UMX536" s="428"/>
      <c r="UMY536" s="330"/>
      <c r="UMZ536" s="428"/>
      <c r="UNA536" s="330"/>
      <c r="UNB536" s="428"/>
      <c r="UNC536" s="330"/>
      <c r="UND536" s="428"/>
      <c r="UNE536" s="330"/>
      <c r="UNF536" s="428"/>
      <c r="UNG536" s="330"/>
      <c r="UNH536" s="428"/>
      <c r="UNI536" s="330"/>
      <c r="UNJ536" s="428"/>
      <c r="UNK536" s="330"/>
      <c r="UNL536" s="428"/>
      <c r="UNM536" s="330"/>
      <c r="UNN536" s="428"/>
      <c r="UNO536" s="330"/>
      <c r="UNP536" s="428"/>
      <c r="UNQ536" s="330"/>
      <c r="UNR536" s="428"/>
      <c r="UNS536" s="330"/>
      <c r="UNT536" s="428"/>
      <c r="UNU536" s="330"/>
      <c r="UNV536" s="428"/>
      <c r="UNW536" s="330"/>
      <c r="UNX536" s="428"/>
      <c r="UNY536" s="330"/>
      <c r="UNZ536" s="428"/>
      <c r="UOA536" s="330"/>
      <c r="UOB536" s="428"/>
      <c r="UOC536" s="330"/>
      <c r="UOD536" s="428"/>
      <c r="UOE536" s="330"/>
      <c r="UOF536" s="428"/>
      <c r="UOG536" s="330"/>
      <c r="UOH536" s="428"/>
      <c r="UOI536" s="330"/>
      <c r="UOJ536" s="428"/>
      <c r="UOK536" s="330"/>
      <c r="UOL536" s="428"/>
      <c r="UOM536" s="330"/>
      <c r="UON536" s="428"/>
      <c r="UOO536" s="330"/>
      <c r="UOP536" s="428"/>
      <c r="UOQ536" s="330"/>
      <c r="UOR536" s="428"/>
      <c r="UOS536" s="330"/>
      <c r="UOT536" s="428"/>
      <c r="UOU536" s="330"/>
      <c r="UOV536" s="428"/>
      <c r="UOW536" s="330"/>
      <c r="UOX536" s="428"/>
      <c r="UOY536" s="330"/>
      <c r="UOZ536" s="428"/>
      <c r="UPA536" s="330"/>
      <c r="UPB536" s="428"/>
      <c r="UPC536" s="330"/>
      <c r="UPD536" s="428"/>
      <c r="UPE536" s="330"/>
      <c r="UPF536" s="428"/>
      <c r="UPG536" s="330"/>
      <c r="UPH536" s="428"/>
      <c r="UPI536" s="330"/>
      <c r="UPJ536" s="428"/>
      <c r="UPK536" s="330"/>
      <c r="UPL536" s="428"/>
      <c r="UPM536" s="330"/>
      <c r="UPN536" s="428"/>
      <c r="UPO536" s="330"/>
      <c r="UPP536" s="428"/>
      <c r="UPQ536" s="330"/>
      <c r="UPR536" s="428"/>
      <c r="UPS536" s="330"/>
      <c r="UPT536" s="428"/>
      <c r="UPU536" s="330"/>
      <c r="UPV536" s="428"/>
      <c r="UPW536" s="330"/>
      <c r="UPX536" s="428"/>
      <c r="UPY536" s="330"/>
      <c r="UPZ536" s="428"/>
      <c r="UQA536" s="330"/>
      <c r="UQB536" s="428"/>
      <c r="UQC536" s="330"/>
      <c r="UQD536" s="428"/>
      <c r="UQE536" s="330"/>
      <c r="UQF536" s="428"/>
      <c r="UQG536" s="330"/>
      <c r="UQH536" s="428"/>
      <c r="UQI536" s="330"/>
      <c r="UQJ536" s="428"/>
      <c r="UQK536" s="330"/>
      <c r="UQL536" s="428"/>
      <c r="UQM536" s="330"/>
      <c r="UQN536" s="428"/>
      <c r="UQO536" s="330"/>
      <c r="UQP536" s="428"/>
      <c r="UQQ536" s="330"/>
      <c r="UQR536" s="428"/>
      <c r="UQS536" s="330"/>
      <c r="UQT536" s="428"/>
      <c r="UQU536" s="330"/>
      <c r="UQV536" s="428"/>
      <c r="UQW536" s="330"/>
      <c r="UQX536" s="428"/>
      <c r="UQY536" s="330"/>
      <c r="UQZ536" s="428"/>
      <c r="URA536" s="330"/>
      <c r="URB536" s="428"/>
      <c r="URC536" s="330"/>
      <c r="URD536" s="428"/>
      <c r="URE536" s="330"/>
      <c r="URF536" s="428"/>
      <c r="URG536" s="330"/>
      <c r="URH536" s="428"/>
      <c r="URI536" s="330"/>
      <c r="URJ536" s="428"/>
      <c r="URK536" s="330"/>
      <c r="URL536" s="428"/>
      <c r="URM536" s="330"/>
      <c r="URN536" s="428"/>
      <c r="URO536" s="330"/>
      <c r="URP536" s="428"/>
      <c r="URQ536" s="330"/>
      <c r="URR536" s="428"/>
      <c r="URS536" s="330"/>
      <c r="URT536" s="428"/>
      <c r="URU536" s="330"/>
      <c r="URV536" s="428"/>
      <c r="URW536" s="330"/>
      <c r="URX536" s="428"/>
      <c r="URY536" s="330"/>
      <c r="URZ536" s="428"/>
      <c r="USA536" s="330"/>
      <c r="USB536" s="428"/>
      <c r="USC536" s="330"/>
      <c r="USD536" s="428"/>
      <c r="USE536" s="330"/>
      <c r="USF536" s="428"/>
      <c r="USG536" s="330"/>
      <c r="USH536" s="428"/>
      <c r="USI536" s="330"/>
      <c r="USJ536" s="428"/>
      <c r="USK536" s="330"/>
      <c r="USL536" s="428"/>
      <c r="USM536" s="330"/>
      <c r="USN536" s="428"/>
      <c r="USO536" s="330"/>
      <c r="USP536" s="428"/>
      <c r="USQ536" s="330"/>
      <c r="USR536" s="428"/>
      <c r="USS536" s="330"/>
      <c r="UST536" s="428"/>
      <c r="USU536" s="330"/>
      <c r="USV536" s="428"/>
      <c r="USW536" s="330"/>
      <c r="USX536" s="428"/>
      <c r="USY536" s="330"/>
      <c r="USZ536" s="428"/>
      <c r="UTA536" s="330"/>
      <c r="UTB536" s="428"/>
      <c r="UTC536" s="330"/>
      <c r="UTD536" s="428"/>
      <c r="UTE536" s="330"/>
      <c r="UTF536" s="428"/>
      <c r="UTG536" s="330"/>
      <c r="UTH536" s="428"/>
      <c r="UTI536" s="330"/>
      <c r="UTJ536" s="428"/>
      <c r="UTK536" s="330"/>
      <c r="UTL536" s="428"/>
      <c r="UTM536" s="330"/>
      <c r="UTN536" s="428"/>
      <c r="UTO536" s="330"/>
      <c r="UTP536" s="428"/>
      <c r="UTQ536" s="330"/>
      <c r="UTR536" s="428"/>
      <c r="UTS536" s="330"/>
      <c r="UTT536" s="428"/>
      <c r="UTU536" s="330"/>
      <c r="UTV536" s="428"/>
      <c r="UTW536" s="330"/>
      <c r="UTX536" s="428"/>
      <c r="UTY536" s="330"/>
      <c r="UTZ536" s="428"/>
      <c r="UUA536" s="330"/>
      <c r="UUB536" s="428"/>
      <c r="UUC536" s="330"/>
      <c r="UUD536" s="428"/>
      <c r="UUE536" s="330"/>
      <c r="UUF536" s="428"/>
      <c r="UUG536" s="330"/>
      <c r="UUH536" s="428"/>
      <c r="UUI536" s="330"/>
      <c r="UUJ536" s="428"/>
      <c r="UUK536" s="330"/>
      <c r="UUL536" s="428"/>
      <c r="UUM536" s="330"/>
      <c r="UUN536" s="428"/>
      <c r="UUO536" s="330"/>
      <c r="UUP536" s="428"/>
      <c r="UUQ536" s="330"/>
      <c r="UUR536" s="428"/>
      <c r="UUS536" s="330"/>
      <c r="UUT536" s="428"/>
      <c r="UUU536" s="330"/>
      <c r="UUV536" s="428"/>
      <c r="UUW536" s="330"/>
      <c r="UUX536" s="428"/>
      <c r="UUY536" s="330"/>
      <c r="UUZ536" s="428"/>
      <c r="UVA536" s="330"/>
      <c r="UVB536" s="428"/>
      <c r="UVC536" s="330"/>
      <c r="UVD536" s="428"/>
      <c r="UVE536" s="330"/>
      <c r="UVF536" s="428"/>
      <c r="UVG536" s="330"/>
      <c r="UVH536" s="428"/>
      <c r="UVI536" s="330"/>
      <c r="UVJ536" s="428"/>
      <c r="UVK536" s="330"/>
      <c r="UVL536" s="428"/>
      <c r="UVM536" s="330"/>
      <c r="UVN536" s="428"/>
      <c r="UVO536" s="330"/>
      <c r="UVP536" s="428"/>
      <c r="UVQ536" s="330"/>
      <c r="UVR536" s="428"/>
      <c r="UVS536" s="330"/>
      <c r="UVT536" s="428"/>
      <c r="UVU536" s="330"/>
      <c r="UVV536" s="428"/>
      <c r="UVW536" s="330"/>
      <c r="UVX536" s="428"/>
      <c r="UVY536" s="330"/>
      <c r="UVZ536" s="428"/>
      <c r="UWA536" s="330"/>
      <c r="UWB536" s="428"/>
      <c r="UWC536" s="330"/>
      <c r="UWD536" s="428"/>
      <c r="UWE536" s="330"/>
      <c r="UWF536" s="428"/>
      <c r="UWG536" s="330"/>
      <c r="UWH536" s="428"/>
      <c r="UWI536" s="330"/>
      <c r="UWJ536" s="428"/>
      <c r="UWK536" s="330"/>
      <c r="UWL536" s="428"/>
      <c r="UWM536" s="330"/>
      <c r="UWN536" s="428"/>
      <c r="UWO536" s="330"/>
      <c r="UWP536" s="428"/>
      <c r="UWQ536" s="330"/>
      <c r="UWR536" s="428"/>
      <c r="UWS536" s="330"/>
      <c r="UWT536" s="428"/>
      <c r="UWU536" s="330"/>
      <c r="UWV536" s="428"/>
      <c r="UWW536" s="330"/>
      <c r="UWX536" s="428"/>
      <c r="UWY536" s="330"/>
      <c r="UWZ536" s="428"/>
      <c r="UXA536" s="330"/>
      <c r="UXB536" s="428"/>
      <c r="UXC536" s="330"/>
      <c r="UXD536" s="428"/>
      <c r="UXE536" s="330"/>
      <c r="UXF536" s="428"/>
      <c r="UXG536" s="330"/>
      <c r="UXH536" s="428"/>
      <c r="UXI536" s="330"/>
      <c r="UXJ536" s="428"/>
      <c r="UXK536" s="330"/>
      <c r="UXL536" s="428"/>
      <c r="UXM536" s="330"/>
      <c r="UXN536" s="428"/>
      <c r="UXO536" s="330"/>
      <c r="UXP536" s="428"/>
      <c r="UXQ536" s="330"/>
      <c r="UXR536" s="428"/>
      <c r="UXS536" s="330"/>
      <c r="UXT536" s="428"/>
      <c r="UXU536" s="330"/>
      <c r="UXV536" s="428"/>
      <c r="UXW536" s="330"/>
      <c r="UXX536" s="428"/>
      <c r="UXY536" s="330"/>
      <c r="UXZ536" s="428"/>
      <c r="UYA536" s="330"/>
      <c r="UYB536" s="428"/>
      <c r="UYC536" s="330"/>
      <c r="UYD536" s="428"/>
      <c r="UYE536" s="330"/>
      <c r="UYF536" s="428"/>
      <c r="UYG536" s="330"/>
      <c r="UYH536" s="428"/>
      <c r="UYI536" s="330"/>
      <c r="UYJ536" s="428"/>
      <c r="UYK536" s="330"/>
      <c r="UYL536" s="428"/>
      <c r="UYM536" s="330"/>
      <c r="UYN536" s="428"/>
      <c r="UYO536" s="330"/>
      <c r="UYP536" s="428"/>
      <c r="UYQ536" s="330"/>
      <c r="UYR536" s="428"/>
      <c r="UYS536" s="330"/>
      <c r="UYT536" s="428"/>
      <c r="UYU536" s="330"/>
      <c r="UYV536" s="428"/>
      <c r="UYW536" s="330"/>
      <c r="UYX536" s="428"/>
      <c r="UYY536" s="330"/>
      <c r="UYZ536" s="428"/>
      <c r="UZA536" s="330"/>
      <c r="UZB536" s="428"/>
      <c r="UZC536" s="330"/>
      <c r="UZD536" s="428"/>
      <c r="UZE536" s="330"/>
      <c r="UZF536" s="428"/>
      <c r="UZG536" s="330"/>
      <c r="UZH536" s="428"/>
      <c r="UZI536" s="330"/>
      <c r="UZJ536" s="428"/>
      <c r="UZK536" s="330"/>
      <c r="UZL536" s="428"/>
      <c r="UZM536" s="330"/>
      <c r="UZN536" s="428"/>
      <c r="UZO536" s="330"/>
      <c r="UZP536" s="428"/>
      <c r="UZQ536" s="330"/>
      <c r="UZR536" s="428"/>
      <c r="UZS536" s="330"/>
      <c r="UZT536" s="428"/>
      <c r="UZU536" s="330"/>
      <c r="UZV536" s="428"/>
      <c r="UZW536" s="330"/>
      <c r="UZX536" s="428"/>
      <c r="UZY536" s="330"/>
      <c r="UZZ536" s="428"/>
      <c r="VAA536" s="330"/>
      <c r="VAB536" s="428"/>
      <c r="VAC536" s="330"/>
      <c r="VAD536" s="428"/>
      <c r="VAE536" s="330"/>
      <c r="VAF536" s="428"/>
      <c r="VAG536" s="330"/>
      <c r="VAH536" s="428"/>
      <c r="VAI536" s="330"/>
      <c r="VAJ536" s="428"/>
      <c r="VAK536" s="330"/>
      <c r="VAL536" s="428"/>
      <c r="VAM536" s="330"/>
      <c r="VAN536" s="428"/>
      <c r="VAO536" s="330"/>
      <c r="VAP536" s="428"/>
      <c r="VAQ536" s="330"/>
      <c r="VAR536" s="428"/>
      <c r="VAS536" s="330"/>
      <c r="VAT536" s="428"/>
      <c r="VAU536" s="330"/>
      <c r="VAV536" s="428"/>
      <c r="VAW536" s="330"/>
      <c r="VAX536" s="428"/>
      <c r="VAY536" s="330"/>
      <c r="VAZ536" s="428"/>
      <c r="VBA536" s="330"/>
      <c r="VBB536" s="428"/>
      <c r="VBC536" s="330"/>
      <c r="VBD536" s="428"/>
      <c r="VBE536" s="330"/>
      <c r="VBF536" s="428"/>
      <c r="VBG536" s="330"/>
      <c r="VBH536" s="428"/>
      <c r="VBI536" s="330"/>
      <c r="VBJ536" s="428"/>
      <c r="VBK536" s="330"/>
      <c r="VBL536" s="428"/>
      <c r="VBM536" s="330"/>
      <c r="VBN536" s="428"/>
      <c r="VBO536" s="330"/>
      <c r="VBP536" s="428"/>
      <c r="VBQ536" s="330"/>
      <c r="VBR536" s="428"/>
      <c r="VBS536" s="330"/>
      <c r="VBT536" s="428"/>
      <c r="VBU536" s="330"/>
      <c r="VBV536" s="428"/>
      <c r="VBW536" s="330"/>
      <c r="VBX536" s="428"/>
      <c r="VBY536" s="330"/>
      <c r="VBZ536" s="428"/>
      <c r="VCA536" s="330"/>
      <c r="VCB536" s="428"/>
      <c r="VCC536" s="330"/>
      <c r="VCD536" s="428"/>
      <c r="VCE536" s="330"/>
      <c r="VCF536" s="428"/>
      <c r="VCG536" s="330"/>
      <c r="VCH536" s="428"/>
      <c r="VCI536" s="330"/>
      <c r="VCJ536" s="428"/>
      <c r="VCK536" s="330"/>
      <c r="VCL536" s="428"/>
      <c r="VCM536" s="330"/>
      <c r="VCN536" s="428"/>
      <c r="VCO536" s="330"/>
      <c r="VCP536" s="428"/>
      <c r="VCQ536" s="330"/>
      <c r="VCR536" s="428"/>
      <c r="VCS536" s="330"/>
      <c r="VCT536" s="428"/>
      <c r="VCU536" s="330"/>
      <c r="VCV536" s="428"/>
      <c r="VCW536" s="330"/>
      <c r="VCX536" s="428"/>
      <c r="VCY536" s="330"/>
      <c r="VCZ536" s="428"/>
      <c r="VDA536" s="330"/>
      <c r="VDB536" s="428"/>
      <c r="VDC536" s="330"/>
      <c r="VDD536" s="428"/>
      <c r="VDE536" s="330"/>
      <c r="VDF536" s="428"/>
      <c r="VDG536" s="330"/>
      <c r="VDH536" s="428"/>
      <c r="VDI536" s="330"/>
      <c r="VDJ536" s="428"/>
      <c r="VDK536" s="330"/>
      <c r="VDL536" s="428"/>
      <c r="VDM536" s="330"/>
      <c r="VDN536" s="428"/>
      <c r="VDO536" s="330"/>
      <c r="VDP536" s="428"/>
      <c r="VDQ536" s="330"/>
      <c r="VDR536" s="428"/>
      <c r="VDS536" s="330"/>
      <c r="VDT536" s="428"/>
      <c r="VDU536" s="330"/>
      <c r="VDV536" s="428"/>
      <c r="VDW536" s="330"/>
      <c r="VDX536" s="428"/>
      <c r="VDY536" s="330"/>
      <c r="VDZ536" s="428"/>
      <c r="VEA536" s="330"/>
      <c r="VEB536" s="428"/>
      <c r="VEC536" s="330"/>
      <c r="VED536" s="428"/>
      <c r="VEE536" s="330"/>
      <c r="VEF536" s="428"/>
      <c r="VEG536" s="330"/>
      <c r="VEH536" s="428"/>
      <c r="VEI536" s="330"/>
      <c r="VEJ536" s="428"/>
      <c r="VEK536" s="330"/>
      <c r="VEL536" s="428"/>
      <c r="VEM536" s="330"/>
      <c r="VEN536" s="428"/>
      <c r="VEO536" s="330"/>
      <c r="VEP536" s="428"/>
      <c r="VEQ536" s="330"/>
      <c r="VER536" s="428"/>
      <c r="VES536" s="330"/>
      <c r="VET536" s="428"/>
      <c r="VEU536" s="330"/>
      <c r="VEV536" s="428"/>
      <c r="VEW536" s="330"/>
      <c r="VEX536" s="428"/>
      <c r="VEY536" s="330"/>
      <c r="VEZ536" s="428"/>
      <c r="VFA536" s="330"/>
      <c r="VFB536" s="428"/>
      <c r="VFC536" s="330"/>
      <c r="VFD536" s="428"/>
      <c r="VFE536" s="330"/>
      <c r="VFF536" s="428"/>
      <c r="VFG536" s="330"/>
      <c r="VFH536" s="428"/>
      <c r="VFI536" s="330"/>
      <c r="VFJ536" s="428"/>
      <c r="VFK536" s="330"/>
      <c r="VFL536" s="428"/>
      <c r="VFM536" s="330"/>
      <c r="VFN536" s="428"/>
      <c r="VFO536" s="330"/>
      <c r="VFP536" s="428"/>
      <c r="VFQ536" s="330"/>
      <c r="VFR536" s="428"/>
      <c r="VFS536" s="330"/>
      <c r="VFT536" s="428"/>
      <c r="VFU536" s="330"/>
      <c r="VFV536" s="428"/>
      <c r="VFW536" s="330"/>
      <c r="VFX536" s="428"/>
      <c r="VFY536" s="330"/>
      <c r="VFZ536" s="428"/>
      <c r="VGA536" s="330"/>
      <c r="VGB536" s="428"/>
      <c r="VGC536" s="330"/>
      <c r="VGD536" s="428"/>
      <c r="VGE536" s="330"/>
      <c r="VGF536" s="428"/>
      <c r="VGG536" s="330"/>
      <c r="VGH536" s="428"/>
      <c r="VGI536" s="330"/>
      <c r="VGJ536" s="428"/>
      <c r="VGK536" s="330"/>
      <c r="VGL536" s="428"/>
      <c r="VGM536" s="330"/>
      <c r="VGN536" s="428"/>
      <c r="VGO536" s="330"/>
      <c r="VGP536" s="428"/>
      <c r="VGQ536" s="330"/>
      <c r="VGR536" s="428"/>
      <c r="VGS536" s="330"/>
      <c r="VGT536" s="428"/>
      <c r="VGU536" s="330"/>
      <c r="VGV536" s="428"/>
      <c r="VGW536" s="330"/>
      <c r="VGX536" s="428"/>
      <c r="VGY536" s="330"/>
      <c r="VGZ536" s="428"/>
      <c r="VHA536" s="330"/>
      <c r="VHB536" s="428"/>
      <c r="VHC536" s="330"/>
      <c r="VHD536" s="428"/>
      <c r="VHE536" s="330"/>
      <c r="VHF536" s="428"/>
      <c r="VHG536" s="330"/>
      <c r="VHH536" s="428"/>
      <c r="VHI536" s="330"/>
      <c r="VHJ536" s="428"/>
      <c r="VHK536" s="330"/>
      <c r="VHL536" s="428"/>
      <c r="VHM536" s="330"/>
      <c r="VHN536" s="428"/>
      <c r="VHO536" s="330"/>
      <c r="VHP536" s="428"/>
      <c r="VHQ536" s="330"/>
      <c r="VHR536" s="428"/>
      <c r="VHS536" s="330"/>
      <c r="VHT536" s="428"/>
      <c r="VHU536" s="330"/>
      <c r="VHV536" s="428"/>
      <c r="VHW536" s="330"/>
      <c r="VHX536" s="428"/>
      <c r="VHY536" s="330"/>
      <c r="VHZ536" s="428"/>
      <c r="VIA536" s="330"/>
      <c r="VIB536" s="428"/>
      <c r="VIC536" s="330"/>
      <c r="VID536" s="428"/>
      <c r="VIE536" s="330"/>
      <c r="VIF536" s="428"/>
      <c r="VIG536" s="330"/>
      <c r="VIH536" s="428"/>
      <c r="VII536" s="330"/>
      <c r="VIJ536" s="428"/>
      <c r="VIK536" s="330"/>
      <c r="VIL536" s="428"/>
      <c r="VIM536" s="330"/>
      <c r="VIN536" s="428"/>
      <c r="VIO536" s="330"/>
      <c r="VIP536" s="428"/>
      <c r="VIQ536" s="330"/>
      <c r="VIR536" s="428"/>
      <c r="VIS536" s="330"/>
      <c r="VIT536" s="428"/>
      <c r="VIU536" s="330"/>
      <c r="VIV536" s="428"/>
      <c r="VIW536" s="330"/>
      <c r="VIX536" s="428"/>
      <c r="VIY536" s="330"/>
      <c r="VIZ536" s="428"/>
      <c r="VJA536" s="330"/>
      <c r="VJB536" s="428"/>
      <c r="VJC536" s="330"/>
      <c r="VJD536" s="428"/>
      <c r="VJE536" s="330"/>
      <c r="VJF536" s="428"/>
      <c r="VJG536" s="330"/>
      <c r="VJH536" s="428"/>
      <c r="VJI536" s="330"/>
      <c r="VJJ536" s="428"/>
      <c r="VJK536" s="330"/>
      <c r="VJL536" s="428"/>
      <c r="VJM536" s="330"/>
      <c r="VJN536" s="428"/>
      <c r="VJO536" s="330"/>
      <c r="VJP536" s="428"/>
      <c r="VJQ536" s="330"/>
      <c r="VJR536" s="428"/>
      <c r="VJS536" s="330"/>
      <c r="VJT536" s="428"/>
      <c r="VJU536" s="330"/>
      <c r="VJV536" s="428"/>
      <c r="VJW536" s="330"/>
      <c r="VJX536" s="428"/>
      <c r="VJY536" s="330"/>
      <c r="VJZ536" s="428"/>
      <c r="VKA536" s="330"/>
      <c r="VKB536" s="428"/>
      <c r="VKC536" s="330"/>
      <c r="VKD536" s="428"/>
      <c r="VKE536" s="330"/>
      <c r="VKF536" s="428"/>
      <c r="VKG536" s="330"/>
      <c r="VKH536" s="428"/>
      <c r="VKI536" s="330"/>
      <c r="VKJ536" s="428"/>
      <c r="VKK536" s="330"/>
      <c r="VKL536" s="428"/>
      <c r="VKM536" s="330"/>
      <c r="VKN536" s="428"/>
      <c r="VKO536" s="330"/>
      <c r="VKP536" s="428"/>
      <c r="VKQ536" s="330"/>
      <c r="VKR536" s="428"/>
      <c r="VKS536" s="330"/>
      <c r="VKT536" s="428"/>
      <c r="VKU536" s="330"/>
      <c r="VKV536" s="428"/>
      <c r="VKW536" s="330"/>
      <c r="VKX536" s="428"/>
      <c r="VKY536" s="330"/>
      <c r="VKZ536" s="428"/>
      <c r="VLA536" s="330"/>
      <c r="VLB536" s="428"/>
      <c r="VLC536" s="330"/>
      <c r="VLD536" s="428"/>
      <c r="VLE536" s="330"/>
      <c r="VLF536" s="428"/>
      <c r="VLG536" s="330"/>
      <c r="VLH536" s="428"/>
      <c r="VLI536" s="330"/>
      <c r="VLJ536" s="428"/>
      <c r="VLK536" s="330"/>
      <c r="VLL536" s="428"/>
      <c r="VLM536" s="330"/>
      <c r="VLN536" s="428"/>
      <c r="VLO536" s="330"/>
      <c r="VLP536" s="428"/>
      <c r="VLQ536" s="330"/>
      <c r="VLR536" s="428"/>
      <c r="VLS536" s="330"/>
      <c r="VLT536" s="428"/>
      <c r="VLU536" s="330"/>
      <c r="VLV536" s="428"/>
      <c r="VLW536" s="330"/>
      <c r="VLX536" s="428"/>
      <c r="VLY536" s="330"/>
      <c r="VLZ536" s="428"/>
      <c r="VMA536" s="330"/>
      <c r="VMB536" s="428"/>
      <c r="VMC536" s="330"/>
      <c r="VMD536" s="428"/>
      <c r="VME536" s="330"/>
      <c r="VMF536" s="428"/>
      <c r="VMG536" s="330"/>
      <c r="VMH536" s="428"/>
      <c r="VMI536" s="330"/>
      <c r="VMJ536" s="428"/>
      <c r="VMK536" s="330"/>
      <c r="VML536" s="428"/>
      <c r="VMM536" s="330"/>
      <c r="VMN536" s="428"/>
      <c r="VMO536" s="330"/>
      <c r="VMP536" s="428"/>
      <c r="VMQ536" s="330"/>
      <c r="VMR536" s="428"/>
      <c r="VMS536" s="330"/>
      <c r="VMT536" s="428"/>
      <c r="VMU536" s="330"/>
      <c r="VMV536" s="428"/>
      <c r="VMW536" s="330"/>
      <c r="VMX536" s="428"/>
      <c r="VMY536" s="330"/>
      <c r="VMZ536" s="428"/>
      <c r="VNA536" s="330"/>
      <c r="VNB536" s="428"/>
      <c r="VNC536" s="330"/>
      <c r="VND536" s="428"/>
      <c r="VNE536" s="330"/>
      <c r="VNF536" s="428"/>
      <c r="VNG536" s="330"/>
      <c r="VNH536" s="428"/>
      <c r="VNI536" s="330"/>
      <c r="VNJ536" s="428"/>
      <c r="VNK536" s="330"/>
      <c r="VNL536" s="428"/>
      <c r="VNM536" s="330"/>
      <c r="VNN536" s="428"/>
      <c r="VNO536" s="330"/>
      <c r="VNP536" s="428"/>
      <c r="VNQ536" s="330"/>
      <c r="VNR536" s="428"/>
      <c r="VNS536" s="330"/>
      <c r="VNT536" s="428"/>
      <c r="VNU536" s="330"/>
      <c r="VNV536" s="428"/>
      <c r="VNW536" s="330"/>
      <c r="VNX536" s="428"/>
      <c r="VNY536" s="330"/>
      <c r="VNZ536" s="428"/>
      <c r="VOA536" s="330"/>
      <c r="VOB536" s="428"/>
      <c r="VOC536" s="330"/>
      <c r="VOD536" s="428"/>
      <c r="VOE536" s="330"/>
      <c r="VOF536" s="428"/>
      <c r="VOG536" s="330"/>
      <c r="VOH536" s="428"/>
      <c r="VOI536" s="330"/>
      <c r="VOJ536" s="428"/>
      <c r="VOK536" s="330"/>
      <c r="VOL536" s="428"/>
      <c r="VOM536" s="330"/>
      <c r="VON536" s="428"/>
      <c r="VOO536" s="330"/>
      <c r="VOP536" s="428"/>
      <c r="VOQ536" s="330"/>
      <c r="VOR536" s="428"/>
      <c r="VOS536" s="330"/>
      <c r="VOT536" s="330"/>
      <c r="VOU536" s="428"/>
      <c r="VOV536" s="330"/>
      <c r="VOW536" s="428"/>
      <c r="VOX536" s="330"/>
      <c r="VOY536" s="428"/>
      <c r="VOZ536" s="330"/>
      <c r="VPA536" s="428"/>
      <c r="VPB536" s="330"/>
      <c r="VPC536" s="428"/>
      <c r="VPD536" s="330"/>
      <c r="VPE536" s="428"/>
      <c r="VPF536" s="330"/>
      <c r="VPG536" s="428"/>
      <c r="VPH536" s="330"/>
      <c r="VPI536" s="428"/>
      <c r="VPJ536" s="330"/>
      <c r="VPK536" s="428"/>
      <c r="VPL536" s="330"/>
      <c r="VPM536" s="428"/>
      <c r="VPN536" s="330"/>
      <c r="VPO536" s="428"/>
      <c r="VPP536" s="330"/>
      <c r="VPQ536" s="428"/>
      <c r="VPR536" s="330"/>
      <c r="VPS536" s="428"/>
      <c r="VPT536" s="330"/>
      <c r="VPU536" s="428"/>
      <c r="VPV536" s="330"/>
      <c r="VPW536" s="428"/>
      <c r="VPX536" s="330"/>
      <c r="VPY536" s="428"/>
      <c r="VPZ536" s="330"/>
      <c r="VQA536" s="428"/>
      <c r="VQB536" s="330"/>
      <c r="VQC536" s="428"/>
      <c r="VQD536" s="330"/>
      <c r="VQE536" s="428"/>
      <c r="VQF536" s="330"/>
      <c r="VQG536" s="428"/>
      <c r="VQH536" s="330"/>
      <c r="VQI536" s="428"/>
      <c r="VQJ536" s="330"/>
      <c r="VQK536" s="428"/>
      <c r="VQL536" s="330"/>
      <c r="VQM536" s="428"/>
      <c r="VQN536" s="330"/>
      <c r="VQO536" s="428"/>
      <c r="VQP536" s="330"/>
      <c r="VQQ536" s="428"/>
      <c r="VQR536" s="330"/>
      <c r="VQS536" s="428"/>
      <c r="VQT536" s="330"/>
      <c r="VQU536" s="428"/>
      <c r="VQV536" s="330"/>
      <c r="VQW536" s="428"/>
      <c r="VQX536" s="330"/>
      <c r="VQY536" s="428"/>
      <c r="VQZ536" s="330"/>
      <c r="VRA536" s="428"/>
      <c r="VRB536" s="330"/>
      <c r="VRC536" s="428"/>
      <c r="VRD536" s="330"/>
      <c r="VRE536" s="428"/>
      <c r="VRF536" s="330"/>
      <c r="VRG536" s="428"/>
      <c r="VRH536" s="330"/>
      <c r="VRI536" s="428"/>
      <c r="VRJ536" s="330"/>
      <c r="VRK536" s="428"/>
      <c r="VRL536" s="330"/>
      <c r="VRM536" s="428"/>
      <c r="VRN536" s="330"/>
      <c r="VRO536" s="428"/>
      <c r="VRP536" s="330"/>
      <c r="VRQ536" s="428"/>
      <c r="VRR536" s="330"/>
      <c r="VRS536" s="428"/>
      <c r="VRT536" s="330"/>
      <c r="VRU536" s="428"/>
      <c r="VRV536" s="330"/>
      <c r="VRW536" s="428"/>
      <c r="VRX536" s="330"/>
      <c r="VRY536" s="428"/>
      <c r="VRZ536" s="330"/>
      <c r="VSA536" s="428"/>
      <c r="VSB536" s="330"/>
      <c r="VSC536" s="428"/>
      <c r="VSD536" s="330"/>
      <c r="VSE536" s="428"/>
      <c r="VSF536" s="330"/>
      <c r="VSG536" s="428"/>
      <c r="VSH536" s="330"/>
      <c r="VSI536" s="428"/>
      <c r="VSJ536" s="330"/>
      <c r="VSK536" s="428"/>
      <c r="VSL536" s="330"/>
      <c r="VSM536" s="428"/>
      <c r="VSN536" s="330"/>
      <c r="VSO536" s="428"/>
      <c r="VSP536" s="330"/>
      <c r="VSQ536" s="428"/>
      <c r="VSR536" s="330"/>
      <c r="VSS536" s="428"/>
      <c r="VST536" s="330"/>
      <c r="VSU536" s="428"/>
      <c r="VSV536" s="330"/>
      <c r="VSW536" s="428"/>
      <c r="VSX536" s="330"/>
      <c r="VSY536" s="428"/>
      <c r="VSZ536" s="330"/>
      <c r="VTA536" s="428"/>
      <c r="VTB536" s="330"/>
      <c r="VTC536" s="428"/>
      <c r="VTD536" s="330"/>
      <c r="VTE536" s="428"/>
      <c r="VTF536" s="330"/>
      <c r="VTG536" s="428"/>
      <c r="VTH536" s="330"/>
      <c r="VTI536" s="428"/>
      <c r="VTJ536" s="330"/>
      <c r="VTK536" s="428"/>
      <c r="VTL536" s="330"/>
      <c r="VTM536" s="428"/>
      <c r="VTN536" s="330"/>
      <c r="VTO536" s="428"/>
      <c r="VTP536" s="330"/>
      <c r="VTQ536" s="428"/>
      <c r="VTR536" s="330"/>
      <c r="VTS536" s="428"/>
      <c r="VTT536" s="330"/>
      <c r="VTU536" s="428"/>
      <c r="VTV536" s="330"/>
      <c r="VTW536" s="428"/>
      <c r="VTX536" s="330"/>
      <c r="VTY536" s="428"/>
      <c r="VTZ536" s="330"/>
      <c r="VUA536" s="428"/>
      <c r="VUB536" s="330"/>
      <c r="VUC536" s="428"/>
      <c r="VUD536" s="330"/>
      <c r="VUE536" s="428"/>
      <c r="VUF536" s="330"/>
      <c r="VUG536" s="428"/>
      <c r="VUH536" s="330"/>
      <c r="VUI536" s="428"/>
      <c r="VUJ536" s="330"/>
      <c r="VUK536" s="428"/>
      <c r="VUL536" s="330"/>
      <c r="VUM536" s="428"/>
      <c r="VUN536" s="330"/>
      <c r="VUO536" s="428"/>
      <c r="VUP536" s="330"/>
      <c r="VUQ536" s="428"/>
      <c r="VUR536" s="330"/>
      <c r="VUS536" s="428"/>
      <c r="VUT536" s="330"/>
      <c r="VUU536" s="428"/>
      <c r="VUV536" s="330"/>
      <c r="VUW536" s="428"/>
      <c r="VUX536" s="330"/>
      <c r="VUY536" s="428"/>
      <c r="VUZ536" s="330"/>
      <c r="VVA536" s="428"/>
      <c r="VVB536" s="330"/>
      <c r="VVC536" s="428"/>
      <c r="VVD536" s="330"/>
      <c r="VVE536" s="428"/>
      <c r="VVF536" s="330"/>
      <c r="VVG536" s="428"/>
      <c r="VVH536" s="330"/>
      <c r="VVI536" s="428"/>
      <c r="VVJ536" s="330"/>
      <c r="VVK536" s="428"/>
      <c r="VVL536" s="330"/>
      <c r="VVM536" s="428"/>
      <c r="VVN536" s="330"/>
      <c r="VVO536" s="428"/>
      <c r="VVP536" s="330"/>
      <c r="VVQ536" s="428"/>
      <c r="VVR536" s="330"/>
      <c r="VVS536" s="428"/>
      <c r="VVT536" s="330"/>
      <c r="VVU536" s="428"/>
      <c r="VVV536" s="330"/>
      <c r="VVW536" s="428"/>
      <c r="VVX536" s="330"/>
      <c r="VVY536" s="428"/>
      <c r="VVZ536" s="330"/>
      <c r="VWA536" s="428"/>
      <c r="VWB536" s="330"/>
      <c r="VWC536" s="428"/>
      <c r="VWD536" s="330"/>
      <c r="VWE536" s="428"/>
      <c r="VWF536" s="330"/>
      <c r="VWG536" s="428"/>
      <c r="VWH536" s="330"/>
      <c r="VWI536" s="428"/>
      <c r="VWJ536" s="330"/>
      <c r="VWK536" s="428"/>
      <c r="VWL536" s="330"/>
      <c r="VWM536" s="428"/>
      <c r="VWN536" s="330"/>
      <c r="VWO536" s="428"/>
      <c r="VWP536" s="330"/>
      <c r="VWQ536" s="428"/>
      <c r="VWR536" s="330"/>
      <c r="VWS536" s="428"/>
      <c r="VWT536" s="330"/>
      <c r="VWU536" s="428"/>
      <c r="VWV536" s="330"/>
      <c r="VWW536" s="428"/>
      <c r="VWX536" s="330"/>
      <c r="VWY536" s="428"/>
      <c r="VWZ536" s="330"/>
      <c r="VXA536" s="428"/>
      <c r="VXB536" s="330"/>
      <c r="VXC536" s="428"/>
      <c r="VXD536" s="330"/>
      <c r="VXE536" s="428"/>
      <c r="VXF536" s="330"/>
      <c r="VXG536" s="428"/>
      <c r="VXH536" s="330"/>
      <c r="VXI536" s="428"/>
      <c r="VXJ536" s="330"/>
      <c r="VXK536" s="428"/>
      <c r="VXL536" s="330"/>
      <c r="VXM536" s="428"/>
      <c r="VXN536" s="330"/>
      <c r="VXO536" s="428"/>
      <c r="VXP536" s="330"/>
      <c r="VXQ536" s="428"/>
      <c r="VXR536" s="330"/>
      <c r="VXS536" s="428"/>
      <c r="VXT536" s="330"/>
      <c r="VXU536" s="428"/>
      <c r="VXV536" s="330"/>
      <c r="VXW536" s="428"/>
      <c r="VXX536" s="330"/>
      <c r="VXY536" s="428"/>
      <c r="VXZ536" s="330"/>
      <c r="VYA536" s="428"/>
      <c r="VYB536" s="330"/>
      <c r="VYC536" s="428"/>
      <c r="VYD536" s="330"/>
      <c r="VYE536" s="428"/>
      <c r="VYF536" s="330"/>
      <c r="VYG536" s="428"/>
      <c r="VYH536" s="330"/>
      <c r="VYI536" s="428"/>
      <c r="VYJ536" s="330"/>
      <c r="VYK536" s="428"/>
      <c r="VYL536" s="330"/>
      <c r="VYM536" s="428"/>
      <c r="VYN536" s="330"/>
      <c r="VYO536" s="428"/>
      <c r="VYP536" s="330"/>
      <c r="VYQ536" s="428"/>
      <c r="VYR536" s="330"/>
      <c r="VYS536" s="428"/>
      <c r="VYT536" s="330"/>
      <c r="VYU536" s="428"/>
      <c r="VYV536" s="330"/>
      <c r="VYW536" s="428"/>
      <c r="VYX536" s="330"/>
      <c r="VYY536" s="428"/>
      <c r="VYZ536" s="330"/>
      <c r="VZA536" s="428"/>
      <c r="VZB536" s="330"/>
      <c r="VZC536" s="428"/>
      <c r="VZD536" s="330"/>
      <c r="VZE536" s="428"/>
      <c r="VZF536" s="330"/>
      <c r="VZG536" s="428"/>
      <c r="VZH536" s="330"/>
      <c r="VZI536" s="428"/>
      <c r="VZJ536" s="330"/>
      <c r="VZK536" s="428"/>
      <c r="VZL536" s="330"/>
      <c r="VZM536" s="428"/>
      <c r="VZN536" s="330"/>
      <c r="VZO536" s="428"/>
      <c r="VZP536" s="330"/>
      <c r="VZQ536" s="428"/>
      <c r="VZR536" s="330"/>
      <c r="VZS536" s="428"/>
      <c r="VZT536" s="330"/>
      <c r="VZU536" s="428"/>
      <c r="VZV536" s="330"/>
      <c r="VZW536" s="428"/>
      <c r="VZX536" s="330"/>
      <c r="VZY536" s="428"/>
      <c r="VZZ536" s="330"/>
      <c r="WAA536" s="428"/>
      <c r="WAB536" s="330"/>
      <c r="WAC536" s="428"/>
      <c r="WAD536" s="330"/>
      <c r="WAE536" s="428"/>
      <c r="WAF536" s="330"/>
      <c r="WAG536" s="428"/>
      <c r="WAH536" s="330"/>
      <c r="WAI536" s="428"/>
      <c r="WAJ536" s="330"/>
      <c r="WAK536" s="428"/>
      <c r="WAL536" s="330"/>
      <c r="WAM536" s="428"/>
      <c r="WAN536" s="330"/>
      <c r="WAO536" s="428"/>
      <c r="WAP536" s="330"/>
      <c r="WAQ536" s="428"/>
      <c r="WAR536" s="330"/>
      <c r="WAS536" s="428"/>
      <c r="WAT536" s="330"/>
      <c r="WAU536" s="428"/>
      <c r="WAV536" s="330"/>
      <c r="WAW536" s="428"/>
      <c r="WAX536" s="330"/>
      <c r="WAY536" s="428"/>
      <c r="WAZ536" s="330"/>
      <c r="WBA536" s="428"/>
      <c r="WBB536" s="330"/>
      <c r="WBC536" s="428"/>
      <c r="WBD536" s="330"/>
      <c r="WBE536" s="428"/>
      <c r="WBF536" s="330"/>
      <c r="WBG536" s="428"/>
      <c r="WBH536" s="330"/>
      <c r="WBI536" s="428"/>
      <c r="WBJ536" s="330"/>
      <c r="WBK536" s="428"/>
      <c r="WBL536" s="330"/>
      <c r="WBM536" s="428"/>
      <c r="WBN536" s="330"/>
      <c r="WBO536" s="428"/>
      <c r="WBP536" s="330"/>
      <c r="WBQ536" s="428"/>
      <c r="WBR536" s="330"/>
      <c r="WBS536" s="428"/>
      <c r="WBT536" s="330"/>
      <c r="WBU536" s="428"/>
      <c r="WBV536" s="330"/>
      <c r="WBW536" s="428"/>
      <c r="WBX536" s="330"/>
      <c r="WBY536" s="428"/>
      <c r="WBZ536" s="330"/>
      <c r="WCA536" s="428"/>
      <c r="WCB536" s="330"/>
      <c r="WCC536" s="428"/>
      <c r="WCD536" s="330"/>
      <c r="WCE536" s="428"/>
      <c r="WCF536" s="330"/>
      <c r="WCG536" s="428"/>
      <c r="WCH536" s="330"/>
      <c r="WCI536" s="428"/>
      <c r="WCJ536" s="330"/>
      <c r="WCK536" s="428"/>
      <c r="WCL536" s="330"/>
      <c r="WCM536" s="428"/>
      <c r="WCN536" s="330"/>
      <c r="WCO536" s="428"/>
      <c r="WCP536" s="330"/>
      <c r="WCQ536" s="428"/>
      <c r="WCR536" s="330"/>
      <c r="WCS536" s="428"/>
      <c r="WCT536" s="330"/>
      <c r="WCU536" s="428"/>
      <c r="WCV536" s="330"/>
      <c r="WCW536" s="428"/>
      <c r="WCX536" s="330"/>
      <c r="WCY536" s="428"/>
      <c r="WCZ536" s="330"/>
      <c r="WDA536" s="428"/>
      <c r="WDB536" s="330"/>
      <c r="WDC536" s="428"/>
      <c r="WDD536" s="330"/>
      <c r="WDE536" s="428"/>
      <c r="WDF536" s="330"/>
      <c r="WDG536" s="428"/>
      <c r="WDH536" s="330"/>
      <c r="WDI536" s="428"/>
      <c r="WDJ536" s="330"/>
      <c r="WDK536" s="428"/>
      <c r="WDL536" s="330"/>
      <c r="WDM536" s="428"/>
      <c r="WDN536" s="330"/>
      <c r="WDO536" s="428"/>
      <c r="WDP536" s="330"/>
      <c r="WDQ536" s="428"/>
      <c r="WDR536" s="330"/>
      <c r="WDS536" s="428"/>
      <c r="WDT536" s="330"/>
      <c r="WDU536" s="428"/>
      <c r="WDV536" s="330"/>
      <c r="WDW536" s="428"/>
      <c r="WDX536" s="330"/>
      <c r="WDY536" s="428"/>
      <c r="WDZ536" s="330"/>
      <c r="WEA536" s="428"/>
      <c r="WEB536" s="330"/>
      <c r="WEC536" s="428"/>
      <c r="WED536" s="330"/>
      <c r="WEE536" s="428"/>
      <c r="WEF536" s="330"/>
      <c r="WEG536" s="428"/>
      <c r="WEH536" s="330"/>
      <c r="WEI536" s="428"/>
      <c r="WEJ536" s="330"/>
      <c r="WEK536" s="428"/>
      <c r="WEL536" s="330"/>
      <c r="WEM536" s="428"/>
      <c r="WEN536" s="330"/>
      <c r="WEO536" s="428"/>
      <c r="WEP536" s="330"/>
      <c r="WEQ536" s="428"/>
      <c r="WER536" s="330"/>
      <c r="WES536" s="428"/>
      <c r="WET536" s="330"/>
      <c r="WEU536" s="428"/>
      <c r="WEV536" s="330"/>
      <c r="WEW536" s="428"/>
      <c r="WEX536" s="330"/>
      <c r="WEY536" s="428"/>
      <c r="WEZ536" s="330"/>
      <c r="WFA536" s="428"/>
      <c r="WFB536" s="330"/>
      <c r="WFC536" s="428"/>
      <c r="WFD536" s="330"/>
      <c r="WFE536" s="428"/>
      <c r="WFF536" s="330"/>
      <c r="WFG536" s="428"/>
      <c r="WFH536" s="330"/>
      <c r="WFI536" s="428"/>
      <c r="WFJ536" s="330"/>
      <c r="WFK536" s="428"/>
      <c r="WFL536" s="330"/>
      <c r="WFM536" s="428"/>
      <c r="WFN536" s="330"/>
      <c r="WFO536" s="428"/>
      <c r="WFP536" s="330"/>
      <c r="WFQ536" s="428"/>
      <c r="WFR536" s="330"/>
      <c r="WFS536" s="428"/>
      <c r="WFT536" s="330"/>
      <c r="WFU536" s="428"/>
      <c r="WFV536" s="330"/>
      <c r="WFW536" s="428"/>
      <c r="WFX536" s="330"/>
      <c r="WFY536" s="428"/>
      <c r="WFZ536" s="330"/>
      <c r="WGA536" s="428"/>
      <c r="WGB536" s="330"/>
      <c r="WGC536" s="428"/>
      <c r="WGD536" s="330"/>
      <c r="WGE536" s="428"/>
      <c r="WGF536" s="330"/>
      <c r="WGG536" s="428"/>
      <c r="WGH536" s="330"/>
      <c r="WGI536" s="428"/>
      <c r="WGJ536" s="330"/>
      <c r="WGK536" s="428"/>
      <c r="WGL536" s="330"/>
      <c r="WGM536" s="428"/>
      <c r="WGN536" s="330"/>
      <c r="WGO536" s="428"/>
      <c r="WGP536" s="330"/>
      <c r="WGQ536" s="428"/>
      <c r="WGR536" s="330"/>
      <c r="WGS536" s="428"/>
      <c r="WGT536" s="330"/>
      <c r="WGU536" s="428"/>
      <c r="WGV536" s="330"/>
      <c r="WGW536" s="428"/>
      <c r="WGX536" s="330"/>
      <c r="WGY536" s="428"/>
      <c r="WGZ536" s="330"/>
      <c r="WHA536" s="428"/>
      <c r="WHB536" s="330"/>
      <c r="WHC536" s="428"/>
      <c r="WHD536" s="330"/>
      <c r="WHE536" s="428"/>
      <c r="WHF536" s="330"/>
      <c r="WHG536" s="428"/>
      <c r="WHH536" s="330"/>
      <c r="WHI536" s="428"/>
      <c r="WHJ536" s="330"/>
      <c r="WHK536" s="428"/>
      <c r="WHL536" s="330"/>
      <c r="WHM536" s="428"/>
      <c r="WHN536" s="330"/>
      <c r="WHO536" s="428"/>
      <c r="WHP536" s="330"/>
      <c r="WHQ536" s="428"/>
      <c r="WHR536" s="330"/>
      <c r="WHS536" s="428"/>
      <c r="WHT536" s="330"/>
      <c r="WHU536" s="428"/>
      <c r="WHV536" s="330"/>
      <c r="WHW536" s="428"/>
      <c r="WHX536" s="330"/>
      <c r="WHY536" s="428"/>
      <c r="WHZ536" s="330"/>
      <c r="WIA536" s="428"/>
      <c r="WIB536" s="330"/>
      <c r="WIC536" s="428"/>
      <c r="WID536" s="330"/>
      <c r="WIE536" s="428"/>
      <c r="WIF536" s="330"/>
      <c r="WIG536" s="428"/>
      <c r="WIH536" s="330"/>
      <c r="WII536" s="428"/>
      <c r="WIJ536" s="330"/>
      <c r="WIK536" s="428"/>
      <c r="WIL536" s="330"/>
      <c r="WIM536" s="428"/>
      <c r="WIN536" s="330"/>
      <c r="WIO536" s="428"/>
      <c r="WIP536" s="330"/>
      <c r="WIQ536" s="428"/>
      <c r="WIR536" s="330"/>
      <c r="WIS536" s="428"/>
      <c r="WIT536" s="330"/>
      <c r="WIU536" s="428"/>
      <c r="WIV536" s="330"/>
      <c r="WIW536" s="428"/>
      <c r="WIX536" s="330"/>
      <c r="WIY536" s="428"/>
      <c r="WIZ536" s="330"/>
      <c r="WJA536" s="428"/>
      <c r="WJB536" s="330"/>
      <c r="WJC536" s="428"/>
      <c r="WJD536" s="330"/>
      <c r="WJE536" s="428"/>
      <c r="WJF536" s="330"/>
      <c r="WJG536" s="428"/>
      <c r="WJH536" s="330"/>
      <c r="WJI536" s="428"/>
      <c r="WJJ536" s="330"/>
      <c r="WJK536" s="428"/>
      <c r="WJL536" s="330"/>
      <c r="WJM536" s="428"/>
      <c r="WJN536" s="330"/>
      <c r="WJO536" s="428"/>
      <c r="WJP536" s="330"/>
      <c r="WJQ536" s="428"/>
      <c r="WJR536" s="330"/>
      <c r="WJS536" s="428"/>
      <c r="WJT536" s="330"/>
      <c r="WJU536" s="428"/>
      <c r="WJV536" s="330"/>
      <c r="WJW536" s="428"/>
      <c r="WJX536" s="330"/>
      <c r="WJY536" s="428"/>
      <c r="WJZ536" s="330"/>
      <c r="WKA536" s="428"/>
      <c r="WKB536" s="330"/>
      <c r="WKC536" s="428"/>
      <c r="WKD536" s="330"/>
      <c r="WKE536" s="428"/>
      <c r="WKF536" s="330"/>
      <c r="WKG536" s="428"/>
      <c r="WKH536" s="330"/>
      <c r="WKI536" s="428"/>
      <c r="WKJ536" s="330"/>
      <c r="WKK536" s="428"/>
      <c r="WKL536" s="330"/>
      <c r="WKM536" s="428"/>
      <c r="WKN536" s="330"/>
      <c r="WKO536" s="428"/>
      <c r="WKP536" s="330"/>
      <c r="WKQ536" s="428"/>
      <c r="WKR536" s="330"/>
      <c r="WKS536" s="428"/>
      <c r="WKT536" s="330"/>
      <c r="WKU536" s="428"/>
      <c r="WKV536" s="330"/>
      <c r="WKW536" s="428"/>
      <c r="WKX536" s="330"/>
      <c r="WKY536" s="428"/>
      <c r="WKZ536" s="330"/>
      <c r="WLA536" s="428"/>
      <c r="WLB536" s="330"/>
      <c r="WLC536" s="428"/>
      <c r="WLD536" s="330"/>
      <c r="WLE536" s="428"/>
      <c r="WLF536" s="330"/>
      <c r="WLG536" s="428"/>
      <c r="WLH536" s="330"/>
      <c r="WLI536" s="428"/>
      <c r="WLJ536" s="330"/>
      <c r="WLK536" s="428"/>
      <c r="WLL536" s="330"/>
      <c r="WLM536" s="428"/>
      <c r="WLN536" s="330"/>
      <c r="WLO536" s="428"/>
      <c r="WLP536" s="330"/>
      <c r="WLQ536" s="428"/>
      <c r="WLR536" s="330"/>
      <c r="WLS536" s="428"/>
      <c r="WLT536" s="330"/>
      <c r="WLU536" s="428"/>
      <c r="WLV536" s="330"/>
      <c r="WLW536" s="428"/>
      <c r="WLX536" s="330"/>
      <c r="WLY536" s="428"/>
      <c r="WLZ536" s="330"/>
      <c r="WMA536" s="428"/>
      <c r="WMB536" s="330"/>
      <c r="WMC536" s="428"/>
      <c r="WMD536" s="330"/>
      <c r="WME536" s="428"/>
      <c r="WMF536" s="330"/>
      <c r="WMG536" s="428"/>
      <c r="WMH536" s="330"/>
      <c r="WMI536" s="428"/>
      <c r="WMJ536" s="330"/>
      <c r="WMK536" s="428"/>
      <c r="WML536" s="330"/>
      <c r="WMM536" s="428"/>
      <c r="WMN536" s="330"/>
      <c r="WMO536" s="428"/>
      <c r="WMP536" s="330"/>
      <c r="WMQ536" s="428"/>
      <c r="WMR536" s="330"/>
      <c r="WMS536" s="428"/>
      <c r="WMT536" s="330"/>
      <c r="WMU536" s="428"/>
      <c r="WMV536" s="330"/>
      <c r="WMW536" s="428"/>
      <c r="WMX536" s="330"/>
      <c r="WMY536" s="428"/>
      <c r="WMZ536" s="330"/>
      <c r="WNA536" s="428"/>
      <c r="WNB536" s="330"/>
      <c r="WNC536" s="428"/>
      <c r="WND536" s="330"/>
      <c r="WNE536" s="428"/>
      <c r="WNF536" s="330"/>
      <c r="WNG536" s="428"/>
      <c r="WNH536" s="330"/>
      <c r="WNI536" s="428"/>
      <c r="WNJ536" s="330"/>
      <c r="WNK536" s="428"/>
      <c r="WNL536" s="330"/>
      <c r="WNM536" s="428"/>
      <c r="WNN536" s="330"/>
      <c r="WNO536" s="428"/>
      <c r="WNP536" s="330"/>
      <c r="WNQ536" s="428"/>
      <c r="WNR536" s="330"/>
      <c r="WNS536" s="428"/>
      <c r="WNT536" s="330"/>
      <c r="WNU536" s="428"/>
      <c r="WNV536" s="330"/>
      <c r="WNW536" s="428"/>
      <c r="WNX536" s="330"/>
      <c r="WNY536" s="428"/>
      <c r="WNZ536" s="330"/>
      <c r="WOA536" s="428"/>
      <c r="WOB536" s="330"/>
      <c r="WOC536" s="428"/>
      <c r="WOD536" s="330"/>
      <c r="WOE536" s="428"/>
      <c r="WOF536" s="330"/>
      <c r="WOG536" s="428"/>
      <c r="WOH536" s="330"/>
      <c r="WOI536" s="428"/>
      <c r="WOJ536" s="330"/>
      <c r="WOK536" s="428"/>
      <c r="WOL536" s="330"/>
      <c r="WOM536" s="428"/>
      <c r="WON536" s="330"/>
      <c r="WOO536" s="428"/>
      <c r="WOP536" s="330"/>
      <c r="WOQ536" s="428"/>
      <c r="WOR536" s="330"/>
      <c r="WOS536" s="428"/>
      <c r="WOT536" s="330"/>
      <c r="WOU536" s="428"/>
      <c r="WOV536" s="330"/>
      <c r="WOW536" s="428"/>
      <c r="WOX536" s="330"/>
      <c r="WOY536" s="428"/>
      <c r="WOZ536" s="330"/>
      <c r="WPA536" s="428"/>
      <c r="WPB536" s="330"/>
      <c r="WPC536" s="428"/>
      <c r="WPD536" s="330"/>
      <c r="WPE536" s="428"/>
      <c r="WPF536" s="330"/>
      <c r="WPG536" s="428"/>
      <c r="WPH536" s="330"/>
      <c r="WPI536" s="428"/>
      <c r="WPJ536" s="330"/>
      <c r="WPK536" s="428"/>
      <c r="WPL536" s="330"/>
      <c r="WPM536" s="428"/>
      <c r="WPN536" s="330"/>
      <c r="WPO536" s="428"/>
      <c r="WPP536" s="330"/>
      <c r="WPQ536" s="428"/>
      <c r="WPR536" s="330"/>
      <c r="WPS536" s="428"/>
      <c r="WPT536" s="330"/>
      <c r="WPU536" s="428"/>
      <c r="WPV536" s="330"/>
      <c r="WPW536" s="428"/>
      <c r="WPX536" s="330"/>
      <c r="WPY536" s="428"/>
      <c r="WPZ536" s="330"/>
      <c r="WQA536" s="428"/>
      <c r="WQB536" s="330"/>
      <c r="WQC536" s="428"/>
      <c r="WQD536" s="330"/>
      <c r="WQE536" s="428"/>
      <c r="WQF536" s="330"/>
      <c r="WQG536" s="428"/>
      <c r="WQH536" s="330"/>
      <c r="WQI536" s="428"/>
      <c r="WQJ536" s="330"/>
      <c r="WQK536" s="428"/>
      <c r="WQL536" s="330"/>
      <c r="WQM536" s="428"/>
      <c r="WQN536" s="330"/>
      <c r="WQO536" s="428"/>
      <c r="WQP536" s="330"/>
      <c r="WQQ536" s="428"/>
      <c r="WQR536" s="330"/>
      <c r="WQS536" s="428"/>
      <c r="WQT536" s="330"/>
      <c r="WQU536" s="428"/>
      <c r="WQV536" s="330"/>
      <c r="WQW536" s="428"/>
      <c r="WQX536" s="330"/>
      <c r="WQY536" s="428"/>
      <c r="WQZ536" s="330"/>
      <c r="WRA536" s="428"/>
      <c r="WRB536" s="330"/>
      <c r="WRC536" s="428"/>
      <c r="WRD536" s="330"/>
      <c r="WRE536" s="428"/>
      <c r="WRF536" s="330"/>
      <c r="WRG536" s="428"/>
      <c r="WRH536" s="330"/>
      <c r="WRI536" s="428"/>
      <c r="WRJ536" s="330"/>
      <c r="WRK536" s="428"/>
      <c r="WRL536" s="330"/>
      <c r="WRM536" s="428"/>
      <c r="WRN536" s="330"/>
      <c r="WRO536" s="428"/>
      <c r="WRP536" s="330"/>
      <c r="WRQ536" s="428"/>
      <c r="WRR536" s="330"/>
      <c r="WRS536" s="428"/>
      <c r="WRT536" s="330"/>
      <c r="WRU536" s="428"/>
      <c r="WRV536" s="330"/>
      <c r="WRW536" s="428"/>
      <c r="WRX536" s="330"/>
      <c r="WRY536" s="428"/>
      <c r="WRZ536" s="330"/>
      <c r="WSA536" s="428"/>
      <c r="WSB536" s="330"/>
      <c r="WSC536" s="428"/>
      <c r="WSD536" s="330"/>
      <c r="WSE536" s="428"/>
      <c r="WSF536" s="330"/>
      <c r="WSG536" s="428"/>
      <c r="WSH536" s="330"/>
      <c r="WSI536" s="428"/>
      <c r="WSJ536" s="330"/>
      <c r="WSK536" s="428"/>
      <c r="WSL536" s="330"/>
      <c r="WSM536" s="428"/>
      <c r="WSN536" s="330"/>
      <c r="WSO536" s="428"/>
      <c r="WSP536" s="330"/>
      <c r="WSQ536" s="428"/>
      <c r="WSR536" s="330"/>
      <c r="WSS536" s="428"/>
      <c r="WST536" s="330"/>
      <c r="WSU536" s="428"/>
      <c r="WSV536" s="330"/>
      <c r="WSW536" s="428"/>
      <c r="WSX536" s="330"/>
      <c r="WSY536" s="428"/>
      <c r="WSZ536" s="330"/>
      <c r="WTA536" s="428"/>
      <c r="WTB536" s="330"/>
      <c r="WTC536" s="428"/>
      <c r="WTD536" s="330"/>
      <c r="WTE536" s="428"/>
      <c r="WTF536" s="330"/>
      <c r="WTG536" s="428"/>
      <c r="WTH536" s="330"/>
      <c r="WTI536" s="428"/>
      <c r="WTJ536" s="330"/>
      <c r="WTK536" s="428"/>
      <c r="WTL536" s="330"/>
      <c r="WTM536" s="428"/>
      <c r="WTN536" s="330"/>
      <c r="WTO536" s="428"/>
      <c r="WTP536" s="330"/>
      <c r="WTQ536" s="428"/>
      <c r="WTR536" s="330"/>
      <c r="WTS536" s="428"/>
      <c r="WTT536" s="330"/>
      <c r="WTU536" s="428"/>
      <c r="WTV536" s="330"/>
      <c r="WTW536" s="428"/>
      <c r="WTX536" s="330"/>
      <c r="WTY536" s="428"/>
      <c r="WTZ536" s="330"/>
      <c r="WUA536" s="428"/>
      <c r="WUB536" s="330"/>
      <c r="WUC536" s="428"/>
      <c r="WUD536" s="330"/>
      <c r="WUE536" s="428"/>
      <c r="WUF536" s="330"/>
      <c r="WUG536" s="428"/>
      <c r="WUH536" s="330"/>
      <c r="WUI536" s="428"/>
      <c r="WUJ536" s="330"/>
      <c r="WUK536" s="428"/>
      <c r="WUL536" s="330"/>
      <c r="WUM536" s="428"/>
      <c r="WUN536" s="330"/>
      <c r="WUO536" s="428"/>
      <c r="WUP536" s="330"/>
      <c r="WUQ536" s="428"/>
      <c r="WUR536" s="330"/>
      <c r="WUS536" s="428"/>
      <c r="WUT536" s="330"/>
      <c r="WUU536" s="428"/>
      <c r="WUV536" s="330"/>
      <c r="WUW536" s="428"/>
      <c r="WUX536" s="330"/>
      <c r="WUY536" s="428"/>
      <c r="WUZ536" s="330"/>
      <c r="WVA536" s="428"/>
      <c r="WVB536" s="330"/>
      <c r="WVC536" s="428"/>
      <c r="WVD536" s="330"/>
      <c r="WVE536" s="428"/>
      <c r="WVF536" s="330"/>
      <c r="WVG536" s="428"/>
      <c r="WVH536" s="330"/>
      <c r="WVI536" s="428"/>
      <c r="WVJ536" s="330"/>
      <c r="WVK536" s="428"/>
      <c r="WVL536" s="330"/>
      <c r="WVM536" s="428"/>
      <c r="WVN536" s="330"/>
      <c r="WVO536" s="428"/>
      <c r="WVP536" s="330"/>
      <c r="WVQ536" s="428"/>
      <c r="WVR536" s="330"/>
      <c r="WVS536" s="428"/>
      <c r="WVT536" s="330"/>
      <c r="WVU536" s="428"/>
      <c r="WVV536" s="330"/>
      <c r="WVW536" s="428"/>
      <c r="WVX536" s="330"/>
      <c r="WVY536" s="428"/>
      <c r="WVZ536" s="330"/>
      <c r="WWA536" s="428"/>
      <c r="WWB536" s="330"/>
      <c r="WWC536" s="428"/>
      <c r="WWD536" s="330"/>
      <c r="WWE536" s="428"/>
      <c r="WWF536" s="330"/>
      <c r="WWG536" s="428"/>
      <c r="WWH536" s="330"/>
      <c r="WWI536" s="428"/>
      <c r="WWJ536" s="330"/>
      <c r="WWK536" s="428"/>
      <c r="WWL536" s="330"/>
      <c r="WWM536" s="428"/>
      <c r="WWN536" s="330"/>
      <c r="WWO536" s="428"/>
      <c r="WWP536" s="330"/>
      <c r="WWQ536" s="428"/>
      <c r="WWR536" s="330"/>
      <c r="WWS536" s="428"/>
      <c r="WWT536" s="330"/>
      <c r="WWU536" s="428"/>
      <c r="WWV536" s="330"/>
      <c r="WWW536" s="428"/>
      <c r="WWX536" s="330"/>
      <c r="WWY536" s="428"/>
      <c r="WWZ536" s="330"/>
      <c r="WXA536" s="428"/>
      <c r="WXB536" s="330"/>
      <c r="WXC536" s="428"/>
      <c r="WXD536" s="330"/>
      <c r="WXE536" s="428"/>
      <c r="WXF536" s="330"/>
      <c r="WXG536" s="428"/>
      <c r="WXH536" s="330"/>
      <c r="WXI536" s="428"/>
      <c r="WXJ536" s="330"/>
      <c r="WXK536" s="428"/>
      <c r="WXL536" s="330"/>
      <c r="WXM536" s="428"/>
      <c r="WXN536" s="330"/>
      <c r="WXO536" s="428"/>
      <c r="WXP536" s="330"/>
      <c r="WXQ536" s="428"/>
      <c r="WXR536" s="330"/>
      <c r="WXS536" s="428"/>
      <c r="WXT536" s="330"/>
      <c r="WXU536" s="428"/>
      <c r="WXV536" s="330"/>
      <c r="WXW536" s="428"/>
      <c r="WXX536" s="330"/>
      <c r="WXY536" s="428"/>
      <c r="WXZ536" s="330"/>
      <c r="WYA536" s="428"/>
      <c r="WYB536" s="330"/>
      <c r="WYC536" s="428"/>
      <c r="WYD536" s="330"/>
      <c r="WYE536" s="428"/>
      <c r="WYF536" s="330"/>
      <c r="WYG536" s="428"/>
      <c r="WYH536" s="330"/>
      <c r="WYI536" s="428"/>
      <c r="WYJ536" s="330"/>
      <c r="WYK536" s="428"/>
      <c r="WYL536" s="330"/>
      <c r="WYM536" s="428"/>
      <c r="WYN536" s="330"/>
      <c r="WYO536" s="428"/>
      <c r="WYP536" s="330"/>
      <c r="WYQ536" s="428"/>
      <c r="WYR536" s="330"/>
      <c r="WYS536" s="428"/>
      <c r="WYT536" s="330"/>
      <c r="WYU536" s="428"/>
      <c r="WYV536" s="330"/>
      <c r="WYW536" s="428"/>
      <c r="WYX536" s="330"/>
      <c r="WYY536" s="428"/>
      <c r="WYZ536" s="330"/>
      <c r="WZA536" s="428"/>
      <c r="WZB536" s="330"/>
      <c r="WZC536" s="428"/>
      <c r="WZD536" s="330"/>
      <c r="WZE536" s="428"/>
      <c r="WZF536" s="330"/>
      <c r="WZG536" s="428"/>
      <c r="WZH536" s="330"/>
      <c r="WZI536" s="428"/>
      <c r="WZJ536" s="330"/>
      <c r="WZK536" s="428"/>
      <c r="WZL536" s="330"/>
      <c r="WZM536" s="428"/>
      <c r="WZN536" s="330"/>
      <c r="WZO536" s="428"/>
      <c r="WZP536" s="330"/>
      <c r="WZQ536" s="428"/>
      <c r="WZR536" s="330"/>
      <c r="WZS536" s="428"/>
      <c r="WZT536" s="330"/>
      <c r="WZU536" s="428"/>
      <c r="WZV536" s="330"/>
      <c r="WZW536" s="428"/>
      <c r="WZX536" s="330"/>
      <c r="WZY536" s="428"/>
      <c r="WZZ536" s="330"/>
      <c r="XAA536" s="428"/>
      <c r="XAB536" s="330"/>
      <c r="XAC536" s="428"/>
      <c r="XAD536" s="330"/>
      <c r="XAE536" s="428"/>
      <c r="XAF536" s="330"/>
      <c r="XAG536" s="428"/>
      <c r="XAH536" s="330"/>
      <c r="XAI536" s="428"/>
      <c r="XAJ536" s="330"/>
      <c r="XAK536" s="428"/>
      <c r="XAL536" s="330"/>
      <c r="XAM536" s="428"/>
      <c r="XAN536" s="330"/>
      <c r="XAO536" s="428"/>
      <c r="XAP536" s="330"/>
      <c r="XAQ536" s="428"/>
      <c r="XAR536" s="330"/>
      <c r="XAS536" s="428"/>
      <c r="XAT536" s="330"/>
      <c r="XAU536" s="428"/>
      <c r="XAV536" s="330"/>
      <c r="XAW536" s="428"/>
      <c r="XAX536" s="330"/>
      <c r="XAY536" s="428"/>
      <c r="XAZ536" s="330"/>
      <c r="XBA536" s="428"/>
      <c r="XBB536" s="330"/>
      <c r="XBC536" s="428"/>
      <c r="XBD536" s="330"/>
      <c r="XBE536" s="428"/>
      <c r="XBF536" s="330"/>
      <c r="XBG536" s="428"/>
      <c r="XBH536" s="330"/>
      <c r="XBI536" s="428"/>
      <c r="XBJ536" s="330"/>
      <c r="XBK536" s="428"/>
      <c r="XBL536" s="330"/>
      <c r="XBM536" s="428"/>
      <c r="XBN536" s="330"/>
      <c r="XBO536" s="428"/>
      <c r="XBP536" s="330"/>
      <c r="XBQ536" s="428"/>
      <c r="XBR536" s="330"/>
      <c r="XBS536" s="428"/>
      <c r="XBT536" s="330"/>
      <c r="XBU536" s="428"/>
      <c r="XBV536" s="330"/>
      <c r="XBW536" s="428"/>
      <c r="XBX536" s="330"/>
      <c r="XBY536" s="428"/>
      <c r="XBZ536" s="330"/>
      <c r="XCA536" s="428"/>
      <c r="XCB536" s="330"/>
      <c r="XCC536" s="428"/>
      <c r="XCD536" s="330"/>
      <c r="XCE536" s="428"/>
      <c r="XCF536" s="330"/>
      <c r="XCG536" s="428"/>
      <c r="XCH536" s="330"/>
      <c r="XCI536" s="428"/>
      <c r="XCJ536" s="330"/>
      <c r="XCK536" s="428"/>
      <c r="XCL536" s="330"/>
      <c r="XCM536" s="428"/>
      <c r="XCN536" s="330"/>
      <c r="XCO536" s="428"/>
      <c r="XCP536" s="330"/>
      <c r="XCQ536" s="428"/>
      <c r="XCR536" s="330"/>
      <c r="XCS536" s="428"/>
      <c r="XCT536" s="330"/>
      <c r="XCU536" s="428"/>
      <c r="XCV536" s="330"/>
      <c r="XCW536" s="428"/>
      <c r="XCX536" s="330"/>
      <c r="XCY536" s="428"/>
      <c r="XCZ536" s="330"/>
      <c r="XDA536" s="428"/>
      <c r="XDB536" s="330"/>
      <c r="XDC536" s="428"/>
      <c r="XDD536" s="330"/>
      <c r="XDE536" s="428"/>
      <c r="XDF536" s="330"/>
      <c r="XDG536" s="428"/>
      <c r="XDH536" s="330"/>
      <c r="XDI536" s="428"/>
      <c r="XDJ536" s="330"/>
      <c r="XDK536" s="428"/>
      <c r="XDL536" s="330"/>
      <c r="XDM536" s="428"/>
      <c r="XDN536" s="330"/>
      <c r="XDO536" s="428"/>
      <c r="XDP536" s="330"/>
      <c r="XDQ536" s="428"/>
      <c r="XDR536" s="330"/>
      <c r="XDS536" s="428"/>
      <c r="XDT536" s="330"/>
      <c r="XDU536" s="428"/>
      <c r="XDV536" s="330"/>
      <c r="XDW536" s="428"/>
      <c r="XDX536" s="330"/>
      <c r="XDY536" s="428"/>
      <c r="XDZ536" s="330"/>
      <c r="XEA536" s="428"/>
      <c r="XEB536" s="330"/>
      <c r="XEC536" s="428"/>
      <c r="XED536" s="330"/>
      <c r="XEE536" s="428"/>
      <c r="XEF536" s="330"/>
      <c r="XEG536" s="428"/>
      <c r="XEH536" s="330"/>
      <c r="XEI536" s="428"/>
      <c r="XEJ536" s="330"/>
      <c r="XEK536" s="428"/>
      <c r="XEL536" s="330"/>
      <c r="XEM536" s="428"/>
      <c r="XEN536" s="330"/>
      <c r="XEO536" s="428"/>
      <c r="XEP536" s="330"/>
      <c r="XEQ536" s="428"/>
      <c r="XER536" s="330"/>
      <c r="XES536" s="428"/>
      <c r="XET536" s="330"/>
      <c r="XEU536" s="428"/>
      <c r="XEV536" s="330"/>
      <c r="XEW536" s="428"/>
      <c r="XEX536" s="330"/>
      <c r="XEY536" s="428"/>
      <c r="XEZ536" s="330"/>
      <c r="XFA536" s="428"/>
      <c r="XFB536" s="330"/>
      <c r="XFC536" s="428"/>
      <c r="XFD536" s="330"/>
    </row>
    <row r="537" spans="1:16384" ht="15.75" customHeight="1" x14ac:dyDescent="0.25">
      <c r="A537" s="428">
        <f>A536+1</f>
        <v>404</v>
      </c>
      <c r="B537" s="329" t="s">
        <v>617</v>
      </c>
      <c r="C537" s="429">
        <f>D537+M537+O537+Q537+S537+U537+W537+X537+Y537</f>
        <v>215442.24</v>
      </c>
      <c r="D537" s="455">
        <f>E537+F537+G537+H537+I537+J537</f>
        <v>0</v>
      </c>
      <c r="E537" s="397"/>
      <c r="F537" s="427"/>
      <c r="G537" s="397"/>
      <c r="H537" s="427"/>
      <c r="I537" s="397"/>
      <c r="J537" s="427"/>
      <c r="K537" s="427"/>
      <c r="L537" s="427"/>
      <c r="M537" s="427"/>
      <c r="N537" s="397"/>
      <c r="O537" s="427"/>
      <c r="P537" s="397"/>
      <c r="Q537" s="427"/>
      <c r="R537" s="397"/>
      <c r="S537" s="427"/>
      <c r="T537" s="397"/>
      <c r="U537" s="427"/>
      <c r="V537" s="397"/>
      <c r="W537" s="427"/>
      <c r="X537" s="397"/>
      <c r="Y537" s="455">
        <v>215442.24</v>
      </c>
      <c r="Z537" s="460"/>
      <c r="AA537" s="125"/>
      <c r="AB537" s="330" t="s">
        <v>983</v>
      </c>
      <c r="AC537" s="48"/>
      <c r="AD537" s="330"/>
      <c r="AE537" s="428"/>
      <c r="AF537" s="330"/>
      <c r="AG537" s="428"/>
      <c r="AH537" s="330"/>
      <c r="AI537" s="428"/>
      <c r="AJ537" s="330"/>
      <c r="AK537" s="428"/>
      <c r="AL537" s="330"/>
      <c r="AM537" s="428"/>
      <c r="AN537" s="330"/>
      <c r="AO537" s="428"/>
      <c r="AP537" s="330"/>
      <c r="AQ537" s="428"/>
      <c r="AR537" s="330"/>
      <c r="AS537" s="428"/>
      <c r="AT537" s="330"/>
      <c r="AU537" s="428"/>
      <c r="AV537" s="330"/>
      <c r="AW537" s="428"/>
      <c r="AX537" s="330"/>
      <c r="AY537" s="428"/>
      <c r="AZ537" s="330"/>
      <c r="BA537" s="428"/>
      <c r="BB537" s="330"/>
      <c r="BC537" s="428"/>
      <c r="BD537" s="330"/>
      <c r="BE537" s="428"/>
      <c r="BF537" s="330"/>
      <c r="BG537" s="428"/>
      <c r="BH537" s="330"/>
      <c r="BI537" s="428"/>
      <c r="BJ537" s="330"/>
      <c r="BK537" s="428"/>
      <c r="BL537" s="330"/>
      <c r="BM537" s="428"/>
      <c r="BN537" s="330"/>
      <c r="BO537" s="428"/>
      <c r="BP537" s="330"/>
      <c r="BQ537" s="428"/>
      <c r="BR537" s="330"/>
      <c r="BS537" s="428"/>
      <c r="BT537" s="330"/>
      <c r="BU537" s="428"/>
      <c r="BV537" s="330"/>
      <c r="BW537" s="428"/>
      <c r="BX537" s="330"/>
      <c r="BY537" s="428"/>
      <c r="BZ537" s="330"/>
      <c r="CA537" s="428"/>
      <c r="CB537" s="330"/>
      <c r="CC537" s="428"/>
      <c r="CD537" s="330"/>
      <c r="CE537" s="428"/>
      <c r="CF537" s="330"/>
      <c r="CG537" s="428"/>
      <c r="CH537" s="330"/>
      <c r="CI537" s="428"/>
      <c r="CJ537" s="330"/>
      <c r="CK537" s="428"/>
      <c r="CL537" s="330"/>
      <c r="CM537" s="428"/>
      <c r="CN537" s="330"/>
      <c r="CO537" s="428"/>
      <c r="CP537" s="330"/>
      <c r="CQ537" s="428"/>
      <c r="CR537" s="330"/>
      <c r="CS537" s="428"/>
      <c r="CT537" s="330"/>
      <c r="CU537" s="428"/>
      <c r="CV537" s="330"/>
      <c r="CW537" s="428"/>
      <c r="CX537" s="330"/>
      <c r="CY537" s="428"/>
      <c r="CZ537" s="330"/>
      <c r="DA537" s="428"/>
      <c r="DB537" s="330"/>
      <c r="DC537" s="428"/>
      <c r="DD537" s="330"/>
      <c r="DE537" s="428"/>
      <c r="DF537" s="330"/>
      <c r="DG537" s="428"/>
      <c r="DH537" s="330"/>
      <c r="DI537" s="428"/>
      <c r="DJ537" s="330"/>
      <c r="DK537" s="428"/>
      <c r="DL537" s="330"/>
      <c r="DM537" s="428"/>
      <c r="DN537" s="330"/>
      <c r="DO537" s="428"/>
      <c r="DP537" s="330"/>
      <c r="DQ537" s="428"/>
      <c r="DR537" s="330"/>
      <c r="DS537" s="428"/>
      <c r="DT537" s="330"/>
      <c r="DU537" s="428"/>
      <c r="DV537" s="330"/>
      <c r="DW537" s="428"/>
      <c r="DX537" s="330"/>
      <c r="DY537" s="428"/>
      <c r="DZ537" s="330"/>
      <c r="EA537" s="428"/>
      <c r="EB537" s="330"/>
      <c r="EC537" s="428"/>
      <c r="ED537" s="330"/>
      <c r="EE537" s="428"/>
      <c r="EF537" s="330"/>
      <c r="EG537" s="428"/>
      <c r="EH537" s="330"/>
      <c r="EI537" s="428"/>
      <c r="EJ537" s="330"/>
      <c r="EK537" s="428"/>
      <c r="EL537" s="330"/>
      <c r="EM537" s="428"/>
      <c r="EN537" s="330"/>
      <c r="EO537" s="428"/>
      <c r="EP537" s="330"/>
      <c r="EQ537" s="428"/>
      <c r="ER537" s="330"/>
      <c r="ES537" s="428"/>
      <c r="ET537" s="330"/>
      <c r="EU537" s="428"/>
      <c r="EV537" s="330"/>
      <c r="EW537" s="428"/>
      <c r="EX537" s="330"/>
      <c r="EY537" s="428"/>
      <c r="EZ537" s="330"/>
      <c r="FA537" s="428"/>
      <c r="FB537" s="330"/>
      <c r="FC537" s="428"/>
      <c r="FD537" s="330"/>
      <c r="FE537" s="428"/>
      <c r="FF537" s="330"/>
      <c r="FG537" s="428"/>
      <c r="FH537" s="330"/>
      <c r="FI537" s="428"/>
      <c r="FJ537" s="330"/>
      <c r="FK537" s="428"/>
      <c r="FL537" s="330"/>
      <c r="FM537" s="428"/>
      <c r="FN537" s="330"/>
      <c r="FO537" s="428"/>
      <c r="FP537" s="330"/>
      <c r="FQ537" s="428"/>
      <c r="FR537" s="330"/>
      <c r="FS537" s="428"/>
      <c r="FT537" s="330"/>
      <c r="FU537" s="428"/>
      <c r="FV537" s="330"/>
      <c r="FW537" s="428"/>
      <c r="FX537" s="330"/>
      <c r="FY537" s="428"/>
      <c r="FZ537" s="330"/>
      <c r="GA537" s="428"/>
      <c r="GB537" s="330"/>
      <c r="GC537" s="428"/>
      <c r="GD537" s="330"/>
      <c r="GE537" s="428"/>
      <c r="GF537" s="330"/>
      <c r="GG537" s="428"/>
      <c r="GH537" s="330"/>
      <c r="GI537" s="428"/>
      <c r="GJ537" s="330"/>
      <c r="GK537" s="428"/>
      <c r="GL537" s="330"/>
      <c r="GM537" s="428"/>
      <c r="GN537" s="330"/>
      <c r="GO537" s="428"/>
      <c r="GP537" s="330"/>
      <c r="GQ537" s="428"/>
      <c r="GR537" s="330"/>
      <c r="GS537" s="428"/>
      <c r="GT537" s="330"/>
      <c r="GU537" s="428"/>
      <c r="GV537" s="330"/>
      <c r="GW537" s="428"/>
      <c r="GX537" s="330"/>
      <c r="GY537" s="428"/>
      <c r="GZ537" s="330"/>
      <c r="HA537" s="428"/>
      <c r="HB537" s="330"/>
      <c r="HC537" s="428"/>
      <c r="HD537" s="330"/>
      <c r="HE537" s="428"/>
      <c r="HF537" s="330"/>
      <c r="HG537" s="428"/>
      <c r="HH537" s="330"/>
      <c r="HI537" s="428"/>
      <c r="HJ537" s="330"/>
      <c r="HK537" s="428"/>
      <c r="HL537" s="330"/>
      <c r="HM537" s="428"/>
      <c r="HN537" s="330"/>
      <c r="HO537" s="428"/>
      <c r="HP537" s="330"/>
      <c r="HQ537" s="428"/>
      <c r="HR537" s="330"/>
      <c r="HS537" s="428"/>
      <c r="HT537" s="330"/>
      <c r="HU537" s="428"/>
      <c r="HV537" s="330"/>
      <c r="HW537" s="428"/>
      <c r="HX537" s="330"/>
      <c r="HY537" s="428"/>
      <c r="HZ537" s="330"/>
      <c r="IA537" s="428"/>
      <c r="IB537" s="330"/>
      <c r="IC537" s="428"/>
      <c r="ID537" s="330"/>
      <c r="IE537" s="428"/>
      <c r="IF537" s="330"/>
      <c r="IG537" s="428"/>
      <c r="IH537" s="330"/>
      <c r="II537" s="428"/>
      <c r="IJ537" s="330"/>
      <c r="IK537" s="428"/>
      <c r="IL537" s="330"/>
      <c r="IM537" s="428"/>
      <c r="IN537" s="330"/>
      <c r="IO537" s="428"/>
      <c r="IP537" s="330"/>
      <c r="IQ537" s="428"/>
      <c r="IR537" s="330"/>
      <c r="IS537" s="428"/>
      <c r="IT537" s="330"/>
      <c r="IU537" s="428"/>
      <c r="IV537" s="330"/>
      <c r="IW537" s="428"/>
      <c r="IX537" s="330"/>
      <c r="IY537" s="428"/>
      <c r="IZ537" s="330"/>
      <c r="JA537" s="428"/>
      <c r="JB537" s="330"/>
      <c r="JC537" s="428"/>
      <c r="JD537" s="330"/>
      <c r="JE537" s="428"/>
      <c r="JF537" s="330"/>
      <c r="JG537" s="428"/>
      <c r="JH537" s="330"/>
      <c r="JI537" s="428"/>
      <c r="JJ537" s="330"/>
      <c r="JK537" s="428"/>
      <c r="JL537" s="330"/>
      <c r="JM537" s="428"/>
      <c r="JN537" s="330"/>
      <c r="JO537" s="428"/>
      <c r="JP537" s="330"/>
      <c r="JQ537" s="428"/>
      <c r="JR537" s="330"/>
      <c r="JS537" s="428"/>
      <c r="JT537" s="330"/>
      <c r="JU537" s="428"/>
      <c r="JV537" s="330"/>
      <c r="JW537" s="428"/>
      <c r="JX537" s="330"/>
      <c r="JY537" s="428"/>
      <c r="JZ537" s="330"/>
      <c r="KA537" s="428"/>
      <c r="KB537" s="330"/>
      <c r="KC537" s="428"/>
      <c r="KD537" s="330"/>
      <c r="KE537" s="428"/>
      <c r="KF537" s="330"/>
      <c r="KG537" s="428"/>
      <c r="KH537" s="330"/>
      <c r="KI537" s="428"/>
      <c r="KJ537" s="330"/>
      <c r="KK537" s="428"/>
      <c r="KL537" s="330"/>
      <c r="KM537" s="428"/>
      <c r="KN537" s="330"/>
      <c r="KO537" s="428"/>
      <c r="KP537" s="330"/>
      <c r="KQ537" s="428"/>
      <c r="KR537" s="330"/>
      <c r="KS537" s="428"/>
      <c r="KT537" s="330"/>
      <c r="KU537" s="428"/>
      <c r="KV537" s="330"/>
      <c r="KW537" s="428"/>
      <c r="KX537" s="330"/>
      <c r="KY537" s="428"/>
      <c r="KZ537" s="330"/>
      <c r="LA537" s="428"/>
      <c r="LB537" s="330"/>
      <c r="LC537" s="428"/>
      <c r="LD537" s="330"/>
      <c r="LE537" s="428"/>
      <c r="LF537" s="330"/>
      <c r="LG537" s="428"/>
      <c r="LH537" s="330"/>
      <c r="LI537" s="428"/>
      <c r="LJ537" s="330"/>
      <c r="LK537" s="428"/>
      <c r="LL537" s="330"/>
      <c r="LM537" s="428"/>
      <c r="LN537" s="330"/>
      <c r="LO537" s="428"/>
      <c r="LP537" s="330"/>
      <c r="LQ537" s="428"/>
      <c r="LR537" s="330"/>
      <c r="LS537" s="428"/>
      <c r="LT537" s="330"/>
      <c r="LU537" s="428"/>
      <c r="LV537" s="330"/>
      <c r="LW537" s="428"/>
      <c r="LX537" s="330"/>
      <c r="LY537" s="428"/>
      <c r="LZ537" s="330"/>
      <c r="MA537" s="428"/>
      <c r="MB537" s="330"/>
      <c r="MC537" s="428"/>
      <c r="MD537" s="330"/>
      <c r="ME537" s="428"/>
      <c r="MF537" s="330"/>
      <c r="MG537" s="428"/>
      <c r="MH537" s="330"/>
      <c r="MI537" s="428"/>
      <c r="MJ537" s="330"/>
      <c r="MK537" s="428"/>
      <c r="ML537" s="330"/>
      <c r="MM537" s="428"/>
      <c r="MN537" s="330"/>
      <c r="MO537" s="428"/>
      <c r="MP537" s="330"/>
      <c r="MQ537" s="428"/>
      <c r="MR537" s="330"/>
      <c r="MS537" s="428"/>
      <c r="MT537" s="330"/>
      <c r="MU537" s="428"/>
      <c r="MV537" s="330"/>
      <c r="MW537" s="428"/>
      <c r="MX537" s="330"/>
      <c r="MY537" s="428"/>
      <c r="MZ537" s="330"/>
      <c r="NA537" s="428"/>
      <c r="NB537" s="330"/>
      <c r="NC537" s="428"/>
      <c r="ND537" s="330"/>
      <c r="NE537" s="428"/>
      <c r="NF537" s="330"/>
      <c r="NG537" s="428"/>
      <c r="NH537" s="330"/>
      <c r="NI537" s="428"/>
      <c r="NJ537" s="330"/>
      <c r="NK537" s="428"/>
      <c r="NL537" s="330"/>
      <c r="NM537" s="428"/>
      <c r="NN537" s="330"/>
      <c r="NO537" s="428"/>
      <c r="NP537" s="330"/>
      <c r="NQ537" s="428"/>
      <c r="NR537" s="330"/>
      <c r="NS537" s="428"/>
      <c r="NT537" s="330"/>
      <c r="NU537" s="428"/>
      <c r="NV537" s="330"/>
      <c r="NW537" s="428"/>
      <c r="NX537" s="330"/>
      <c r="NY537" s="428"/>
      <c r="NZ537" s="330"/>
      <c r="OA537" s="428"/>
      <c r="OB537" s="330"/>
      <c r="OC537" s="428"/>
      <c r="OD537" s="330"/>
      <c r="OE537" s="428"/>
      <c r="OF537" s="330"/>
      <c r="OG537" s="428"/>
      <c r="OH537" s="330"/>
      <c r="OI537" s="428"/>
      <c r="OJ537" s="330"/>
      <c r="OK537" s="428"/>
      <c r="OL537" s="330"/>
      <c r="OM537" s="428"/>
      <c r="ON537" s="330"/>
      <c r="OO537" s="428"/>
      <c r="OP537" s="330"/>
      <c r="OQ537" s="428"/>
      <c r="OR537" s="330"/>
      <c r="OS537" s="428"/>
      <c r="OT537" s="330"/>
      <c r="OU537" s="428"/>
      <c r="OV537" s="330"/>
      <c r="OW537" s="428"/>
      <c r="OX537" s="330"/>
      <c r="OY537" s="428"/>
      <c r="OZ537" s="330"/>
      <c r="PA537" s="428"/>
      <c r="PB537" s="330"/>
      <c r="PC537" s="428"/>
      <c r="PD537" s="330"/>
      <c r="PE537" s="428"/>
      <c r="PF537" s="330"/>
      <c r="PG537" s="428"/>
      <c r="PH537" s="330"/>
      <c r="PI537" s="428"/>
      <c r="PJ537" s="330"/>
      <c r="PK537" s="428"/>
      <c r="PL537" s="330"/>
      <c r="PM537" s="428"/>
      <c r="PN537" s="330"/>
      <c r="PO537" s="428"/>
      <c r="PP537" s="330"/>
      <c r="PQ537" s="428"/>
      <c r="PR537" s="330"/>
      <c r="PS537" s="428"/>
      <c r="PT537" s="330"/>
      <c r="PU537" s="428"/>
      <c r="PV537" s="330"/>
      <c r="PW537" s="428"/>
      <c r="PX537" s="330"/>
      <c r="PY537" s="428"/>
      <c r="PZ537" s="330"/>
      <c r="QA537" s="428"/>
      <c r="QB537" s="330"/>
      <c r="QC537" s="428"/>
      <c r="QD537" s="330"/>
      <c r="QE537" s="428"/>
      <c r="QF537" s="330"/>
      <c r="QG537" s="428"/>
      <c r="QH537" s="330"/>
      <c r="QI537" s="428"/>
      <c r="QJ537" s="330"/>
      <c r="QK537" s="428"/>
      <c r="QL537" s="330"/>
      <c r="QM537" s="428"/>
      <c r="QN537" s="330"/>
      <c r="QO537" s="428"/>
      <c r="QP537" s="330"/>
      <c r="QQ537" s="428"/>
      <c r="QR537" s="330"/>
      <c r="QS537" s="428"/>
      <c r="QT537" s="330"/>
      <c r="QU537" s="428"/>
      <c r="QV537" s="330"/>
      <c r="QW537" s="428"/>
      <c r="QX537" s="330"/>
      <c r="QY537" s="428"/>
      <c r="QZ537" s="330"/>
      <c r="RA537" s="428"/>
      <c r="RB537" s="330"/>
      <c r="RC537" s="428"/>
      <c r="RD537" s="330"/>
      <c r="RE537" s="428"/>
      <c r="RF537" s="330"/>
      <c r="RG537" s="428"/>
      <c r="RH537" s="330"/>
      <c r="RI537" s="428"/>
      <c r="RJ537" s="330"/>
      <c r="RK537" s="428"/>
      <c r="RL537" s="330"/>
      <c r="RM537" s="428"/>
      <c r="RN537" s="330"/>
      <c r="RO537" s="428"/>
      <c r="RP537" s="330"/>
      <c r="RQ537" s="428"/>
      <c r="RR537" s="330"/>
      <c r="RS537" s="428"/>
      <c r="RT537" s="330"/>
      <c r="RU537" s="428"/>
      <c r="RV537" s="330"/>
      <c r="RW537" s="428"/>
      <c r="RX537" s="330"/>
      <c r="RY537" s="428"/>
      <c r="RZ537" s="330"/>
      <c r="SA537" s="428"/>
      <c r="SB537" s="330"/>
      <c r="SC537" s="428"/>
      <c r="SD537" s="330"/>
      <c r="SE537" s="428"/>
      <c r="SF537" s="330"/>
      <c r="SG537" s="428"/>
      <c r="SH537" s="330"/>
      <c r="SI537" s="428"/>
      <c r="SJ537" s="330"/>
      <c r="SK537" s="428"/>
      <c r="SL537" s="330"/>
      <c r="SM537" s="428"/>
      <c r="SN537" s="330"/>
      <c r="SO537" s="428"/>
      <c r="SP537" s="330"/>
      <c r="SQ537" s="428"/>
      <c r="SR537" s="330"/>
      <c r="SS537" s="428"/>
      <c r="ST537" s="330"/>
      <c r="SU537" s="428"/>
      <c r="SV537" s="330"/>
      <c r="SW537" s="428"/>
      <c r="SX537" s="330"/>
      <c r="SY537" s="428"/>
      <c r="SZ537" s="330"/>
      <c r="TA537" s="428"/>
      <c r="TB537" s="330"/>
      <c r="TC537" s="428"/>
      <c r="TD537" s="330"/>
      <c r="TE537" s="428"/>
      <c r="TF537" s="330"/>
      <c r="TG537" s="428"/>
      <c r="TH537" s="330"/>
      <c r="TI537" s="428"/>
      <c r="TJ537" s="330"/>
      <c r="TK537" s="428"/>
      <c r="TL537" s="330"/>
      <c r="TM537" s="428"/>
      <c r="TN537" s="330"/>
      <c r="TO537" s="428"/>
      <c r="TP537" s="330"/>
      <c r="TQ537" s="428"/>
      <c r="TR537" s="330"/>
      <c r="TS537" s="428"/>
      <c r="TT537" s="330"/>
      <c r="TU537" s="428"/>
      <c r="TV537" s="330"/>
      <c r="TW537" s="428"/>
      <c r="TX537" s="330"/>
      <c r="TY537" s="428"/>
      <c r="TZ537" s="330"/>
      <c r="UA537" s="428"/>
      <c r="UB537" s="330"/>
      <c r="UC537" s="428"/>
      <c r="UD537" s="330"/>
      <c r="UE537" s="428"/>
      <c r="UF537" s="330"/>
      <c r="UG537" s="428"/>
      <c r="UH537" s="330"/>
      <c r="UI537" s="428"/>
      <c r="UJ537" s="330"/>
      <c r="UK537" s="428"/>
      <c r="UL537" s="330"/>
      <c r="UM537" s="428"/>
      <c r="UN537" s="330"/>
      <c r="UO537" s="428"/>
      <c r="UP537" s="330"/>
      <c r="UQ537" s="428"/>
      <c r="UR537" s="330"/>
      <c r="US537" s="428"/>
      <c r="UT537" s="330"/>
      <c r="UU537" s="428"/>
      <c r="UV537" s="330"/>
      <c r="UW537" s="428"/>
      <c r="UX537" s="330"/>
      <c r="UY537" s="428"/>
      <c r="UZ537" s="330"/>
      <c r="VA537" s="428"/>
      <c r="VB537" s="330"/>
      <c r="VC537" s="428"/>
      <c r="VD537" s="330"/>
      <c r="VE537" s="428"/>
      <c r="VF537" s="330"/>
      <c r="VG537" s="428"/>
      <c r="VH537" s="330"/>
      <c r="VI537" s="428"/>
      <c r="VJ537" s="330"/>
      <c r="VK537" s="428"/>
      <c r="VL537" s="330"/>
      <c r="VM537" s="428"/>
      <c r="VN537" s="330"/>
      <c r="VO537" s="428"/>
      <c r="VP537" s="330"/>
      <c r="VQ537" s="428"/>
      <c r="VR537" s="330"/>
      <c r="VS537" s="428"/>
      <c r="VT537" s="330"/>
      <c r="VU537" s="428"/>
      <c r="VV537" s="330"/>
      <c r="VW537" s="428"/>
      <c r="VX537" s="330"/>
      <c r="VY537" s="428"/>
      <c r="VZ537" s="330"/>
      <c r="WA537" s="428"/>
      <c r="WB537" s="330"/>
      <c r="WC537" s="428"/>
      <c r="WD537" s="330"/>
      <c r="WE537" s="428"/>
      <c r="WF537" s="330"/>
      <c r="WG537" s="428"/>
      <c r="WH537" s="330"/>
      <c r="WI537" s="428"/>
      <c r="WJ537" s="330"/>
      <c r="WK537" s="428"/>
      <c r="WL537" s="330"/>
      <c r="WM537" s="428"/>
      <c r="WN537" s="330"/>
      <c r="WO537" s="428"/>
      <c r="WP537" s="330"/>
      <c r="WQ537" s="428"/>
      <c r="WR537" s="330"/>
      <c r="WS537" s="428"/>
      <c r="WT537" s="330"/>
      <c r="WU537" s="428"/>
      <c r="WV537" s="330"/>
      <c r="WW537" s="428"/>
      <c r="WX537" s="330"/>
      <c r="WY537" s="428"/>
      <c r="WZ537" s="330"/>
      <c r="XA537" s="428"/>
      <c r="XB537" s="330"/>
      <c r="XC537" s="428"/>
      <c r="XD537" s="330"/>
      <c r="XE537" s="428"/>
      <c r="XF537" s="330"/>
      <c r="XG537" s="428"/>
      <c r="XH537" s="330"/>
      <c r="XI537" s="428"/>
      <c r="XJ537" s="330"/>
      <c r="XK537" s="428"/>
      <c r="XL537" s="330"/>
      <c r="XM537" s="428"/>
      <c r="XN537" s="330"/>
      <c r="XO537" s="428"/>
      <c r="XP537" s="330"/>
      <c r="XQ537" s="428"/>
      <c r="XR537" s="330"/>
      <c r="XS537" s="428"/>
      <c r="XT537" s="330"/>
      <c r="XU537" s="428"/>
      <c r="XV537" s="330"/>
      <c r="XW537" s="428"/>
      <c r="XX537" s="330"/>
      <c r="XY537" s="428"/>
      <c r="XZ537" s="330"/>
      <c r="YA537" s="428"/>
      <c r="YB537" s="330"/>
      <c r="YC537" s="428"/>
      <c r="YD537" s="330"/>
      <c r="YE537" s="428"/>
      <c r="YF537" s="330"/>
      <c r="YG537" s="428"/>
      <c r="YH537" s="330"/>
      <c r="YI537" s="428"/>
      <c r="YJ537" s="330"/>
      <c r="YK537" s="428"/>
      <c r="YL537" s="330"/>
      <c r="YM537" s="428"/>
      <c r="YN537" s="330"/>
      <c r="YO537" s="428"/>
      <c r="YP537" s="330"/>
      <c r="YQ537" s="428"/>
      <c r="YR537" s="330"/>
      <c r="YS537" s="428"/>
      <c r="YT537" s="330"/>
      <c r="YU537" s="428"/>
      <c r="YV537" s="330"/>
      <c r="YW537" s="428"/>
      <c r="YX537" s="330"/>
      <c r="YY537" s="428"/>
      <c r="YZ537" s="330"/>
      <c r="ZA537" s="428"/>
      <c r="ZB537" s="330"/>
      <c r="ZC537" s="428"/>
      <c r="ZD537" s="330"/>
      <c r="ZE537" s="428"/>
      <c r="ZF537" s="330"/>
      <c r="ZG537" s="428"/>
      <c r="ZH537" s="330"/>
      <c r="ZI537" s="428"/>
      <c r="ZJ537" s="330"/>
      <c r="ZK537" s="428"/>
      <c r="ZL537" s="330"/>
      <c r="ZM537" s="428"/>
      <c r="ZN537" s="330"/>
      <c r="ZO537" s="428"/>
      <c r="ZP537" s="330"/>
      <c r="ZQ537" s="428"/>
      <c r="ZR537" s="330"/>
      <c r="ZS537" s="428"/>
      <c r="ZT537" s="330"/>
      <c r="ZU537" s="428"/>
      <c r="ZV537" s="330"/>
      <c r="ZW537" s="428"/>
      <c r="ZX537" s="330"/>
      <c r="ZY537" s="428"/>
      <c r="ZZ537" s="330"/>
      <c r="AAA537" s="428"/>
      <c r="AAB537" s="330"/>
      <c r="AAC537" s="428"/>
      <c r="AAD537" s="330"/>
      <c r="AAE537" s="428"/>
      <c r="AAF537" s="330"/>
      <c r="AAG537" s="428"/>
      <c r="AAH537" s="330"/>
      <c r="AAI537" s="428"/>
      <c r="AAJ537" s="330"/>
      <c r="AAK537" s="428"/>
      <c r="AAL537" s="330"/>
      <c r="AAM537" s="428"/>
      <c r="AAN537" s="330"/>
      <c r="AAO537" s="428"/>
      <c r="AAP537" s="330"/>
      <c r="AAQ537" s="428"/>
      <c r="AAR537" s="330"/>
      <c r="AAS537" s="428"/>
      <c r="AAT537" s="330"/>
      <c r="AAU537" s="428"/>
      <c r="AAV537" s="330"/>
      <c r="AAW537" s="428"/>
      <c r="AAX537" s="330"/>
      <c r="AAY537" s="428"/>
      <c r="AAZ537" s="330"/>
      <c r="ABA537" s="428"/>
      <c r="ABB537" s="330"/>
      <c r="ABC537" s="428"/>
      <c r="ABD537" s="330"/>
      <c r="ABE537" s="428"/>
      <c r="ABF537" s="330"/>
      <c r="ABG537" s="428"/>
      <c r="ABH537" s="330"/>
      <c r="ABI537" s="428"/>
      <c r="ABJ537" s="330"/>
      <c r="ABK537" s="428"/>
      <c r="ABL537" s="330"/>
      <c r="ABM537" s="428"/>
      <c r="ABN537" s="330"/>
      <c r="ABO537" s="428"/>
      <c r="ABP537" s="330"/>
      <c r="ABQ537" s="428"/>
      <c r="ABR537" s="330"/>
      <c r="ABS537" s="428"/>
      <c r="ABT537" s="330"/>
      <c r="ABU537" s="428"/>
      <c r="ABV537" s="330"/>
      <c r="ABW537" s="428"/>
      <c r="ABX537" s="330"/>
      <c r="ABY537" s="428"/>
      <c r="ABZ537" s="330"/>
      <c r="ACA537" s="428"/>
      <c r="ACB537" s="330"/>
      <c r="ACC537" s="428"/>
      <c r="ACD537" s="330"/>
      <c r="ACE537" s="428"/>
      <c r="ACF537" s="330"/>
      <c r="ACG537" s="428"/>
      <c r="ACH537" s="330"/>
      <c r="ACI537" s="428"/>
      <c r="ACJ537" s="330"/>
      <c r="ACK537" s="428"/>
      <c r="ACL537" s="330"/>
      <c r="ACM537" s="428"/>
      <c r="ACN537" s="330"/>
      <c r="ACO537" s="428"/>
      <c r="ACP537" s="330"/>
      <c r="ACQ537" s="428"/>
      <c r="ACR537" s="330"/>
      <c r="ACS537" s="428"/>
      <c r="ACT537" s="330"/>
      <c r="ACU537" s="428"/>
      <c r="ACV537" s="330"/>
      <c r="ACW537" s="428"/>
      <c r="ACX537" s="330"/>
      <c r="ACY537" s="428"/>
      <c r="ACZ537" s="330"/>
      <c r="ADA537" s="428"/>
      <c r="ADB537" s="330"/>
      <c r="ADC537" s="428"/>
      <c r="ADD537" s="330"/>
      <c r="ADE537" s="428"/>
      <c r="ADF537" s="330"/>
      <c r="ADG537" s="428"/>
      <c r="ADH537" s="330"/>
      <c r="ADI537" s="428"/>
      <c r="ADJ537" s="330"/>
      <c r="ADK537" s="428"/>
      <c r="ADL537" s="330"/>
      <c r="ADM537" s="428"/>
      <c r="ADN537" s="330"/>
      <c r="ADO537" s="428"/>
      <c r="ADP537" s="330"/>
      <c r="ADQ537" s="428"/>
      <c r="ADR537" s="330"/>
      <c r="ADS537" s="428"/>
      <c r="ADT537" s="330"/>
      <c r="ADU537" s="428"/>
      <c r="ADV537" s="330"/>
      <c r="ADW537" s="428"/>
      <c r="ADX537" s="330"/>
      <c r="ADY537" s="428"/>
      <c r="ADZ537" s="330"/>
      <c r="AEA537" s="428"/>
      <c r="AEB537" s="330"/>
      <c r="AEC537" s="428"/>
      <c r="AED537" s="330"/>
      <c r="AEE537" s="428"/>
      <c r="AEF537" s="330"/>
      <c r="AEG537" s="428"/>
      <c r="AEH537" s="330"/>
      <c r="AEI537" s="428"/>
      <c r="AEJ537" s="330"/>
      <c r="AEK537" s="428"/>
      <c r="AEL537" s="330"/>
      <c r="AEM537" s="428"/>
      <c r="AEN537" s="330"/>
      <c r="AEO537" s="428"/>
      <c r="AEP537" s="330"/>
      <c r="AEQ537" s="428"/>
      <c r="AER537" s="330"/>
      <c r="AES537" s="428"/>
      <c r="AET537" s="330"/>
      <c r="AEU537" s="428"/>
      <c r="AEV537" s="330"/>
      <c r="AEW537" s="428"/>
      <c r="AEX537" s="330"/>
      <c r="AEY537" s="428"/>
      <c r="AEZ537" s="330"/>
      <c r="AFA537" s="428"/>
      <c r="AFB537" s="330"/>
      <c r="AFC537" s="428"/>
      <c r="AFD537" s="330"/>
      <c r="AFE537" s="428"/>
      <c r="AFF537" s="330"/>
      <c r="AFG537" s="428"/>
      <c r="AFH537" s="330"/>
      <c r="AFI537" s="428"/>
      <c r="AFJ537" s="330"/>
      <c r="AFK537" s="428"/>
      <c r="AFL537" s="330"/>
      <c r="AFM537" s="428"/>
      <c r="AFN537" s="330"/>
      <c r="AFO537" s="428"/>
      <c r="AFP537" s="330"/>
      <c r="AFQ537" s="428"/>
      <c r="AFR537" s="330"/>
      <c r="AFS537" s="428"/>
      <c r="AFT537" s="330"/>
      <c r="AFU537" s="428"/>
      <c r="AFV537" s="330"/>
      <c r="AFW537" s="428"/>
      <c r="AFX537" s="330"/>
      <c r="AFY537" s="428"/>
      <c r="AFZ537" s="330"/>
      <c r="AGA537" s="428"/>
      <c r="AGB537" s="330"/>
      <c r="AGC537" s="428"/>
      <c r="AGD537" s="330"/>
      <c r="AGE537" s="428"/>
      <c r="AGF537" s="330"/>
      <c r="AGG537" s="428"/>
      <c r="AGH537" s="330"/>
      <c r="AGI537" s="428"/>
      <c r="AGJ537" s="330"/>
      <c r="AGK537" s="428"/>
      <c r="AGL537" s="330"/>
      <c r="AGM537" s="428"/>
      <c r="AGN537" s="330"/>
      <c r="AGO537" s="428"/>
      <c r="AGP537" s="330"/>
      <c r="AGQ537" s="428"/>
      <c r="AGR537" s="330"/>
      <c r="AGS537" s="428"/>
      <c r="AGT537" s="330"/>
      <c r="AGU537" s="428"/>
      <c r="AGV537" s="330"/>
      <c r="AGW537" s="428"/>
      <c r="AGX537" s="330"/>
      <c r="AGY537" s="428"/>
      <c r="AGZ537" s="330"/>
      <c r="AHA537" s="428"/>
      <c r="AHB537" s="330"/>
      <c r="AHC537" s="428"/>
      <c r="AHD537" s="330"/>
      <c r="AHE537" s="428"/>
      <c r="AHF537" s="330"/>
      <c r="AHG537" s="428"/>
      <c r="AHH537" s="330"/>
      <c r="AHI537" s="428"/>
      <c r="AHJ537" s="330"/>
      <c r="AHK537" s="428"/>
      <c r="AHL537" s="330"/>
      <c r="AHM537" s="428"/>
      <c r="AHN537" s="330"/>
      <c r="AHO537" s="428"/>
      <c r="AHP537" s="330"/>
      <c r="AHQ537" s="428"/>
      <c r="AHR537" s="330"/>
      <c r="AHS537" s="428"/>
      <c r="AHT537" s="330"/>
      <c r="AHU537" s="428"/>
      <c r="AHV537" s="330"/>
      <c r="AHW537" s="428"/>
      <c r="AHX537" s="330"/>
      <c r="AHY537" s="428"/>
      <c r="AHZ537" s="330"/>
      <c r="AIA537" s="428"/>
      <c r="AIB537" s="330"/>
      <c r="AIC537" s="428"/>
      <c r="AID537" s="330"/>
      <c r="AIE537" s="428"/>
      <c r="AIF537" s="330"/>
      <c r="AIG537" s="428"/>
      <c r="AIH537" s="330"/>
      <c r="AII537" s="428"/>
      <c r="AIJ537" s="330"/>
      <c r="AIK537" s="428"/>
      <c r="AIL537" s="330"/>
      <c r="AIM537" s="428"/>
      <c r="AIN537" s="330"/>
      <c r="AIO537" s="428"/>
      <c r="AIP537" s="330"/>
      <c r="AIQ537" s="428"/>
      <c r="AIR537" s="330"/>
      <c r="AIS537" s="428"/>
      <c r="AIT537" s="330"/>
      <c r="AIU537" s="428"/>
      <c r="AIV537" s="330"/>
      <c r="AIW537" s="428"/>
      <c r="AIX537" s="330"/>
      <c r="AIY537" s="428"/>
      <c r="AIZ537" s="330"/>
      <c r="AJA537" s="428"/>
      <c r="AJB537" s="330"/>
      <c r="AJC537" s="428"/>
      <c r="AJD537" s="330"/>
      <c r="AJE537" s="428"/>
      <c r="AJF537" s="330"/>
      <c r="AJG537" s="428"/>
      <c r="AJH537" s="330"/>
      <c r="AJI537" s="428"/>
      <c r="AJJ537" s="330"/>
      <c r="AJK537" s="428"/>
      <c r="AJL537" s="330"/>
      <c r="AJM537" s="428"/>
      <c r="AJN537" s="330"/>
      <c r="AJO537" s="428"/>
      <c r="AJP537" s="330"/>
      <c r="AJQ537" s="428"/>
      <c r="AJR537" s="330"/>
      <c r="AJS537" s="428"/>
      <c r="AJT537" s="330"/>
      <c r="AJU537" s="428"/>
      <c r="AJV537" s="330"/>
      <c r="AJW537" s="428"/>
      <c r="AJX537" s="330"/>
      <c r="AJY537" s="428"/>
      <c r="AJZ537" s="330"/>
      <c r="AKA537" s="428"/>
      <c r="AKB537" s="330"/>
      <c r="AKC537" s="428"/>
      <c r="AKD537" s="330"/>
      <c r="AKE537" s="428"/>
      <c r="AKF537" s="330"/>
      <c r="AKG537" s="428"/>
      <c r="AKH537" s="330"/>
      <c r="AKI537" s="428"/>
      <c r="AKJ537" s="330"/>
      <c r="AKK537" s="428"/>
      <c r="AKL537" s="330"/>
      <c r="AKM537" s="428"/>
      <c r="AKN537" s="330"/>
      <c r="AKO537" s="428"/>
      <c r="AKP537" s="330"/>
      <c r="AKQ537" s="428"/>
      <c r="AKR537" s="330"/>
      <c r="AKS537" s="428"/>
      <c r="AKT537" s="330"/>
      <c r="AKU537" s="428"/>
      <c r="AKV537" s="330"/>
      <c r="AKW537" s="428"/>
      <c r="AKX537" s="330"/>
      <c r="AKY537" s="428"/>
      <c r="AKZ537" s="330"/>
      <c r="ALA537" s="428"/>
      <c r="ALB537" s="330"/>
      <c r="ALC537" s="428"/>
      <c r="ALD537" s="330"/>
      <c r="ALE537" s="428"/>
      <c r="ALF537" s="330"/>
      <c r="ALG537" s="428"/>
      <c r="ALH537" s="330"/>
      <c r="ALI537" s="428"/>
      <c r="ALJ537" s="330"/>
      <c r="ALK537" s="428"/>
      <c r="ALL537" s="330"/>
      <c r="ALM537" s="428"/>
      <c r="ALN537" s="330"/>
      <c r="ALO537" s="428"/>
      <c r="ALP537" s="330"/>
      <c r="ALQ537" s="428"/>
      <c r="ALR537" s="330"/>
      <c r="ALS537" s="428"/>
      <c r="ALT537" s="330"/>
      <c r="ALU537" s="428"/>
      <c r="ALV537" s="330"/>
      <c r="ALW537" s="428"/>
      <c r="ALX537" s="330"/>
      <c r="ALY537" s="428"/>
      <c r="ALZ537" s="330"/>
      <c r="AMA537" s="428"/>
      <c r="AMB537" s="330"/>
      <c r="AMC537" s="428"/>
      <c r="AMD537" s="330"/>
      <c r="AME537" s="428"/>
      <c r="AMF537" s="330"/>
      <c r="AMG537" s="428"/>
      <c r="AMH537" s="330"/>
      <c r="AMI537" s="428"/>
      <c r="AMJ537" s="330"/>
      <c r="AMK537" s="428"/>
      <c r="AML537" s="330"/>
      <c r="AMM537" s="428"/>
      <c r="AMN537" s="330"/>
      <c r="AMO537" s="428"/>
      <c r="AMP537" s="330"/>
      <c r="AMQ537" s="428"/>
      <c r="AMR537" s="330"/>
      <c r="AMS537" s="428"/>
      <c r="AMT537" s="330"/>
      <c r="AMU537" s="428"/>
      <c r="AMV537" s="330"/>
      <c r="AMW537" s="428"/>
      <c r="AMX537" s="330"/>
      <c r="AMY537" s="428"/>
      <c r="AMZ537" s="330"/>
      <c r="ANA537" s="428"/>
      <c r="ANB537" s="330"/>
      <c r="ANC537" s="428"/>
      <c r="AND537" s="330"/>
      <c r="ANE537" s="428"/>
      <c r="ANF537" s="330"/>
      <c r="ANG537" s="428"/>
      <c r="ANH537" s="330"/>
      <c r="ANI537" s="428"/>
      <c r="ANJ537" s="330"/>
      <c r="ANK537" s="428"/>
      <c r="ANL537" s="330"/>
      <c r="ANM537" s="428"/>
      <c r="ANN537" s="330"/>
      <c r="ANO537" s="428"/>
      <c r="ANP537" s="330"/>
      <c r="ANQ537" s="428"/>
      <c r="ANR537" s="330"/>
      <c r="ANS537" s="428"/>
      <c r="ANT537" s="330"/>
      <c r="ANU537" s="428"/>
      <c r="ANV537" s="330"/>
      <c r="ANW537" s="428"/>
      <c r="ANX537" s="330"/>
      <c r="ANY537" s="428"/>
      <c r="ANZ537" s="330"/>
      <c r="AOA537" s="428"/>
      <c r="AOB537" s="330"/>
      <c r="AOC537" s="428"/>
      <c r="AOD537" s="330"/>
      <c r="AOE537" s="428"/>
      <c r="AOF537" s="330"/>
      <c r="AOG537" s="428"/>
      <c r="AOH537" s="330"/>
      <c r="AOI537" s="428"/>
      <c r="AOJ537" s="330"/>
      <c r="AOK537" s="428"/>
      <c r="AOL537" s="330"/>
      <c r="AOM537" s="428"/>
      <c r="AON537" s="330"/>
      <c r="AOO537" s="428"/>
      <c r="AOP537" s="330"/>
      <c r="AOQ537" s="428"/>
      <c r="AOR537" s="330"/>
      <c r="AOS537" s="428"/>
      <c r="AOT537" s="330"/>
      <c r="AOU537" s="428"/>
      <c r="AOV537" s="330"/>
      <c r="AOW537" s="428"/>
      <c r="AOX537" s="330"/>
      <c r="AOY537" s="428"/>
      <c r="AOZ537" s="330"/>
      <c r="APA537" s="428"/>
      <c r="APB537" s="330"/>
      <c r="APC537" s="428"/>
      <c r="APD537" s="330"/>
      <c r="APE537" s="428"/>
      <c r="APF537" s="330"/>
      <c r="APG537" s="428"/>
      <c r="APH537" s="330"/>
      <c r="API537" s="428"/>
      <c r="APJ537" s="330"/>
      <c r="APK537" s="428"/>
      <c r="APL537" s="330"/>
      <c r="APM537" s="428"/>
      <c r="APN537" s="330"/>
      <c r="APO537" s="428"/>
      <c r="APP537" s="330"/>
      <c r="APQ537" s="428"/>
      <c r="APR537" s="330"/>
      <c r="APS537" s="428"/>
      <c r="APT537" s="330"/>
      <c r="APU537" s="428"/>
      <c r="APV537" s="330"/>
      <c r="APW537" s="428"/>
      <c r="APX537" s="330"/>
      <c r="APY537" s="428"/>
      <c r="APZ537" s="330"/>
      <c r="AQA537" s="428"/>
      <c r="AQB537" s="330"/>
      <c r="AQC537" s="428"/>
      <c r="AQD537" s="330"/>
      <c r="AQE537" s="428"/>
      <c r="AQF537" s="330"/>
      <c r="AQG537" s="428"/>
      <c r="AQH537" s="330"/>
      <c r="AQI537" s="428"/>
      <c r="AQJ537" s="330"/>
      <c r="AQK537" s="428"/>
      <c r="AQL537" s="330"/>
      <c r="AQM537" s="428"/>
      <c r="AQN537" s="330"/>
      <c r="AQO537" s="428"/>
      <c r="AQP537" s="330"/>
      <c r="AQQ537" s="428"/>
      <c r="AQR537" s="330"/>
      <c r="AQS537" s="428"/>
      <c r="AQT537" s="330"/>
      <c r="AQU537" s="428"/>
      <c r="AQV537" s="330"/>
      <c r="AQW537" s="428"/>
      <c r="AQX537" s="330"/>
      <c r="AQY537" s="428"/>
      <c r="AQZ537" s="330"/>
      <c r="ARA537" s="428"/>
      <c r="ARB537" s="330"/>
      <c r="ARC537" s="428"/>
      <c r="ARD537" s="330"/>
      <c r="ARE537" s="428"/>
      <c r="ARF537" s="330"/>
      <c r="ARG537" s="428"/>
      <c r="ARH537" s="330"/>
      <c r="ARI537" s="428"/>
      <c r="ARJ537" s="330"/>
      <c r="ARK537" s="428"/>
      <c r="ARL537" s="330"/>
      <c r="ARM537" s="428"/>
      <c r="ARN537" s="330"/>
      <c r="ARO537" s="428"/>
      <c r="ARP537" s="330"/>
      <c r="ARQ537" s="428"/>
      <c r="ARR537" s="330"/>
      <c r="ARS537" s="428"/>
      <c r="ART537" s="330"/>
      <c r="ARU537" s="428"/>
      <c r="ARV537" s="330"/>
      <c r="ARW537" s="428"/>
      <c r="ARX537" s="330"/>
      <c r="ARY537" s="428"/>
      <c r="ARZ537" s="330"/>
      <c r="ASA537" s="428"/>
      <c r="ASB537" s="330"/>
      <c r="ASC537" s="428"/>
      <c r="ASD537" s="330"/>
      <c r="ASE537" s="428"/>
      <c r="ASF537" s="330"/>
      <c r="ASG537" s="428"/>
      <c r="ASH537" s="330"/>
      <c r="ASI537" s="428"/>
      <c r="ASJ537" s="330"/>
      <c r="ASK537" s="428"/>
      <c r="ASL537" s="330"/>
      <c r="ASM537" s="428"/>
      <c r="ASN537" s="330"/>
      <c r="ASO537" s="428"/>
      <c r="ASP537" s="330"/>
      <c r="ASQ537" s="428"/>
      <c r="ASR537" s="330"/>
      <c r="ASS537" s="428"/>
      <c r="AST537" s="330"/>
      <c r="ASU537" s="428"/>
      <c r="ASV537" s="330"/>
      <c r="ASW537" s="428"/>
      <c r="ASX537" s="330"/>
      <c r="ASY537" s="428"/>
      <c r="ASZ537" s="330"/>
      <c r="ATA537" s="428"/>
      <c r="ATB537" s="330"/>
      <c r="ATC537" s="428"/>
      <c r="ATD537" s="330"/>
      <c r="ATE537" s="428"/>
      <c r="ATF537" s="330"/>
      <c r="ATG537" s="428"/>
      <c r="ATH537" s="330"/>
      <c r="ATI537" s="428"/>
      <c r="ATJ537" s="330"/>
      <c r="ATK537" s="428"/>
      <c r="ATL537" s="330"/>
      <c r="ATM537" s="428"/>
      <c r="ATN537" s="330"/>
      <c r="ATO537" s="428"/>
      <c r="ATP537" s="330"/>
      <c r="ATQ537" s="428"/>
      <c r="ATR537" s="330"/>
      <c r="ATS537" s="428"/>
      <c r="ATT537" s="330"/>
      <c r="ATU537" s="428"/>
      <c r="ATV537" s="330"/>
      <c r="ATW537" s="428"/>
      <c r="ATX537" s="330"/>
      <c r="ATY537" s="428"/>
      <c r="ATZ537" s="330"/>
      <c r="AUA537" s="428"/>
      <c r="AUB537" s="330"/>
      <c r="AUC537" s="428"/>
      <c r="AUD537" s="330"/>
      <c r="AUE537" s="428"/>
      <c r="AUF537" s="330"/>
      <c r="AUG537" s="428"/>
      <c r="AUH537" s="330"/>
      <c r="AUI537" s="428"/>
      <c r="AUJ537" s="330"/>
      <c r="AUK537" s="428"/>
      <c r="AUL537" s="330"/>
      <c r="AUM537" s="428"/>
      <c r="AUN537" s="330"/>
      <c r="AUO537" s="428"/>
      <c r="AUP537" s="330"/>
      <c r="AUQ537" s="428"/>
      <c r="AUR537" s="330"/>
      <c r="AUS537" s="428"/>
      <c r="AUT537" s="330"/>
      <c r="AUU537" s="428"/>
      <c r="AUV537" s="330"/>
      <c r="AUW537" s="428"/>
      <c r="AUX537" s="330"/>
      <c r="AUY537" s="428"/>
      <c r="AUZ537" s="330"/>
      <c r="AVA537" s="428"/>
      <c r="AVB537" s="330"/>
      <c r="AVC537" s="428"/>
      <c r="AVD537" s="330"/>
      <c r="AVE537" s="428"/>
      <c r="AVF537" s="330"/>
      <c r="AVG537" s="428"/>
      <c r="AVH537" s="330"/>
      <c r="AVI537" s="428"/>
      <c r="AVJ537" s="330"/>
      <c r="AVK537" s="428"/>
      <c r="AVL537" s="330"/>
      <c r="AVM537" s="428"/>
      <c r="AVN537" s="330"/>
      <c r="AVO537" s="428"/>
      <c r="AVP537" s="330"/>
      <c r="AVQ537" s="428"/>
      <c r="AVR537" s="330"/>
      <c r="AVS537" s="428"/>
      <c r="AVT537" s="330"/>
      <c r="AVU537" s="428"/>
      <c r="AVV537" s="330"/>
      <c r="AVW537" s="428"/>
      <c r="AVX537" s="330"/>
      <c r="AVY537" s="428"/>
      <c r="AVZ537" s="330"/>
      <c r="AWA537" s="428"/>
      <c r="AWB537" s="330"/>
      <c r="AWC537" s="428"/>
      <c r="AWD537" s="330"/>
      <c r="AWE537" s="428"/>
      <c r="AWF537" s="330"/>
      <c r="AWG537" s="428"/>
      <c r="AWH537" s="330"/>
      <c r="AWI537" s="428"/>
      <c r="AWJ537" s="330"/>
      <c r="AWK537" s="428"/>
      <c r="AWL537" s="330"/>
      <c r="AWM537" s="428"/>
      <c r="AWN537" s="330"/>
      <c r="AWO537" s="428"/>
      <c r="AWP537" s="330"/>
      <c r="AWQ537" s="428"/>
      <c r="AWR537" s="330"/>
      <c r="AWS537" s="428"/>
      <c r="AWT537" s="330"/>
      <c r="AWU537" s="428"/>
      <c r="AWV537" s="330"/>
      <c r="AWW537" s="428"/>
      <c r="AWX537" s="330"/>
      <c r="AWY537" s="428"/>
      <c r="AWZ537" s="330"/>
      <c r="AXA537" s="428"/>
      <c r="AXB537" s="330"/>
      <c r="AXC537" s="428"/>
      <c r="AXD537" s="330"/>
      <c r="AXE537" s="428"/>
      <c r="AXF537" s="330"/>
      <c r="AXG537" s="428"/>
      <c r="AXH537" s="330"/>
      <c r="AXI537" s="428"/>
      <c r="AXJ537" s="330"/>
      <c r="AXK537" s="428"/>
      <c r="AXL537" s="330"/>
      <c r="AXM537" s="428"/>
      <c r="AXN537" s="330"/>
      <c r="AXO537" s="428"/>
      <c r="AXP537" s="330"/>
      <c r="AXQ537" s="428"/>
      <c r="AXR537" s="330"/>
      <c r="AXS537" s="428"/>
      <c r="AXT537" s="330"/>
      <c r="AXU537" s="428"/>
      <c r="AXV537" s="330"/>
      <c r="AXW537" s="428"/>
      <c r="AXX537" s="330"/>
      <c r="AXY537" s="428"/>
      <c r="AXZ537" s="330"/>
      <c r="AYA537" s="428"/>
      <c r="AYB537" s="330"/>
      <c r="AYC537" s="428"/>
      <c r="AYD537" s="330"/>
      <c r="AYE537" s="428"/>
      <c r="AYF537" s="330"/>
      <c r="AYG537" s="428"/>
      <c r="AYH537" s="330"/>
      <c r="AYI537" s="428"/>
      <c r="AYJ537" s="330"/>
      <c r="AYK537" s="428"/>
      <c r="AYL537" s="330"/>
      <c r="AYM537" s="428"/>
      <c r="AYN537" s="330"/>
      <c r="AYO537" s="428"/>
      <c r="AYP537" s="330"/>
      <c r="AYQ537" s="428"/>
      <c r="AYR537" s="330"/>
      <c r="AYS537" s="428"/>
      <c r="AYT537" s="330"/>
      <c r="AYU537" s="428"/>
      <c r="AYV537" s="330"/>
      <c r="AYW537" s="428"/>
      <c r="AYX537" s="330"/>
      <c r="AYY537" s="428"/>
      <c r="AYZ537" s="330"/>
      <c r="AZA537" s="428"/>
      <c r="AZB537" s="330"/>
      <c r="AZC537" s="428"/>
      <c r="AZD537" s="330"/>
      <c r="AZE537" s="428"/>
      <c r="AZF537" s="330"/>
      <c r="AZG537" s="428"/>
      <c r="AZH537" s="330"/>
      <c r="AZI537" s="428"/>
      <c r="AZJ537" s="330"/>
      <c r="AZK537" s="428"/>
      <c r="AZL537" s="330"/>
      <c r="AZM537" s="428"/>
      <c r="AZN537" s="330"/>
      <c r="AZO537" s="428"/>
      <c r="AZP537" s="330"/>
      <c r="AZQ537" s="428"/>
      <c r="AZR537" s="330"/>
      <c r="AZS537" s="428"/>
      <c r="AZT537" s="330"/>
      <c r="AZU537" s="428"/>
      <c r="AZV537" s="330"/>
      <c r="AZW537" s="428"/>
      <c r="AZX537" s="330"/>
      <c r="AZY537" s="428"/>
      <c r="AZZ537" s="330"/>
      <c r="BAA537" s="428"/>
      <c r="BAB537" s="330"/>
      <c r="BAC537" s="428"/>
      <c r="BAD537" s="330"/>
      <c r="BAE537" s="428"/>
      <c r="BAF537" s="330"/>
      <c r="BAG537" s="428"/>
      <c r="BAH537" s="330"/>
      <c r="BAI537" s="428"/>
      <c r="BAJ537" s="330"/>
      <c r="BAK537" s="428"/>
      <c r="BAL537" s="330"/>
      <c r="BAM537" s="428"/>
      <c r="BAN537" s="330"/>
      <c r="BAO537" s="428"/>
      <c r="BAP537" s="330"/>
      <c r="BAQ537" s="428"/>
      <c r="BAR537" s="330"/>
      <c r="BAS537" s="428"/>
      <c r="BAT537" s="330"/>
      <c r="BAU537" s="428"/>
      <c r="BAV537" s="330"/>
      <c r="BAW537" s="428"/>
      <c r="BAX537" s="330"/>
      <c r="BAY537" s="428"/>
      <c r="BAZ537" s="330"/>
      <c r="BBA537" s="428"/>
      <c r="BBB537" s="330"/>
      <c r="BBC537" s="428"/>
      <c r="BBD537" s="330"/>
      <c r="BBE537" s="428"/>
      <c r="BBF537" s="330"/>
      <c r="BBG537" s="428"/>
      <c r="BBH537" s="330"/>
      <c r="BBI537" s="428"/>
      <c r="BBJ537" s="330"/>
      <c r="BBK537" s="428"/>
      <c r="BBL537" s="330"/>
      <c r="BBM537" s="428"/>
      <c r="BBN537" s="330"/>
      <c r="BBO537" s="428"/>
      <c r="BBP537" s="330"/>
      <c r="BBQ537" s="428"/>
      <c r="BBR537" s="330"/>
      <c r="BBS537" s="428"/>
      <c r="BBT537" s="330"/>
      <c r="BBU537" s="428"/>
      <c r="BBV537" s="330"/>
      <c r="BBW537" s="428"/>
      <c r="BBX537" s="330"/>
      <c r="BBY537" s="428"/>
      <c r="BBZ537" s="330"/>
      <c r="BCA537" s="428"/>
      <c r="BCB537" s="330"/>
      <c r="BCC537" s="428"/>
      <c r="BCD537" s="330"/>
      <c r="BCE537" s="428"/>
      <c r="BCF537" s="330"/>
      <c r="BCG537" s="428"/>
      <c r="BCH537" s="330"/>
      <c r="BCI537" s="428"/>
      <c r="BCJ537" s="330"/>
      <c r="BCK537" s="428"/>
      <c r="BCL537" s="330"/>
      <c r="BCM537" s="428"/>
      <c r="BCN537" s="330"/>
      <c r="BCO537" s="428"/>
      <c r="BCP537" s="330"/>
      <c r="BCQ537" s="428"/>
      <c r="BCR537" s="330"/>
      <c r="BCS537" s="428"/>
      <c r="BCT537" s="330"/>
      <c r="BCU537" s="428"/>
      <c r="BCV537" s="330"/>
      <c r="BCW537" s="428"/>
      <c r="BCX537" s="330"/>
      <c r="BCY537" s="428"/>
      <c r="BCZ537" s="330"/>
      <c r="BDA537" s="428"/>
      <c r="BDB537" s="330"/>
      <c r="BDC537" s="428"/>
      <c r="BDD537" s="330"/>
      <c r="BDE537" s="428"/>
      <c r="BDF537" s="330"/>
      <c r="BDG537" s="428"/>
      <c r="BDH537" s="330"/>
      <c r="BDI537" s="428"/>
      <c r="BDJ537" s="330"/>
      <c r="BDK537" s="428"/>
      <c r="BDL537" s="330"/>
      <c r="BDM537" s="428"/>
      <c r="BDN537" s="330"/>
      <c r="BDO537" s="428"/>
      <c r="BDP537" s="330"/>
      <c r="BDQ537" s="428"/>
      <c r="BDR537" s="330"/>
      <c r="BDS537" s="428"/>
      <c r="BDT537" s="330"/>
      <c r="BDU537" s="428"/>
      <c r="BDV537" s="330"/>
      <c r="BDW537" s="428"/>
      <c r="BDX537" s="330"/>
      <c r="BDY537" s="428"/>
      <c r="BDZ537" s="330"/>
      <c r="BEA537" s="428"/>
      <c r="BEB537" s="330"/>
      <c r="BEC537" s="428"/>
      <c r="BED537" s="330"/>
      <c r="BEE537" s="428"/>
      <c r="BEF537" s="330"/>
      <c r="BEG537" s="428"/>
      <c r="BEH537" s="330"/>
      <c r="BEI537" s="428"/>
      <c r="BEJ537" s="330"/>
      <c r="BEK537" s="428"/>
      <c r="BEL537" s="330"/>
      <c r="BEM537" s="428"/>
      <c r="BEN537" s="330"/>
      <c r="BEO537" s="428"/>
      <c r="BEP537" s="330"/>
      <c r="BEQ537" s="428"/>
      <c r="BER537" s="330"/>
      <c r="BES537" s="428"/>
      <c r="BET537" s="330"/>
      <c r="BEU537" s="428"/>
      <c r="BEV537" s="330"/>
      <c r="BEW537" s="428"/>
      <c r="BEX537" s="330"/>
      <c r="BEY537" s="428"/>
      <c r="BEZ537" s="330"/>
      <c r="BFA537" s="428"/>
      <c r="BFB537" s="330"/>
      <c r="BFC537" s="428"/>
      <c r="BFD537" s="330"/>
      <c r="BFE537" s="428"/>
      <c r="BFF537" s="330"/>
      <c r="BFG537" s="428"/>
      <c r="BFH537" s="330"/>
      <c r="BFI537" s="428"/>
      <c r="BFJ537" s="330"/>
      <c r="BFK537" s="428"/>
      <c r="BFL537" s="330"/>
      <c r="BFM537" s="428"/>
      <c r="BFN537" s="330"/>
      <c r="BFO537" s="428"/>
      <c r="BFP537" s="330"/>
      <c r="BFQ537" s="428"/>
      <c r="BFR537" s="330"/>
      <c r="BFS537" s="428"/>
      <c r="BFT537" s="330"/>
      <c r="BFU537" s="428"/>
      <c r="BFV537" s="330"/>
      <c r="BFW537" s="428"/>
      <c r="BFX537" s="330"/>
      <c r="BFY537" s="428"/>
      <c r="BFZ537" s="330"/>
      <c r="BGA537" s="428"/>
      <c r="BGB537" s="330"/>
      <c r="BGC537" s="428"/>
      <c r="BGD537" s="330"/>
      <c r="BGE537" s="428"/>
      <c r="BGF537" s="330"/>
      <c r="BGG537" s="428"/>
      <c r="BGH537" s="330"/>
      <c r="BGI537" s="428"/>
      <c r="BGJ537" s="330"/>
      <c r="BGK537" s="428"/>
      <c r="BGL537" s="330"/>
      <c r="BGM537" s="428"/>
      <c r="BGN537" s="330"/>
      <c r="BGO537" s="428"/>
      <c r="BGP537" s="330"/>
      <c r="BGQ537" s="428"/>
      <c r="BGR537" s="330"/>
      <c r="BGS537" s="428"/>
      <c r="BGT537" s="330"/>
      <c r="BGU537" s="428"/>
      <c r="BGV537" s="330"/>
      <c r="BGW537" s="428"/>
      <c r="BGX537" s="330"/>
      <c r="BGY537" s="428"/>
      <c r="BGZ537" s="330"/>
      <c r="BHA537" s="428"/>
      <c r="BHB537" s="330"/>
      <c r="BHC537" s="428"/>
      <c r="BHD537" s="330"/>
      <c r="BHE537" s="428"/>
      <c r="BHF537" s="330"/>
      <c r="BHG537" s="428"/>
      <c r="BHH537" s="330"/>
      <c r="BHI537" s="428"/>
      <c r="BHJ537" s="330"/>
      <c r="BHK537" s="428"/>
      <c r="BHL537" s="330"/>
      <c r="BHM537" s="428"/>
      <c r="BHN537" s="330"/>
      <c r="BHO537" s="428"/>
      <c r="BHP537" s="330"/>
      <c r="BHQ537" s="428"/>
      <c r="BHR537" s="330"/>
      <c r="BHS537" s="428"/>
      <c r="BHT537" s="330"/>
      <c r="BHU537" s="428"/>
      <c r="BHV537" s="330"/>
      <c r="BHW537" s="428"/>
      <c r="BHX537" s="330"/>
      <c r="BHY537" s="428"/>
      <c r="BHZ537" s="330"/>
      <c r="BIA537" s="428"/>
      <c r="BIB537" s="330"/>
      <c r="BIC537" s="428"/>
      <c r="BID537" s="330"/>
      <c r="BIE537" s="428"/>
      <c r="BIF537" s="330"/>
      <c r="BIG537" s="428"/>
      <c r="BIH537" s="330"/>
      <c r="BII537" s="428"/>
      <c r="BIJ537" s="330"/>
      <c r="BIK537" s="428"/>
      <c r="BIL537" s="330"/>
      <c r="BIM537" s="428"/>
      <c r="BIN537" s="330"/>
      <c r="BIO537" s="428"/>
      <c r="BIP537" s="330"/>
      <c r="BIQ537" s="428"/>
      <c r="BIR537" s="330"/>
      <c r="BIS537" s="428"/>
      <c r="BIT537" s="330"/>
      <c r="BIU537" s="428"/>
      <c r="BIV537" s="330"/>
      <c r="BIW537" s="428"/>
      <c r="BIX537" s="330"/>
      <c r="BIY537" s="428"/>
      <c r="BIZ537" s="330"/>
      <c r="BJA537" s="428"/>
      <c r="BJB537" s="330"/>
      <c r="BJC537" s="428"/>
      <c r="BJD537" s="330"/>
      <c r="BJE537" s="428"/>
      <c r="BJF537" s="330"/>
      <c r="BJG537" s="428"/>
      <c r="BJH537" s="330"/>
      <c r="BJI537" s="428"/>
      <c r="BJJ537" s="330"/>
      <c r="BJK537" s="428"/>
      <c r="BJL537" s="330"/>
      <c r="BJM537" s="428"/>
      <c r="BJN537" s="330"/>
      <c r="BJO537" s="428"/>
      <c r="BJP537" s="330"/>
      <c r="BJQ537" s="428"/>
      <c r="BJR537" s="330"/>
      <c r="BJS537" s="428"/>
      <c r="BJT537" s="330"/>
      <c r="BJU537" s="428"/>
      <c r="BJV537" s="330"/>
      <c r="BJW537" s="428"/>
      <c r="BJX537" s="330"/>
      <c r="BJY537" s="428"/>
      <c r="BJZ537" s="330"/>
      <c r="BKA537" s="428"/>
      <c r="BKB537" s="330"/>
      <c r="BKC537" s="428"/>
      <c r="BKD537" s="330"/>
      <c r="BKE537" s="428"/>
      <c r="BKF537" s="330"/>
      <c r="BKG537" s="428"/>
      <c r="BKH537" s="330"/>
      <c r="BKI537" s="428"/>
      <c r="BKJ537" s="330"/>
      <c r="BKK537" s="428"/>
      <c r="BKL537" s="330"/>
      <c r="BKM537" s="428"/>
      <c r="BKN537" s="330"/>
      <c r="BKO537" s="428"/>
      <c r="BKP537" s="330"/>
      <c r="BKQ537" s="428"/>
      <c r="BKR537" s="330"/>
      <c r="BKS537" s="428"/>
      <c r="BKT537" s="330"/>
      <c r="BKU537" s="428"/>
      <c r="BKV537" s="330"/>
      <c r="BKW537" s="428"/>
      <c r="BKX537" s="330"/>
      <c r="BKY537" s="428"/>
      <c r="BKZ537" s="330"/>
      <c r="BLA537" s="428"/>
      <c r="BLB537" s="330"/>
      <c r="BLC537" s="428"/>
      <c r="BLD537" s="330"/>
      <c r="BLE537" s="428"/>
      <c r="BLF537" s="330"/>
      <c r="BLG537" s="428"/>
      <c r="BLH537" s="330"/>
      <c r="BLI537" s="428"/>
      <c r="BLJ537" s="330"/>
      <c r="BLK537" s="428"/>
      <c r="BLL537" s="330"/>
      <c r="BLM537" s="428"/>
      <c r="BLN537" s="330"/>
      <c r="BLO537" s="428"/>
      <c r="BLP537" s="330"/>
      <c r="BLQ537" s="428"/>
      <c r="BLR537" s="330"/>
      <c r="BLS537" s="428"/>
      <c r="BLT537" s="330"/>
      <c r="BLU537" s="428"/>
      <c r="BLV537" s="330"/>
      <c r="BLW537" s="428"/>
      <c r="BLX537" s="330"/>
      <c r="BLY537" s="428"/>
      <c r="BLZ537" s="330"/>
      <c r="BMA537" s="428"/>
      <c r="BMB537" s="330"/>
      <c r="BMC537" s="428"/>
      <c r="BMD537" s="330"/>
      <c r="BME537" s="428"/>
      <c r="BMF537" s="330"/>
      <c r="BMG537" s="428"/>
      <c r="BMH537" s="330"/>
      <c r="BMI537" s="428"/>
      <c r="BMJ537" s="330"/>
      <c r="BMK537" s="428"/>
      <c r="BML537" s="330"/>
      <c r="BMM537" s="428"/>
      <c r="BMN537" s="330"/>
      <c r="BMO537" s="428"/>
      <c r="BMP537" s="330"/>
      <c r="BMQ537" s="428"/>
      <c r="BMR537" s="330"/>
      <c r="BMS537" s="428"/>
      <c r="BMT537" s="330"/>
      <c r="BMU537" s="428"/>
      <c r="BMV537" s="330"/>
      <c r="BMW537" s="428"/>
      <c r="BMX537" s="330" t="s">
        <v>611</v>
      </c>
      <c r="BMY537" s="428">
        <f>BMY536+1</f>
        <v>4</v>
      </c>
      <c r="BMZ537" s="330" t="s">
        <v>611</v>
      </c>
      <c r="BNA537" s="428">
        <f>BNA536+1</f>
        <v>4</v>
      </c>
      <c r="BNB537" s="330" t="s">
        <v>611</v>
      </c>
      <c r="BNC537" s="428">
        <f>BNC536+1</f>
        <v>4</v>
      </c>
      <c r="BND537" s="330" t="s">
        <v>611</v>
      </c>
      <c r="BNE537" s="428">
        <f>BNE536+1</f>
        <v>4</v>
      </c>
      <c r="BNF537" s="330" t="s">
        <v>611</v>
      </c>
      <c r="BNG537" s="428">
        <f>BNG536+1</f>
        <v>4</v>
      </c>
      <c r="BNH537" s="330" t="s">
        <v>611</v>
      </c>
      <c r="BNI537" s="428">
        <f>BNI536+1</f>
        <v>4</v>
      </c>
      <c r="BNJ537" s="330" t="s">
        <v>611</v>
      </c>
      <c r="BNK537" s="428">
        <f>BNK536+1</f>
        <v>4</v>
      </c>
      <c r="BNL537" s="330" t="s">
        <v>611</v>
      </c>
      <c r="BNM537" s="428">
        <f>BNM536+1</f>
        <v>4</v>
      </c>
      <c r="BNN537" s="330" t="s">
        <v>611</v>
      </c>
      <c r="BNO537" s="428">
        <f>BNO536+1</f>
        <v>4</v>
      </c>
      <c r="BNP537" s="330" t="s">
        <v>611</v>
      </c>
      <c r="BNQ537" s="428">
        <f>BNQ536+1</f>
        <v>4</v>
      </c>
      <c r="BNR537" s="330" t="s">
        <v>611</v>
      </c>
      <c r="BNS537" s="428">
        <f>BNS536+1</f>
        <v>4</v>
      </c>
      <c r="BNT537" s="330" t="s">
        <v>611</v>
      </c>
      <c r="BNU537" s="428">
        <f>BNU536+1</f>
        <v>4</v>
      </c>
      <c r="BNV537" s="330" t="s">
        <v>611</v>
      </c>
      <c r="BNW537" s="428">
        <f>BNW536+1</f>
        <v>4</v>
      </c>
      <c r="BNX537" s="330" t="s">
        <v>611</v>
      </c>
      <c r="BNY537" s="428">
        <f>BNY536+1</f>
        <v>4</v>
      </c>
      <c r="BNZ537" s="330" t="s">
        <v>611</v>
      </c>
      <c r="BOA537" s="428">
        <f>BOA536+1</f>
        <v>4</v>
      </c>
      <c r="BOB537" s="330" t="s">
        <v>611</v>
      </c>
      <c r="BOC537" s="428">
        <f>BOC536+1</f>
        <v>4</v>
      </c>
      <c r="BOD537" s="330" t="s">
        <v>611</v>
      </c>
      <c r="BOE537" s="428">
        <f>BOE536+1</f>
        <v>4</v>
      </c>
      <c r="BOF537" s="330" t="s">
        <v>611</v>
      </c>
      <c r="BOG537" s="428">
        <f>BOG536+1</f>
        <v>4</v>
      </c>
      <c r="BOH537" s="330" t="s">
        <v>611</v>
      </c>
      <c r="BOI537" s="428">
        <f>BOI536+1</f>
        <v>4</v>
      </c>
      <c r="BOJ537" s="330" t="s">
        <v>611</v>
      </c>
      <c r="BOK537" s="428">
        <f>BOK536+1</f>
        <v>4</v>
      </c>
      <c r="BOL537" s="330" t="s">
        <v>611</v>
      </c>
      <c r="BOM537" s="428">
        <f>BOM536+1</f>
        <v>4</v>
      </c>
      <c r="BON537" s="330" t="s">
        <v>611</v>
      </c>
      <c r="BOO537" s="428">
        <f>BOO536+1</f>
        <v>4</v>
      </c>
      <c r="BOP537" s="330" t="s">
        <v>611</v>
      </c>
      <c r="BOQ537" s="428">
        <f>BOQ536+1</f>
        <v>4</v>
      </c>
      <c r="BOR537" s="330" t="s">
        <v>611</v>
      </c>
      <c r="BOS537" s="428">
        <f>BOS536+1</f>
        <v>4</v>
      </c>
      <c r="BOT537" s="330" t="s">
        <v>611</v>
      </c>
      <c r="BOU537" s="428">
        <f>BOU536+1</f>
        <v>4</v>
      </c>
      <c r="BOV537" s="330" t="s">
        <v>611</v>
      </c>
      <c r="BOW537" s="428">
        <f>BOW536+1</f>
        <v>4</v>
      </c>
      <c r="BOX537" s="330" t="s">
        <v>611</v>
      </c>
      <c r="BOY537" s="428">
        <f>BOY536+1</f>
        <v>4</v>
      </c>
      <c r="BOZ537" s="330" t="s">
        <v>611</v>
      </c>
      <c r="BPA537" s="428">
        <f>BPA536+1</f>
        <v>4</v>
      </c>
      <c r="BPB537" s="330" t="s">
        <v>611</v>
      </c>
      <c r="BPC537" s="428">
        <f>BPC536+1</f>
        <v>4</v>
      </c>
      <c r="BPD537" s="330" t="s">
        <v>611</v>
      </c>
      <c r="BPE537" s="428">
        <f>BPE536+1</f>
        <v>4</v>
      </c>
      <c r="BPF537" s="330" t="s">
        <v>611</v>
      </c>
      <c r="BPG537" s="428">
        <f>BPG536+1</f>
        <v>4</v>
      </c>
      <c r="BPH537" s="330" t="s">
        <v>611</v>
      </c>
      <c r="BPI537" s="428">
        <f>BPI536+1</f>
        <v>4</v>
      </c>
      <c r="BPJ537" s="330" t="s">
        <v>611</v>
      </c>
      <c r="BPK537" s="428">
        <f>BPK536+1</f>
        <v>4</v>
      </c>
      <c r="BPL537" s="330" t="s">
        <v>611</v>
      </c>
      <c r="BPM537" s="428">
        <f>BPM536+1</f>
        <v>4</v>
      </c>
      <c r="BPN537" s="330" t="s">
        <v>611</v>
      </c>
      <c r="BPO537" s="428">
        <f>BPO536+1</f>
        <v>4</v>
      </c>
      <c r="BPP537" s="330" t="s">
        <v>611</v>
      </c>
      <c r="BPQ537" s="428">
        <f>BPQ536+1</f>
        <v>4</v>
      </c>
      <c r="BPR537" s="330" t="s">
        <v>611</v>
      </c>
      <c r="BPS537" s="428">
        <f>BPS536+1</f>
        <v>4</v>
      </c>
      <c r="BPT537" s="330" t="s">
        <v>611</v>
      </c>
      <c r="BPU537" s="428">
        <f>BPU536+1</f>
        <v>4</v>
      </c>
      <c r="BPV537" s="330" t="s">
        <v>611</v>
      </c>
      <c r="BPW537" s="428">
        <f>BPW536+1</f>
        <v>4</v>
      </c>
      <c r="BPX537" s="330" t="s">
        <v>611</v>
      </c>
      <c r="BPY537" s="428">
        <f>BPY536+1</f>
        <v>4</v>
      </c>
      <c r="BPZ537" s="330" t="s">
        <v>611</v>
      </c>
      <c r="BQA537" s="428">
        <f>BQA536+1</f>
        <v>4</v>
      </c>
      <c r="BQB537" s="330" t="s">
        <v>611</v>
      </c>
      <c r="BQC537" s="428">
        <f>BQC536+1</f>
        <v>4</v>
      </c>
      <c r="BQD537" s="330" t="s">
        <v>611</v>
      </c>
      <c r="BQE537" s="428">
        <f>BQE536+1</f>
        <v>4</v>
      </c>
      <c r="BQF537" s="330" t="s">
        <v>611</v>
      </c>
      <c r="BQG537" s="428">
        <f>BQG536+1</f>
        <v>4</v>
      </c>
      <c r="BQH537" s="330" t="s">
        <v>611</v>
      </c>
      <c r="BQI537" s="428">
        <f>BQI536+1</f>
        <v>4</v>
      </c>
      <c r="BQJ537" s="330" t="s">
        <v>611</v>
      </c>
      <c r="BQK537" s="428">
        <f>BQK536+1</f>
        <v>4</v>
      </c>
      <c r="BQL537" s="330" t="s">
        <v>611</v>
      </c>
      <c r="BQM537" s="428">
        <f>BQM536+1</f>
        <v>4</v>
      </c>
      <c r="BQN537" s="330" t="s">
        <v>611</v>
      </c>
      <c r="BQO537" s="428">
        <f>BQO536+1</f>
        <v>4</v>
      </c>
      <c r="BQP537" s="330" t="s">
        <v>611</v>
      </c>
      <c r="BQQ537" s="428">
        <f>BQQ536+1</f>
        <v>4</v>
      </c>
      <c r="BQR537" s="330" t="s">
        <v>611</v>
      </c>
      <c r="BQS537" s="428">
        <f>BQS536+1</f>
        <v>4</v>
      </c>
      <c r="BQT537" s="330" t="s">
        <v>611</v>
      </c>
      <c r="BQU537" s="428">
        <f>BQU536+1</f>
        <v>4</v>
      </c>
      <c r="BQV537" s="330" t="s">
        <v>611</v>
      </c>
      <c r="BQW537" s="428">
        <f>BQW536+1</f>
        <v>4</v>
      </c>
      <c r="BQX537" s="330" t="s">
        <v>611</v>
      </c>
      <c r="BQY537" s="428">
        <f>BQY536+1</f>
        <v>4</v>
      </c>
      <c r="BQZ537" s="330" t="s">
        <v>611</v>
      </c>
      <c r="BRA537" s="428">
        <f>BRA536+1</f>
        <v>4</v>
      </c>
      <c r="BRB537" s="330" t="s">
        <v>611</v>
      </c>
      <c r="BRC537" s="428">
        <f>BRC536+1</f>
        <v>4</v>
      </c>
      <c r="BRD537" s="330" t="s">
        <v>611</v>
      </c>
      <c r="BRE537" s="428">
        <f>BRE536+1</f>
        <v>4</v>
      </c>
      <c r="BRF537" s="330" t="s">
        <v>611</v>
      </c>
      <c r="BRG537" s="428">
        <f>BRG536+1</f>
        <v>4</v>
      </c>
      <c r="BRH537" s="330" t="s">
        <v>611</v>
      </c>
      <c r="BRI537" s="428">
        <f>BRI536+1</f>
        <v>4</v>
      </c>
      <c r="BRJ537" s="330" t="s">
        <v>611</v>
      </c>
      <c r="BRK537" s="428">
        <f>BRK536+1</f>
        <v>4</v>
      </c>
      <c r="BRL537" s="330" t="s">
        <v>611</v>
      </c>
      <c r="BRM537" s="428">
        <f>BRM536+1</f>
        <v>4</v>
      </c>
      <c r="BRN537" s="330" t="s">
        <v>611</v>
      </c>
      <c r="BRO537" s="428">
        <f>BRO536+1</f>
        <v>4</v>
      </c>
      <c r="BRP537" s="330" t="s">
        <v>611</v>
      </c>
      <c r="BRQ537" s="428">
        <f>BRQ536+1</f>
        <v>4</v>
      </c>
      <c r="BRR537" s="330" t="s">
        <v>611</v>
      </c>
      <c r="BRS537" s="428">
        <f>BRS536+1</f>
        <v>4</v>
      </c>
      <c r="BRT537" s="330" t="s">
        <v>611</v>
      </c>
      <c r="BRU537" s="428">
        <f>BRU536+1</f>
        <v>4</v>
      </c>
      <c r="BRV537" s="330" t="s">
        <v>611</v>
      </c>
      <c r="BRW537" s="428">
        <f>BRW536+1</f>
        <v>4</v>
      </c>
      <c r="BRX537" s="330" t="s">
        <v>611</v>
      </c>
      <c r="BRY537" s="428">
        <f>BRY536+1</f>
        <v>4</v>
      </c>
      <c r="BRZ537" s="330" t="s">
        <v>611</v>
      </c>
      <c r="BSA537" s="428">
        <f>BSA536+1</f>
        <v>4</v>
      </c>
      <c r="BSB537" s="330" t="s">
        <v>611</v>
      </c>
      <c r="BSC537" s="428">
        <f>BSC536+1</f>
        <v>4</v>
      </c>
      <c r="BSD537" s="330" t="s">
        <v>611</v>
      </c>
      <c r="BSE537" s="428">
        <f>BSE536+1</f>
        <v>4</v>
      </c>
      <c r="BSF537" s="330" t="s">
        <v>611</v>
      </c>
      <c r="BSG537" s="428">
        <f>BSG536+1</f>
        <v>4</v>
      </c>
      <c r="BSH537" s="330" t="s">
        <v>611</v>
      </c>
      <c r="BSI537" s="428">
        <f>BSI536+1</f>
        <v>4</v>
      </c>
      <c r="BSJ537" s="330" t="s">
        <v>611</v>
      </c>
      <c r="BSK537" s="428">
        <f>BSK536+1</f>
        <v>4</v>
      </c>
      <c r="BSL537" s="330" t="s">
        <v>611</v>
      </c>
      <c r="BSM537" s="428">
        <f>BSM536+1</f>
        <v>4</v>
      </c>
      <c r="BSN537" s="330" t="s">
        <v>611</v>
      </c>
      <c r="BSO537" s="428">
        <f>BSO536+1</f>
        <v>4</v>
      </c>
      <c r="BSP537" s="330" t="s">
        <v>611</v>
      </c>
      <c r="BSQ537" s="428">
        <f>BSQ536+1</f>
        <v>4</v>
      </c>
      <c r="BSR537" s="330" t="s">
        <v>611</v>
      </c>
      <c r="BSS537" s="428">
        <f>BSS536+1</f>
        <v>4</v>
      </c>
      <c r="BST537" s="330" t="s">
        <v>611</v>
      </c>
      <c r="BSU537" s="428">
        <f>BSU536+1</f>
        <v>4</v>
      </c>
      <c r="BSV537" s="330" t="s">
        <v>611</v>
      </c>
      <c r="BSW537" s="428">
        <f>BSW536+1</f>
        <v>4</v>
      </c>
      <c r="BSX537" s="330" t="s">
        <v>611</v>
      </c>
      <c r="BSY537" s="428">
        <f>BSY536+1</f>
        <v>4</v>
      </c>
      <c r="BSZ537" s="330" t="s">
        <v>611</v>
      </c>
      <c r="BTA537" s="428">
        <f>BTA536+1</f>
        <v>4</v>
      </c>
      <c r="BTB537" s="330" t="s">
        <v>611</v>
      </c>
      <c r="BTC537" s="428">
        <f>BTC536+1</f>
        <v>4</v>
      </c>
      <c r="BTD537" s="330" t="s">
        <v>611</v>
      </c>
      <c r="BTE537" s="428">
        <f>BTE536+1</f>
        <v>4</v>
      </c>
      <c r="BTF537" s="330" t="s">
        <v>611</v>
      </c>
      <c r="BTG537" s="428">
        <f>BTG536+1</f>
        <v>4</v>
      </c>
      <c r="BTH537" s="330" t="s">
        <v>611</v>
      </c>
      <c r="BTI537" s="428">
        <f>BTI536+1</f>
        <v>4</v>
      </c>
      <c r="BTJ537" s="330" t="s">
        <v>611</v>
      </c>
      <c r="BTK537" s="428">
        <f>BTK536+1</f>
        <v>4</v>
      </c>
      <c r="BTL537" s="330" t="s">
        <v>611</v>
      </c>
      <c r="BTM537" s="428">
        <f>BTM536+1</f>
        <v>4</v>
      </c>
      <c r="BTN537" s="330" t="s">
        <v>611</v>
      </c>
      <c r="BTO537" s="428">
        <f>BTO536+1</f>
        <v>4</v>
      </c>
      <c r="BTP537" s="330" t="s">
        <v>611</v>
      </c>
      <c r="BTQ537" s="428">
        <f>BTQ536+1</f>
        <v>4</v>
      </c>
      <c r="BTR537" s="330" t="s">
        <v>611</v>
      </c>
      <c r="BTS537" s="428">
        <f>BTS536+1</f>
        <v>4</v>
      </c>
      <c r="BTT537" s="330" t="s">
        <v>611</v>
      </c>
      <c r="BTU537" s="428">
        <f>BTU536+1</f>
        <v>4</v>
      </c>
      <c r="BTV537" s="330" t="s">
        <v>611</v>
      </c>
      <c r="BTW537" s="428">
        <f>BTW536+1</f>
        <v>4</v>
      </c>
      <c r="BTX537" s="330" t="s">
        <v>611</v>
      </c>
      <c r="BTY537" s="428">
        <f>BTY536+1</f>
        <v>4</v>
      </c>
      <c r="BTZ537" s="330" t="s">
        <v>611</v>
      </c>
      <c r="BUA537" s="428">
        <f>BUA536+1</f>
        <v>4</v>
      </c>
      <c r="BUB537" s="330" t="s">
        <v>611</v>
      </c>
      <c r="BUC537" s="428">
        <f>BUC536+1</f>
        <v>4</v>
      </c>
      <c r="BUD537" s="330" t="s">
        <v>611</v>
      </c>
      <c r="BUE537" s="428">
        <f>BUE536+1</f>
        <v>4</v>
      </c>
      <c r="BUF537" s="330" t="s">
        <v>611</v>
      </c>
      <c r="BUG537" s="428">
        <f>BUG536+1</f>
        <v>4</v>
      </c>
      <c r="BUH537" s="330" t="s">
        <v>611</v>
      </c>
      <c r="BUI537" s="428">
        <f>BUI536+1</f>
        <v>4</v>
      </c>
      <c r="BUJ537" s="330" t="s">
        <v>611</v>
      </c>
      <c r="BUK537" s="428">
        <f>BUK536+1</f>
        <v>4</v>
      </c>
      <c r="BUL537" s="330" t="s">
        <v>611</v>
      </c>
      <c r="BUM537" s="428">
        <f>BUM536+1</f>
        <v>4</v>
      </c>
      <c r="BUN537" s="330" t="s">
        <v>611</v>
      </c>
      <c r="BUO537" s="428">
        <f>BUO536+1</f>
        <v>4</v>
      </c>
      <c r="BUP537" s="330" t="s">
        <v>611</v>
      </c>
      <c r="BUQ537" s="428">
        <f>BUQ536+1</f>
        <v>4</v>
      </c>
      <c r="BUR537" s="330" t="s">
        <v>611</v>
      </c>
      <c r="BUS537" s="428">
        <f>BUS536+1</f>
        <v>4</v>
      </c>
      <c r="BUT537" s="330" t="s">
        <v>611</v>
      </c>
      <c r="BUU537" s="428">
        <f>BUU536+1</f>
        <v>4</v>
      </c>
      <c r="BUV537" s="330" t="s">
        <v>611</v>
      </c>
      <c r="BUW537" s="428">
        <f>BUW536+1</f>
        <v>4</v>
      </c>
      <c r="BUX537" s="330" t="s">
        <v>611</v>
      </c>
      <c r="BUY537" s="428">
        <f>BUY536+1</f>
        <v>4</v>
      </c>
      <c r="BUZ537" s="330" t="s">
        <v>611</v>
      </c>
      <c r="BVA537" s="428">
        <f>BVA536+1</f>
        <v>4</v>
      </c>
      <c r="BVB537" s="330" t="s">
        <v>611</v>
      </c>
      <c r="BVC537" s="428">
        <f>BVC536+1</f>
        <v>4</v>
      </c>
      <c r="BVD537" s="330" t="s">
        <v>611</v>
      </c>
      <c r="BVE537" s="428">
        <f>BVE536+1</f>
        <v>4</v>
      </c>
      <c r="BVF537" s="330" t="s">
        <v>611</v>
      </c>
      <c r="BVG537" s="428">
        <f>BVG536+1</f>
        <v>4</v>
      </c>
      <c r="BVH537" s="330" t="s">
        <v>611</v>
      </c>
      <c r="BVI537" s="428">
        <f>BVI536+1</f>
        <v>4</v>
      </c>
      <c r="BVJ537" s="330" t="s">
        <v>611</v>
      </c>
      <c r="BVK537" s="428">
        <f>BVK536+1</f>
        <v>4</v>
      </c>
      <c r="BVL537" s="330" t="s">
        <v>611</v>
      </c>
      <c r="BVM537" s="428">
        <f>BVM536+1</f>
        <v>4</v>
      </c>
      <c r="BVN537" s="330" t="s">
        <v>611</v>
      </c>
      <c r="BVO537" s="428">
        <f>BVO536+1</f>
        <v>4</v>
      </c>
      <c r="BVP537" s="330" t="s">
        <v>611</v>
      </c>
      <c r="BVQ537" s="428">
        <f>BVQ536+1</f>
        <v>4</v>
      </c>
      <c r="BVR537" s="330" t="s">
        <v>611</v>
      </c>
      <c r="BVS537" s="428">
        <f>BVS536+1</f>
        <v>4</v>
      </c>
      <c r="BVT537" s="330" t="s">
        <v>611</v>
      </c>
      <c r="BVU537" s="428">
        <f>BVU536+1</f>
        <v>4</v>
      </c>
      <c r="BVV537" s="330" t="s">
        <v>611</v>
      </c>
      <c r="BVW537" s="428">
        <f>BVW536+1</f>
        <v>4</v>
      </c>
      <c r="BVX537" s="330" t="s">
        <v>611</v>
      </c>
      <c r="BVY537" s="428">
        <f>BVY536+1</f>
        <v>4</v>
      </c>
      <c r="BVZ537" s="330" t="s">
        <v>611</v>
      </c>
      <c r="BWA537" s="428">
        <f>BWA536+1</f>
        <v>4</v>
      </c>
      <c r="BWB537" s="330" t="s">
        <v>611</v>
      </c>
      <c r="BWC537" s="428">
        <f>BWC536+1</f>
        <v>4</v>
      </c>
      <c r="BWD537" s="330" t="s">
        <v>611</v>
      </c>
      <c r="BWE537" s="428">
        <f>BWE536+1</f>
        <v>4</v>
      </c>
      <c r="BWF537" s="330" t="s">
        <v>611</v>
      </c>
      <c r="BWG537" s="428">
        <f>BWG536+1</f>
        <v>4</v>
      </c>
      <c r="BWH537" s="330" t="s">
        <v>611</v>
      </c>
      <c r="BWI537" s="428">
        <f>BWI536+1</f>
        <v>4</v>
      </c>
      <c r="BWJ537" s="330" t="s">
        <v>611</v>
      </c>
      <c r="BWK537" s="428">
        <f>BWK536+1</f>
        <v>4</v>
      </c>
      <c r="BWL537" s="330" t="s">
        <v>611</v>
      </c>
      <c r="BWM537" s="428">
        <f>BWM536+1</f>
        <v>4</v>
      </c>
      <c r="BWN537" s="330" t="s">
        <v>611</v>
      </c>
      <c r="BWO537" s="428">
        <f>BWO536+1</f>
        <v>4</v>
      </c>
      <c r="BWP537" s="330" t="s">
        <v>611</v>
      </c>
      <c r="BWQ537" s="428">
        <f>BWQ536+1</f>
        <v>4</v>
      </c>
      <c r="BWR537" s="330" t="s">
        <v>611</v>
      </c>
      <c r="BWS537" s="428">
        <f>BWS536+1</f>
        <v>4</v>
      </c>
      <c r="BWT537" s="330" t="s">
        <v>611</v>
      </c>
      <c r="BWU537" s="428">
        <f>BWU536+1</f>
        <v>4</v>
      </c>
      <c r="BWV537" s="330" t="s">
        <v>611</v>
      </c>
      <c r="BWW537" s="428">
        <f>BWW536+1</f>
        <v>4</v>
      </c>
      <c r="BWX537" s="330" t="s">
        <v>611</v>
      </c>
      <c r="BWY537" s="428">
        <f>BWY536+1</f>
        <v>4</v>
      </c>
      <c r="BWZ537" s="330" t="s">
        <v>611</v>
      </c>
      <c r="BXA537" s="428">
        <f>BXA536+1</f>
        <v>4</v>
      </c>
      <c r="BXB537" s="330" t="s">
        <v>611</v>
      </c>
      <c r="BXC537" s="428">
        <f>BXC536+1</f>
        <v>4</v>
      </c>
      <c r="BXD537" s="330" t="s">
        <v>611</v>
      </c>
      <c r="BXE537" s="428">
        <f>BXE536+1</f>
        <v>4</v>
      </c>
      <c r="BXF537" s="330" t="s">
        <v>611</v>
      </c>
      <c r="BXG537" s="428">
        <f>BXG536+1</f>
        <v>4</v>
      </c>
      <c r="BXH537" s="330" t="s">
        <v>611</v>
      </c>
      <c r="BXI537" s="428">
        <f>BXI536+1</f>
        <v>4</v>
      </c>
      <c r="BXJ537" s="330" t="s">
        <v>611</v>
      </c>
      <c r="BXK537" s="428">
        <f>BXK536+1</f>
        <v>4</v>
      </c>
      <c r="BXL537" s="330" t="s">
        <v>611</v>
      </c>
      <c r="BXM537" s="428">
        <f>BXM536+1</f>
        <v>4</v>
      </c>
      <c r="BXN537" s="330" t="s">
        <v>611</v>
      </c>
      <c r="BXO537" s="428">
        <f>BXO536+1</f>
        <v>4</v>
      </c>
      <c r="BXP537" s="330" t="s">
        <v>611</v>
      </c>
      <c r="BXQ537" s="428">
        <f>BXQ536+1</f>
        <v>4</v>
      </c>
      <c r="BXR537" s="330" t="s">
        <v>611</v>
      </c>
      <c r="BXS537" s="428">
        <f>BXS536+1</f>
        <v>4</v>
      </c>
      <c r="BXT537" s="330" t="s">
        <v>611</v>
      </c>
      <c r="BXU537" s="428">
        <f>BXU536+1</f>
        <v>4</v>
      </c>
      <c r="BXV537" s="330" t="s">
        <v>611</v>
      </c>
      <c r="BXW537" s="428">
        <f>BXW536+1</f>
        <v>4</v>
      </c>
      <c r="BXX537" s="330" t="s">
        <v>611</v>
      </c>
      <c r="BXY537" s="428">
        <f>BXY536+1</f>
        <v>4</v>
      </c>
      <c r="BXZ537" s="330" t="s">
        <v>611</v>
      </c>
      <c r="BYA537" s="428">
        <f>BYA536+1</f>
        <v>4</v>
      </c>
      <c r="BYB537" s="330" t="s">
        <v>611</v>
      </c>
      <c r="BYC537" s="428">
        <f>BYC536+1</f>
        <v>4</v>
      </c>
      <c r="BYD537" s="330" t="s">
        <v>611</v>
      </c>
      <c r="BYE537" s="428">
        <f>BYE536+1</f>
        <v>4</v>
      </c>
      <c r="BYF537" s="330" t="s">
        <v>611</v>
      </c>
      <c r="BYG537" s="428">
        <f>BYG536+1</f>
        <v>4</v>
      </c>
      <c r="BYH537" s="330" t="s">
        <v>611</v>
      </c>
      <c r="BYI537" s="428">
        <f>BYI536+1</f>
        <v>4</v>
      </c>
      <c r="BYJ537" s="330" t="s">
        <v>611</v>
      </c>
      <c r="BYK537" s="428">
        <f>BYK536+1</f>
        <v>4</v>
      </c>
      <c r="BYL537" s="330" t="s">
        <v>611</v>
      </c>
      <c r="BYM537" s="428">
        <f>BYM536+1</f>
        <v>4</v>
      </c>
      <c r="BYN537" s="330" t="s">
        <v>611</v>
      </c>
      <c r="BYO537" s="428">
        <f>BYO536+1</f>
        <v>4</v>
      </c>
      <c r="BYP537" s="330" t="s">
        <v>611</v>
      </c>
      <c r="BYQ537" s="428">
        <f>BYQ536+1</f>
        <v>4</v>
      </c>
      <c r="BYR537" s="330" t="s">
        <v>611</v>
      </c>
      <c r="BYS537" s="428">
        <f>BYS536+1</f>
        <v>4</v>
      </c>
      <c r="BYT537" s="330" t="s">
        <v>611</v>
      </c>
      <c r="BYU537" s="428">
        <f>BYU536+1</f>
        <v>4</v>
      </c>
      <c r="BYV537" s="330" t="s">
        <v>611</v>
      </c>
      <c r="BYW537" s="428">
        <f>BYW536+1</f>
        <v>4</v>
      </c>
      <c r="BYX537" s="330" t="s">
        <v>611</v>
      </c>
      <c r="BYY537" s="428">
        <f>BYY536+1</f>
        <v>4</v>
      </c>
      <c r="BYZ537" s="330" t="s">
        <v>611</v>
      </c>
      <c r="BZA537" s="428">
        <f>BZA536+1</f>
        <v>4</v>
      </c>
      <c r="BZB537" s="330" t="s">
        <v>611</v>
      </c>
      <c r="BZC537" s="428">
        <f>BZC536+1</f>
        <v>4</v>
      </c>
      <c r="BZD537" s="330" t="s">
        <v>611</v>
      </c>
      <c r="BZE537" s="428">
        <f>BZE536+1</f>
        <v>4</v>
      </c>
      <c r="BZF537" s="330" t="s">
        <v>611</v>
      </c>
      <c r="BZG537" s="428">
        <f>BZG536+1</f>
        <v>4</v>
      </c>
      <c r="BZH537" s="330" t="s">
        <v>611</v>
      </c>
      <c r="BZI537" s="428">
        <f>BZI536+1</f>
        <v>4</v>
      </c>
      <c r="BZJ537" s="330" t="s">
        <v>611</v>
      </c>
      <c r="BZK537" s="428">
        <f>BZK536+1</f>
        <v>4</v>
      </c>
      <c r="BZL537" s="330" t="s">
        <v>611</v>
      </c>
      <c r="BZM537" s="428">
        <f>BZM536+1</f>
        <v>4</v>
      </c>
      <c r="BZN537" s="330" t="s">
        <v>611</v>
      </c>
      <c r="BZO537" s="428">
        <f>BZO536+1</f>
        <v>4</v>
      </c>
      <c r="BZP537" s="330" t="s">
        <v>611</v>
      </c>
      <c r="BZQ537" s="428">
        <f>BZQ536+1</f>
        <v>4</v>
      </c>
      <c r="BZR537" s="330" t="s">
        <v>611</v>
      </c>
      <c r="BZS537" s="428">
        <f>BZS536+1</f>
        <v>4</v>
      </c>
      <c r="BZT537" s="330" t="s">
        <v>611</v>
      </c>
      <c r="BZU537" s="428">
        <f>BZU536+1</f>
        <v>4</v>
      </c>
      <c r="BZV537" s="330" t="s">
        <v>611</v>
      </c>
      <c r="BZW537" s="428">
        <f>BZW536+1</f>
        <v>4</v>
      </c>
      <c r="BZX537" s="330" t="s">
        <v>611</v>
      </c>
      <c r="BZY537" s="428">
        <f>BZY536+1</f>
        <v>4</v>
      </c>
      <c r="BZZ537" s="330" t="s">
        <v>611</v>
      </c>
      <c r="CAA537" s="428">
        <f>CAA536+1</f>
        <v>4</v>
      </c>
      <c r="CAB537" s="330" t="s">
        <v>611</v>
      </c>
      <c r="CAC537" s="428">
        <f>CAC536+1</f>
        <v>4</v>
      </c>
      <c r="CAD537" s="330" t="s">
        <v>611</v>
      </c>
      <c r="CAE537" s="428">
        <f>CAE536+1</f>
        <v>4</v>
      </c>
      <c r="CAF537" s="330" t="s">
        <v>611</v>
      </c>
      <c r="CAG537" s="428">
        <f>CAG536+1</f>
        <v>4</v>
      </c>
      <c r="CAH537" s="330" t="s">
        <v>611</v>
      </c>
      <c r="CAI537" s="428">
        <f>CAI536+1</f>
        <v>4</v>
      </c>
      <c r="CAJ537" s="330" t="s">
        <v>611</v>
      </c>
      <c r="CAK537" s="428">
        <f>CAK536+1</f>
        <v>4</v>
      </c>
      <c r="CAL537" s="330" t="s">
        <v>611</v>
      </c>
      <c r="CAM537" s="428">
        <f>CAM536+1</f>
        <v>4</v>
      </c>
      <c r="CAN537" s="330" t="s">
        <v>611</v>
      </c>
      <c r="CAO537" s="428">
        <f>CAO536+1</f>
        <v>4</v>
      </c>
      <c r="CAP537" s="330" t="s">
        <v>611</v>
      </c>
      <c r="CAQ537" s="428">
        <f>CAQ536+1</f>
        <v>4</v>
      </c>
      <c r="CAR537" s="330" t="s">
        <v>611</v>
      </c>
      <c r="CAS537" s="428">
        <f>CAS536+1</f>
        <v>4</v>
      </c>
      <c r="CAT537" s="330" t="s">
        <v>611</v>
      </c>
      <c r="CAU537" s="428">
        <f>CAU536+1</f>
        <v>4</v>
      </c>
      <c r="CAV537" s="330" t="s">
        <v>611</v>
      </c>
      <c r="CAW537" s="428">
        <f>CAW536+1</f>
        <v>4</v>
      </c>
      <c r="CAX537" s="330" t="s">
        <v>611</v>
      </c>
      <c r="CAY537" s="428">
        <f>CAY536+1</f>
        <v>4</v>
      </c>
      <c r="CAZ537" s="330" t="s">
        <v>611</v>
      </c>
      <c r="CBA537" s="428">
        <f>CBA536+1</f>
        <v>4</v>
      </c>
      <c r="CBB537" s="330" t="s">
        <v>611</v>
      </c>
      <c r="CBC537" s="428">
        <f>CBC536+1</f>
        <v>4</v>
      </c>
      <c r="CBD537" s="330" t="s">
        <v>611</v>
      </c>
      <c r="CBE537" s="428">
        <f>CBE536+1</f>
        <v>4</v>
      </c>
      <c r="CBF537" s="330" t="s">
        <v>611</v>
      </c>
      <c r="CBG537" s="428">
        <f>CBG536+1</f>
        <v>4</v>
      </c>
      <c r="CBH537" s="330" t="s">
        <v>611</v>
      </c>
      <c r="CBI537" s="428">
        <f>CBI536+1</f>
        <v>4</v>
      </c>
      <c r="CBJ537" s="330" t="s">
        <v>611</v>
      </c>
      <c r="CBK537" s="428">
        <f>CBK536+1</f>
        <v>4</v>
      </c>
      <c r="CBL537" s="330" t="s">
        <v>611</v>
      </c>
      <c r="CBM537" s="428">
        <f>CBM536+1</f>
        <v>4</v>
      </c>
      <c r="CBN537" s="330" t="s">
        <v>611</v>
      </c>
      <c r="CBO537" s="428">
        <f>CBO536+1</f>
        <v>4</v>
      </c>
      <c r="CBP537" s="330" t="s">
        <v>611</v>
      </c>
      <c r="CBQ537" s="428">
        <f>CBQ536+1</f>
        <v>4</v>
      </c>
      <c r="CBR537" s="330" t="s">
        <v>611</v>
      </c>
      <c r="CBS537" s="428">
        <f>CBS536+1</f>
        <v>4</v>
      </c>
      <c r="CBT537" s="330" t="s">
        <v>611</v>
      </c>
      <c r="CBU537" s="428">
        <f>CBU536+1</f>
        <v>4</v>
      </c>
      <c r="CBV537" s="330" t="s">
        <v>611</v>
      </c>
      <c r="CBW537" s="428">
        <f>CBW536+1</f>
        <v>4</v>
      </c>
      <c r="CBX537" s="330" t="s">
        <v>611</v>
      </c>
      <c r="CBY537" s="428">
        <f>CBY536+1</f>
        <v>4</v>
      </c>
      <c r="CBZ537" s="330" t="s">
        <v>611</v>
      </c>
      <c r="CCA537" s="428">
        <f>CCA536+1</f>
        <v>4</v>
      </c>
      <c r="CCB537" s="330" t="s">
        <v>611</v>
      </c>
      <c r="CCC537" s="428">
        <f>CCC536+1</f>
        <v>4</v>
      </c>
      <c r="CCD537" s="330" t="s">
        <v>611</v>
      </c>
      <c r="CCE537" s="428">
        <f>CCE536+1</f>
        <v>4</v>
      </c>
      <c r="CCF537" s="330" t="s">
        <v>611</v>
      </c>
      <c r="CCG537" s="428">
        <f>CCG536+1</f>
        <v>4</v>
      </c>
      <c r="CCH537" s="330" t="s">
        <v>611</v>
      </c>
      <c r="CCI537" s="428">
        <f>CCI536+1</f>
        <v>4</v>
      </c>
      <c r="CCJ537" s="330" t="s">
        <v>611</v>
      </c>
      <c r="CCK537" s="428">
        <f>CCK536+1</f>
        <v>4</v>
      </c>
      <c r="CCL537" s="330" t="s">
        <v>611</v>
      </c>
      <c r="CCM537" s="428">
        <f>CCM536+1</f>
        <v>4</v>
      </c>
      <c r="CCN537" s="330" t="s">
        <v>611</v>
      </c>
      <c r="CCO537" s="428">
        <f>CCO536+1</f>
        <v>4</v>
      </c>
      <c r="CCP537" s="330" t="s">
        <v>611</v>
      </c>
      <c r="CCQ537" s="428">
        <f>CCQ536+1</f>
        <v>4</v>
      </c>
      <c r="CCR537" s="330" t="s">
        <v>611</v>
      </c>
      <c r="CCS537" s="428">
        <f>CCS536+1</f>
        <v>4</v>
      </c>
      <c r="CCT537" s="330" t="s">
        <v>611</v>
      </c>
      <c r="CCU537" s="428">
        <f>CCU536+1</f>
        <v>4</v>
      </c>
      <c r="CCV537" s="330" t="s">
        <v>611</v>
      </c>
      <c r="CCW537" s="428">
        <f>CCW536+1</f>
        <v>4</v>
      </c>
      <c r="CCX537" s="330" t="s">
        <v>611</v>
      </c>
      <c r="CCY537" s="428">
        <f>CCY536+1</f>
        <v>4</v>
      </c>
      <c r="CCZ537" s="330" t="s">
        <v>611</v>
      </c>
      <c r="CDA537" s="428">
        <f>CDA536+1</f>
        <v>4</v>
      </c>
      <c r="CDB537" s="330" t="s">
        <v>611</v>
      </c>
      <c r="CDC537" s="428">
        <f>CDC536+1</f>
        <v>4</v>
      </c>
      <c r="CDD537" s="330" t="s">
        <v>611</v>
      </c>
      <c r="CDE537" s="428">
        <f>CDE536+1</f>
        <v>4</v>
      </c>
      <c r="CDF537" s="330" t="s">
        <v>611</v>
      </c>
      <c r="CDG537" s="428">
        <f>CDG536+1</f>
        <v>4</v>
      </c>
      <c r="CDH537" s="330" t="s">
        <v>611</v>
      </c>
      <c r="CDI537" s="428">
        <f>CDI536+1</f>
        <v>4</v>
      </c>
      <c r="CDJ537" s="330" t="s">
        <v>611</v>
      </c>
      <c r="CDK537" s="428">
        <f>CDK536+1</f>
        <v>4</v>
      </c>
      <c r="CDL537" s="330" t="s">
        <v>611</v>
      </c>
      <c r="CDM537" s="428">
        <f>CDM536+1</f>
        <v>4</v>
      </c>
      <c r="CDN537" s="330" t="s">
        <v>611</v>
      </c>
      <c r="CDO537" s="428">
        <f>CDO536+1</f>
        <v>4</v>
      </c>
      <c r="CDP537" s="330" t="s">
        <v>611</v>
      </c>
      <c r="CDQ537" s="428">
        <f>CDQ536+1</f>
        <v>4</v>
      </c>
      <c r="CDR537" s="330" t="s">
        <v>611</v>
      </c>
      <c r="CDS537" s="428">
        <f>CDS536+1</f>
        <v>4</v>
      </c>
      <c r="CDT537" s="330" t="s">
        <v>611</v>
      </c>
      <c r="CDU537" s="428">
        <f>CDU536+1</f>
        <v>4</v>
      </c>
      <c r="CDV537" s="330" t="s">
        <v>611</v>
      </c>
      <c r="CDW537" s="428">
        <f>CDW536+1</f>
        <v>4</v>
      </c>
      <c r="CDX537" s="330" t="s">
        <v>611</v>
      </c>
      <c r="CDY537" s="428">
        <f>CDY536+1</f>
        <v>4</v>
      </c>
      <c r="CDZ537" s="330" t="s">
        <v>611</v>
      </c>
      <c r="CEA537" s="428">
        <f>CEA536+1</f>
        <v>4</v>
      </c>
      <c r="CEB537" s="330" t="s">
        <v>611</v>
      </c>
      <c r="CEC537" s="428">
        <f>CEC536+1</f>
        <v>4</v>
      </c>
      <c r="CED537" s="330" t="s">
        <v>611</v>
      </c>
      <c r="CEE537" s="428">
        <f>CEE536+1</f>
        <v>4</v>
      </c>
      <c r="CEF537" s="330" t="s">
        <v>611</v>
      </c>
      <c r="CEG537" s="428">
        <f>CEG536+1</f>
        <v>4</v>
      </c>
      <c r="CEH537" s="330" t="s">
        <v>611</v>
      </c>
      <c r="CEI537" s="428">
        <f>CEI536+1</f>
        <v>4</v>
      </c>
      <c r="CEJ537" s="330" t="s">
        <v>611</v>
      </c>
      <c r="CEK537" s="428">
        <f>CEK536+1</f>
        <v>4</v>
      </c>
      <c r="CEL537" s="330" t="s">
        <v>611</v>
      </c>
      <c r="CEM537" s="428">
        <f>CEM536+1</f>
        <v>4</v>
      </c>
      <c r="CEN537" s="330" t="s">
        <v>611</v>
      </c>
      <c r="CEO537" s="428">
        <f>CEO536+1</f>
        <v>4</v>
      </c>
      <c r="CEP537" s="330" t="s">
        <v>611</v>
      </c>
      <c r="CEQ537" s="428">
        <f>CEQ536+1</f>
        <v>4</v>
      </c>
      <c r="CER537" s="330" t="s">
        <v>611</v>
      </c>
      <c r="CES537" s="428">
        <f>CES536+1</f>
        <v>4</v>
      </c>
      <c r="CET537" s="330" t="s">
        <v>611</v>
      </c>
      <c r="CEU537" s="428">
        <f>CEU536+1</f>
        <v>4</v>
      </c>
      <c r="CEV537" s="330" t="s">
        <v>611</v>
      </c>
      <c r="CEW537" s="428">
        <f>CEW536+1</f>
        <v>4</v>
      </c>
      <c r="CEX537" s="330" t="s">
        <v>611</v>
      </c>
      <c r="CEY537" s="428">
        <f>CEY536+1</f>
        <v>4</v>
      </c>
      <c r="CEZ537" s="330" t="s">
        <v>611</v>
      </c>
      <c r="CFA537" s="428">
        <f>CFA536+1</f>
        <v>4</v>
      </c>
      <c r="CFB537" s="330" t="s">
        <v>611</v>
      </c>
      <c r="CFC537" s="428">
        <f>CFC536+1</f>
        <v>4</v>
      </c>
      <c r="CFD537" s="330" t="s">
        <v>611</v>
      </c>
      <c r="CFE537" s="428">
        <f>CFE536+1</f>
        <v>4</v>
      </c>
      <c r="CFF537" s="330" t="s">
        <v>611</v>
      </c>
      <c r="CFG537" s="428">
        <f>CFG536+1</f>
        <v>4</v>
      </c>
      <c r="CFH537" s="330" t="s">
        <v>611</v>
      </c>
      <c r="CFI537" s="428">
        <f>CFI536+1</f>
        <v>4</v>
      </c>
      <c r="CFJ537" s="330" t="s">
        <v>611</v>
      </c>
      <c r="CFK537" s="428">
        <f>CFK536+1</f>
        <v>4</v>
      </c>
      <c r="CFL537" s="330" t="s">
        <v>611</v>
      </c>
      <c r="CFM537" s="428">
        <f>CFM536+1</f>
        <v>4</v>
      </c>
      <c r="CFN537" s="330" t="s">
        <v>611</v>
      </c>
      <c r="CFO537" s="428">
        <f>CFO536+1</f>
        <v>4</v>
      </c>
      <c r="CFP537" s="330" t="s">
        <v>611</v>
      </c>
      <c r="CFQ537" s="428">
        <f>CFQ536+1</f>
        <v>4</v>
      </c>
      <c r="CFR537" s="330" t="s">
        <v>611</v>
      </c>
      <c r="CFS537" s="428">
        <f>CFS536+1</f>
        <v>4</v>
      </c>
      <c r="CFT537" s="330" t="s">
        <v>611</v>
      </c>
      <c r="CFU537" s="428">
        <f>CFU536+1</f>
        <v>4</v>
      </c>
      <c r="CFV537" s="330" t="s">
        <v>611</v>
      </c>
      <c r="CFW537" s="428">
        <f>CFW536+1</f>
        <v>4</v>
      </c>
      <c r="CFX537" s="330" t="s">
        <v>611</v>
      </c>
      <c r="CFY537" s="428">
        <f>CFY536+1</f>
        <v>4</v>
      </c>
      <c r="CFZ537" s="330" t="s">
        <v>611</v>
      </c>
      <c r="CGA537" s="428">
        <f>CGA536+1</f>
        <v>4</v>
      </c>
      <c r="CGB537" s="330" t="s">
        <v>611</v>
      </c>
      <c r="CGC537" s="428">
        <f>CGC536+1</f>
        <v>4</v>
      </c>
      <c r="CGD537" s="330" t="s">
        <v>611</v>
      </c>
      <c r="CGE537" s="428">
        <f>CGE536+1</f>
        <v>4</v>
      </c>
      <c r="CGF537" s="330" t="s">
        <v>611</v>
      </c>
      <c r="CGG537" s="428">
        <f>CGG536+1</f>
        <v>4</v>
      </c>
      <c r="CGH537" s="330" t="s">
        <v>611</v>
      </c>
      <c r="CGI537" s="428">
        <f>CGI536+1</f>
        <v>4</v>
      </c>
      <c r="CGJ537" s="330" t="s">
        <v>611</v>
      </c>
      <c r="CGK537" s="428">
        <f>CGK536+1</f>
        <v>4</v>
      </c>
      <c r="CGL537" s="330" t="s">
        <v>611</v>
      </c>
      <c r="CGM537" s="428">
        <f>CGM536+1</f>
        <v>4</v>
      </c>
      <c r="CGN537" s="330" t="s">
        <v>611</v>
      </c>
      <c r="CGO537" s="428">
        <f>CGO536+1</f>
        <v>4</v>
      </c>
      <c r="CGP537" s="330" t="s">
        <v>611</v>
      </c>
      <c r="CGQ537" s="428">
        <f>CGQ536+1</f>
        <v>4</v>
      </c>
      <c r="CGR537" s="330" t="s">
        <v>611</v>
      </c>
      <c r="CGS537" s="428">
        <f>CGS536+1</f>
        <v>4</v>
      </c>
      <c r="CGT537" s="330" t="s">
        <v>611</v>
      </c>
      <c r="CGU537" s="428">
        <f>CGU536+1</f>
        <v>4</v>
      </c>
      <c r="CGV537" s="330" t="s">
        <v>611</v>
      </c>
      <c r="CGW537" s="428">
        <f>CGW536+1</f>
        <v>4</v>
      </c>
      <c r="CGX537" s="330" t="s">
        <v>611</v>
      </c>
      <c r="CGY537" s="428">
        <f>CGY536+1</f>
        <v>4</v>
      </c>
      <c r="CGZ537" s="330" t="s">
        <v>611</v>
      </c>
      <c r="CHA537" s="428">
        <f>CHA536+1</f>
        <v>4</v>
      </c>
      <c r="CHB537" s="330" t="s">
        <v>611</v>
      </c>
      <c r="CHC537" s="428">
        <f>CHC536+1</f>
        <v>4</v>
      </c>
      <c r="CHD537" s="330" t="s">
        <v>611</v>
      </c>
      <c r="CHE537" s="428">
        <f>CHE536+1</f>
        <v>4</v>
      </c>
      <c r="CHF537" s="330" t="s">
        <v>611</v>
      </c>
      <c r="CHG537" s="428">
        <f>CHG536+1</f>
        <v>4</v>
      </c>
      <c r="CHH537" s="330" t="s">
        <v>611</v>
      </c>
      <c r="CHI537" s="428">
        <f>CHI536+1</f>
        <v>4</v>
      </c>
      <c r="CHJ537" s="330" t="s">
        <v>611</v>
      </c>
      <c r="CHK537" s="428">
        <f>CHK536+1</f>
        <v>4</v>
      </c>
      <c r="CHL537" s="330" t="s">
        <v>611</v>
      </c>
      <c r="CHM537" s="428">
        <f>CHM536+1</f>
        <v>4</v>
      </c>
      <c r="CHN537" s="330" t="s">
        <v>611</v>
      </c>
      <c r="CHO537" s="428">
        <f>CHO536+1</f>
        <v>4</v>
      </c>
      <c r="CHP537" s="330" t="s">
        <v>611</v>
      </c>
      <c r="CHQ537" s="428">
        <f>CHQ536+1</f>
        <v>4</v>
      </c>
      <c r="CHR537" s="330" t="s">
        <v>611</v>
      </c>
      <c r="CHS537" s="428">
        <f>CHS536+1</f>
        <v>4</v>
      </c>
      <c r="CHT537" s="330" t="s">
        <v>611</v>
      </c>
      <c r="CHU537" s="428">
        <f>CHU536+1</f>
        <v>4</v>
      </c>
      <c r="CHV537" s="330" t="s">
        <v>611</v>
      </c>
      <c r="CHW537" s="428">
        <f>CHW536+1</f>
        <v>4</v>
      </c>
      <c r="CHX537" s="330" t="s">
        <v>611</v>
      </c>
      <c r="CHY537" s="428">
        <f>CHY536+1</f>
        <v>4</v>
      </c>
      <c r="CHZ537" s="330" t="s">
        <v>611</v>
      </c>
      <c r="CIA537" s="428">
        <f>CIA536+1</f>
        <v>4</v>
      </c>
      <c r="CIB537" s="330" t="s">
        <v>611</v>
      </c>
      <c r="CIC537" s="428">
        <f>CIC536+1</f>
        <v>4</v>
      </c>
      <c r="CID537" s="330" t="s">
        <v>611</v>
      </c>
      <c r="CIE537" s="428">
        <f>CIE536+1</f>
        <v>4</v>
      </c>
      <c r="CIF537" s="330" t="s">
        <v>611</v>
      </c>
      <c r="CIG537" s="428">
        <f>CIG536+1</f>
        <v>4</v>
      </c>
      <c r="CIH537" s="330" t="s">
        <v>611</v>
      </c>
      <c r="CII537" s="428">
        <f>CII536+1</f>
        <v>4</v>
      </c>
      <c r="CIJ537" s="330" t="s">
        <v>611</v>
      </c>
      <c r="CIK537" s="428">
        <f>CIK536+1</f>
        <v>4</v>
      </c>
      <c r="CIL537" s="330" t="s">
        <v>611</v>
      </c>
      <c r="CIM537" s="428">
        <f>CIM536+1</f>
        <v>4</v>
      </c>
      <c r="CIN537" s="330" t="s">
        <v>611</v>
      </c>
      <c r="CIO537" s="428">
        <f>CIO536+1</f>
        <v>4</v>
      </c>
      <c r="CIP537" s="330" t="s">
        <v>611</v>
      </c>
      <c r="CIQ537" s="428">
        <f>CIQ536+1</f>
        <v>4</v>
      </c>
      <c r="CIR537" s="330" t="s">
        <v>611</v>
      </c>
      <c r="CIS537" s="428">
        <f>CIS536+1</f>
        <v>4</v>
      </c>
      <c r="CIT537" s="330" t="s">
        <v>611</v>
      </c>
      <c r="CIU537" s="428">
        <f>CIU536+1</f>
        <v>4</v>
      </c>
      <c r="CIV537" s="330" t="s">
        <v>611</v>
      </c>
      <c r="CIW537" s="428">
        <f>CIW536+1</f>
        <v>4</v>
      </c>
      <c r="CIX537" s="330" t="s">
        <v>611</v>
      </c>
      <c r="CIY537" s="428">
        <f>CIY536+1</f>
        <v>4</v>
      </c>
      <c r="CIZ537" s="330" t="s">
        <v>611</v>
      </c>
      <c r="CJA537" s="428">
        <f>CJA536+1</f>
        <v>4</v>
      </c>
      <c r="CJB537" s="330" t="s">
        <v>611</v>
      </c>
      <c r="CJC537" s="428">
        <f>CJC536+1</f>
        <v>4</v>
      </c>
      <c r="CJD537" s="330" t="s">
        <v>611</v>
      </c>
      <c r="CJE537" s="428">
        <f>CJE536+1</f>
        <v>4</v>
      </c>
      <c r="CJF537" s="330" t="s">
        <v>611</v>
      </c>
      <c r="CJG537" s="428">
        <f>CJG536+1</f>
        <v>4</v>
      </c>
      <c r="CJH537" s="330" t="s">
        <v>611</v>
      </c>
      <c r="CJI537" s="428">
        <f>CJI536+1</f>
        <v>4</v>
      </c>
      <c r="CJJ537" s="330" t="s">
        <v>611</v>
      </c>
      <c r="CJK537" s="428">
        <f>CJK536+1</f>
        <v>4</v>
      </c>
      <c r="CJL537" s="330" t="s">
        <v>611</v>
      </c>
      <c r="CJM537" s="428">
        <f>CJM536+1</f>
        <v>4</v>
      </c>
      <c r="CJN537" s="330" t="s">
        <v>611</v>
      </c>
      <c r="CJO537" s="428">
        <f>CJO536+1</f>
        <v>4</v>
      </c>
      <c r="CJP537" s="330" t="s">
        <v>611</v>
      </c>
      <c r="CJQ537" s="428">
        <f>CJQ536+1</f>
        <v>4</v>
      </c>
      <c r="CJR537" s="330" t="s">
        <v>611</v>
      </c>
      <c r="CJS537" s="428">
        <f>CJS536+1</f>
        <v>4</v>
      </c>
      <c r="CJT537" s="330" t="s">
        <v>611</v>
      </c>
      <c r="CJU537" s="428">
        <f>CJU536+1</f>
        <v>4</v>
      </c>
      <c r="CJV537" s="330" t="s">
        <v>611</v>
      </c>
      <c r="CJW537" s="428">
        <f>CJW536+1</f>
        <v>4</v>
      </c>
      <c r="CJX537" s="330" t="s">
        <v>611</v>
      </c>
      <c r="CJY537" s="428">
        <f>CJY536+1</f>
        <v>4</v>
      </c>
      <c r="CJZ537" s="330" t="s">
        <v>611</v>
      </c>
      <c r="CKA537" s="428">
        <f>CKA536+1</f>
        <v>4</v>
      </c>
      <c r="CKB537" s="330" t="s">
        <v>611</v>
      </c>
      <c r="CKC537" s="428">
        <f>CKC536+1</f>
        <v>4</v>
      </c>
      <c r="CKD537" s="330" t="s">
        <v>611</v>
      </c>
      <c r="CKE537" s="428">
        <f>CKE536+1</f>
        <v>4</v>
      </c>
      <c r="CKF537" s="330" t="s">
        <v>611</v>
      </c>
      <c r="CKG537" s="428">
        <f>CKG536+1</f>
        <v>4</v>
      </c>
      <c r="CKH537" s="330" t="s">
        <v>611</v>
      </c>
      <c r="CKI537" s="428">
        <f>CKI536+1</f>
        <v>4</v>
      </c>
      <c r="CKJ537" s="330" t="s">
        <v>611</v>
      </c>
      <c r="CKK537" s="428">
        <f>CKK536+1</f>
        <v>4</v>
      </c>
      <c r="CKL537" s="330" t="s">
        <v>611</v>
      </c>
      <c r="CKM537" s="428">
        <f>CKM536+1</f>
        <v>4</v>
      </c>
      <c r="CKN537" s="330" t="s">
        <v>611</v>
      </c>
      <c r="CKO537" s="428">
        <f>CKO536+1</f>
        <v>4</v>
      </c>
      <c r="CKP537" s="330" t="s">
        <v>611</v>
      </c>
      <c r="CKQ537" s="428">
        <f>CKQ536+1</f>
        <v>4</v>
      </c>
      <c r="CKR537" s="330" t="s">
        <v>611</v>
      </c>
      <c r="CKS537" s="428">
        <f>CKS536+1</f>
        <v>4</v>
      </c>
      <c r="CKT537" s="330" t="s">
        <v>611</v>
      </c>
      <c r="CKU537" s="428">
        <f>CKU536+1</f>
        <v>4</v>
      </c>
      <c r="CKV537" s="330" t="s">
        <v>611</v>
      </c>
      <c r="CKW537" s="428">
        <f>CKW536+1</f>
        <v>4</v>
      </c>
      <c r="CKX537" s="330" t="s">
        <v>611</v>
      </c>
      <c r="CKY537" s="428">
        <f>CKY536+1</f>
        <v>4</v>
      </c>
      <c r="CKZ537" s="330" t="s">
        <v>611</v>
      </c>
      <c r="CLA537" s="428">
        <f>CLA536+1</f>
        <v>4</v>
      </c>
      <c r="CLB537" s="330" t="s">
        <v>611</v>
      </c>
      <c r="CLC537" s="428">
        <f>CLC536+1</f>
        <v>4</v>
      </c>
      <c r="CLD537" s="330" t="s">
        <v>611</v>
      </c>
      <c r="CLE537" s="428">
        <f>CLE536+1</f>
        <v>4</v>
      </c>
      <c r="CLF537" s="330" t="s">
        <v>611</v>
      </c>
      <c r="CLG537" s="428">
        <f>CLG536+1</f>
        <v>4</v>
      </c>
      <c r="CLH537" s="330" t="s">
        <v>611</v>
      </c>
      <c r="CLI537" s="428">
        <f>CLI536+1</f>
        <v>4</v>
      </c>
      <c r="CLJ537" s="330" t="s">
        <v>611</v>
      </c>
      <c r="CLK537" s="428">
        <f>CLK536+1</f>
        <v>4</v>
      </c>
      <c r="CLL537" s="330" t="s">
        <v>611</v>
      </c>
      <c r="CLM537" s="428">
        <f>CLM536+1</f>
        <v>4</v>
      </c>
      <c r="CLN537" s="330" t="s">
        <v>611</v>
      </c>
      <c r="CLO537" s="428">
        <f>CLO536+1</f>
        <v>4</v>
      </c>
      <c r="CLP537" s="330" t="s">
        <v>611</v>
      </c>
      <c r="CLQ537" s="428">
        <f>CLQ536+1</f>
        <v>4</v>
      </c>
      <c r="CLR537" s="330" t="s">
        <v>611</v>
      </c>
      <c r="CLS537" s="428">
        <f>CLS536+1</f>
        <v>4</v>
      </c>
      <c r="CLT537" s="330" t="s">
        <v>611</v>
      </c>
      <c r="CLU537" s="428">
        <f>CLU536+1</f>
        <v>4</v>
      </c>
      <c r="CLV537" s="330" t="s">
        <v>611</v>
      </c>
      <c r="CLW537" s="428">
        <f>CLW536+1</f>
        <v>4</v>
      </c>
      <c r="CLX537" s="330" t="s">
        <v>611</v>
      </c>
      <c r="CLY537" s="428">
        <f>CLY536+1</f>
        <v>4</v>
      </c>
      <c r="CLZ537" s="330" t="s">
        <v>611</v>
      </c>
      <c r="CMA537" s="428">
        <f>CMA536+1</f>
        <v>4</v>
      </c>
      <c r="CMB537" s="330" t="s">
        <v>611</v>
      </c>
      <c r="CMC537" s="428">
        <f>CMC536+1</f>
        <v>4</v>
      </c>
      <c r="CMD537" s="330" t="s">
        <v>611</v>
      </c>
      <c r="CME537" s="428">
        <f>CME536+1</f>
        <v>4</v>
      </c>
      <c r="CMF537" s="330" t="s">
        <v>611</v>
      </c>
      <c r="CMG537" s="428">
        <f>CMG536+1</f>
        <v>4</v>
      </c>
      <c r="CMH537" s="330" t="s">
        <v>611</v>
      </c>
      <c r="CMI537" s="428">
        <f>CMI536+1</f>
        <v>4</v>
      </c>
      <c r="CMJ537" s="330" t="s">
        <v>611</v>
      </c>
      <c r="CMK537" s="428">
        <f>CMK536+1</f>
        <v>4</v>
      </c>
      <c r="CML537" s="330" t="s">
        <v>611</v>
      </c>
      <c r="CMM537" s="428">
        <f>CMM536+1</f>
        <v>4</v>
      </c>
      <c r="CMN537" s="330" t="s">
        <v>611</v>
      </c>
      <c r="CMO537" s="428">
        <f>CMO536+1</f>
        <v>4</v>
      </c>
      <c r="CMP537" s="330" t="s">
        <v>611</v>
      </c>
      <c r="CMQ537" s="428">
        <f>CMQ536+1</f>
        <v>4</v>
      </c>
      <c r="CMR537" s="330" t="s">
        <v>611</v>
      </c>
      <c r="CMS537" s="428">
        <f>CMS536+1</f>
        <v>4</v>
      </c>
      <c r="CMT537" s="330" t="s">
        <v>611</v>
      </c>
      <c r="CMU537" s="428">
        <f>CMU536+1</f>
        <v>4</v>
      </c>
      <c r="CMV537" s="330" t="s">
        <v>611</v>
      </c>
      <c r="CMW537" s="428">
        <f>CMW536+1</f>
        <v>4</v>
      </c>
      <c r="CMX537" s="330" t="s">
        <v>611</v>
      </c>
      <c r="CMY537" s="428">
        <f>CMY536+1</f>
        <v>4</v>
      </c>
      <c r="CMZ537" s="330" t="s">
        <v>611</v>
      </c>
      <c r="CNA537" s="428">
        <f>CNA536+1</f>
        <v>4</v>
      </c>
      <c r="CNB537" s="330" t="s">
        <v>611</v>
      </c>
      <c r="CNC537" s="428">
        <f>CNC536+1</f>
        <v>4</v>
      </c>
      <c r="CND537" s="330" t="s">
        <v>611</v>
      </c>
      <c r="CNE537" s="428">
        <f>CNE536+1</f>
        <v>4</v>
      </c>
      <c r="CNF537" s="330" t="s">
        <v>611</v>
      </c>
      <c r="CNG537" s="428">
        <f>CNG536+1</f>
        <v>4</v>
      </c>
      <c r="CNH537" s="330" t="s">
        <v>611</v>
      </c>
      <c r="CNI537" s="428">
        <f>CNI536+1</f>
        <v>4</v>
      </c>
      <c r="CNJ537" s="330" t="s">
        <v>611</v>
      </c>
      <c r="CNK537" s="428">
        <f>CNK536+1</f>
        <v>4</v>
      </c>
      <c r="CNL537" s="330" t="s">
        <v>611</v>
      </c>
      <c r="CNM537" s="428">
        <f>CNM536+1</f>
        <v>4</v>
      </c>
      <c r="CNN537" s="330" t="s">
        <v>611</v>
      </c>
      <c r="CNO537" s="428">
        <f>CNO536+1</f>
        <v>4</v>
      </c>
      <c r="CNP537" s="330" t="s">
        <v>611</v>
      </c>
      <c r="CNQ537" s="428">
        <f>CNQ536+1</f>
        <v>4</v>
      </c>
      <c r="CNR537" s="330" t="s">
        <v>611</v>
      </c>
      <c r="CNS537" s="428">
        <f>CNS536+1</f>
        <v>4</v>
      </c>
      <c r="CNT537" s="330" t="s">
        <v>611</v>
      </c>
      <c r="CNU537" s="428">
        <f>CNU536+1</f>
        <v>4</v>
      </c>
      <c r="CNV537" s="330" t="s">
        <v>611</v>
      </c>
      <c r="CNW537" s="428">
        <f>CNW536+1</f>
        <v>4</v>
      </c>
      <c r="CNX537" s="330" t="s">
        <v>611</v>
      </c>
      <c r="CNY537" s="428">
        <f>CNY536+1</f>
        <v>4</v>
      </c>
      <c r="CNZ537" s="330" t="s">
        <v>611</v>
      </c>
      <c r="COA537" s="428">
        <f>COA536+1</f>
        <v>4</v>
      </c>
      <c r="COB537" s="330" t="s">
        <v>611</v>
      </c>
      <c r="COC537" s="428">
        <f>COC536+1</f>
        <v>4</v>
      </c>
      <c r="COD537" s="330" t="s">
        <v>611</v>
      </c>
      <c r="COE537" s="428">
        <f>COE536+1</f>
        <v>4</v>
      </c>
      <c r="COF537" s="330" t="s">
        <v>611</v>
      </c>
      <c r="COG537" s="428">
        <f>COG536+1</f>
        <v>4</v>
      </c>
      <c r="COH537" s="330" t="s">
        <v>611</v>
      </c>
      <c r="COI537" s="428">
        <f>COI536+1</f>
        <v>4</v>
      </c>
      <c r="COJ537" s="330" t="s">
        <v>611</v>
      </c>
      <c r="COK537" s="428">
        <f>COK536+1</f>
        <v>4</v>
      </c>
      <c r="COL537" s="330" t="s">
        <v>611</v>
      </c>
      <c r="COM537" s="428">
        <f>COM536+1</f>
        <v>4</v>
      </c>
      <c r="CON537" s="330" t="s">
        <v>611</v>
      </c>
      <c r="COO537" s="428">
        <f>COO536+1</f>
        <v>4</v>
      </c>
      <c r="COP537" s="330" t="s">
        <v>611</v>
      </c>
      <c r="COQ537" s="428">
        <f>COQ536+1</f>
        <v>4</v>
      </c>
      <c r="COR537" s="330" t="s">
        <v>611</v>
      </c>
      <c r="COS537" s="428">
        <f>COS536+1</f>
        <v>4</v>
      </c>
      <c r="COT537" s="330" t="s">
        <v>611</v>
      </c>
      <c r="COU537" s="428">
        <f>COU536+1</f>
        <v>4</v>
      </c>
      <c r="COV537" s="330" t="s">
        <v>611</v>
      </c>
      <c r="COW537" s="428">
        <f>COW536+1</f>
        <v>4</v>
      </c>
      <c r="COX537" s="330" t="s">
        <v>611</v>
      </c>
      <c r="COY537" s="428">
        <f>COY536+1</f>
        <v>4</v>
      </c>
      <c r="COZ537" s="330" t="s">
        <v>611</v>
      </c>
      <c r="CPA537" s="428">
        <f>CPA536+1</f>
        <v>4</v>
      </c>
      <c r="CPB537" s="330" t="s">
        <v>611</v>
      </c>
      <c r="CPC537" s="428">
        <f>CPC536+1</f>
        <v>4</v>
      </c>
      <c r="CPD537" s="330" t="s">
        <v>611</v>
      </c>
      <c r="CPE537" s="428">
        <f>CPE536+1</f>
        <v>4</v>
      </c>
      <c r="CPF537" s="330" t="s">
        <v>611</v>
      </c>
      <c r="CPG537" s="428">
        <f>CPG536+1</f>
        <v>4</v>
      </c>
      <c r="CPH537" s="330" t="s">
        <v>611</v>
      </c>
      <c r="CPI537" s="428">
        <f>CPI536+1</f>
        <v>4</v>
      </c>
      <c r="CPJ537" s="330" t="s">
        <v>611</v>
      </c>
      <c r="CPK537" s="428">
        <f>CPK536+1</f>
        <v>4</v>
      </c>
      <c r="CPL537" s="330" t="s">
        <v>611</v>
      </c>
      <c r="CPM537" s="428">
        <f>CPM536+1</f>
        <v>4</v>
      </c>
      <c r="CPN537" s="330" t="s">
        <v>611</v>
      </c>
      <c r="CPO537" s="428">
        <f>CPO536+1</f>
        <v>4</v>
      </c>
      <c r="CPP537" s="330" t="s">
        <v>611</v>
      </c>
      <c r="CPQ537" s="428">
        <f>CPQ536+1</f>
        <v>4</v>
      </c>
      <c r="CPR537" s="330" t="s">
        <v>611</v>
      </c>
      <c r="CPS537" s="428">
        <f>CPS536+1</f>
        <v>4</v>
      </c>
      <c r="CPT537" s="330" t="s">
        <v>611</v>
      </c>
      <c r="CPU537" s="428">
        <f>CPU536+1</f>
        <v>4</v>
      </c>
      <c r="CPV537" s="330" t="s">
        <v>611</v>
      </c>
      <c r="CPW537" s="428">
        <f>CPW536+1</f>
        <v>4</v>
      </c>
      <c r="CPX537" s="330" t="s">
        <v>611</v>
      </c>
      <c r="CPY537" s="428">
        <f>CPY536+1</f>
        <v>4</v>
      </c>
      <c r="CPZ537" s="330" t="s">
        <v>611</v>
      </c>
      <c r="CQA537" s="428">
        <f>CQA536+1</f>
        <v>4</v>
      </c>
      <c r="CQB537" s="330" t="s">
        <v>611</v>
      </c>
      <c r="CQC537" s="428">
        <f>CQC536+1</f>
        <v>4</v>
      </c>
      <c r="CQD537" s="330" t="s">
        <v>611</v>
      </c>
      <c r="CQE537" s="428">
        <f>CQE536+1</f>
        <v>4</v>
      </c>
      <c r="CQF537" s="330" t="s">
        <v>611</v>
      </c>
      <c r="CQG537" s="428">
        <f>CQG536+1</f>
        <v>4</v>
      </c>
      <c r="CQH537" s="330" t="s">
        <v>611</v>
      </c>
      <c r="CQI537" s="428">
        <f>CQI536+1</f>
        <v>4</v>
      </c>
      <c r="CQJ537" s="330" t="s">
        <v>611</v>
      </c>
      <c r="CQK537" s="428">
        <f>CQK536+1</f>
        <v>4</v>
      </c>
      <c r="CQL537" s="330" t="s">
        <v>611</v>
      </c>
      <c r="CQM537" s="428">
        <f>CQM536+1</f>
        <v>4</v>
      </c>
      <c r="CQN537" s="330" t="s">
        <v>611</v>
      </c>
      <c r="CQO537" s="428">
        <f>CQO536+1</f>
        <v>4</v>
      </c>
      <c r="CQP537" s="330" t="s">
        <v>611</v>
      </c>
      <c r="CQQ537" s="428">
        <f>CQQ536+1</f>
        <v>4</v>
      </c>
      <c r="CQR537" s="330" t="s">
        <v>611</v>
      </c>
      <c r="CQS537" s="428">
        <f>CQS536+1</f>
        <v>4</v>
      </c>
      <c r="CQT537" s="330" t="s">
        <v>611</v>
      </c>
      <c r="CQU537" s="428">
        <f>CQU536+1</f>
        <v>4</v>
      </c>
      <c r="CQV537" s="330" t="s">
        <v>611</v>
      </c>
      <c r="CQW537" s="428">
        <f>CQW536+1</f>
        <v>4</v>
      </c>
      <c r="CQX537" s="330" t="s">
        <v>611</v>
      </c>
      <c r="CQY537" s="428">
        <f>CQY536+1</f>
        <v>4</v>
      </c>
      <c r="CQZ537" s="330" t="s">
        <v>611</v>
      </c>
      <c r="CRA537" s="428">
        <f>CRA536+1</f>
        <v>4</v>
      </c>
      <c r="CRB537" s="330" t="s">
        <v>611</v>
      </c>
      <c r="CRC537" s="428">
        <f>CRC536+1</f>
        <v>4</v>
      </c>
      <c r="CRD537" s="330" t="s">
        <v>611</v>
      </c>
      <c r="CRE537" s="428">
        <f>CRE536+1</f>
        <v>4</v>
      </c>
      <c r="CRF537" s="330" t="s">
        <v>611</v>
      </c>
      <c r="CRG537" s="428">
        <f>CRG536+1</f>
        <v>4</v>
      </c>
      <c r="CRH537" s="330" t="s">
        <v>611</v>
      </c>
      <c r="CRI537" s="428">
        <f>CRI536+1</f>
        <v>4</v>
      </c>
      <c r="CRJ537" s="330" t="s">
        <v>611</v>
      </c>
      <c r="CRK537" s="428">
        <f>CRK536+1</f>
        <v>4</v>
      </c>
      <c r="CRL537" s="330" t="s">
        <v>611</v>
      </c>
      <c r="CRM537" s="428">
        <f>CRM536+1</f>
        <v>4</v>
      </c>
      <c r="CRN537" s="330" t="s">
        <v>611</v>
      </c>
      <c r="CRO537" s="428">
        <f>CRO536+1</f>
        <v>4</v>
      </c>
      <c r="CRP537" s="330" t="s">
        <v>611</v>
      </c>
      <c r="CRQ537" s="428">
        <f>CRQ536+1</f>
        <v>4</v>
      </c>
      <c r="CRR537" s="330" t="s">
        <v>611</v>
      </c>
      <c r="CRS537" s="428">
        <f>CRS536+1</f>
        <v>4</v>
      </c>
      <c r="CRT537" s="330" t="s">
        <v>611</v>
      </c>
      <c r="CRU537" s="428">
        <f>CRU536+1</f>
        <v>4</v>
      </c>
      <c r="CRV537" s="330" t="s">
        <v>611</v>
      </c>
      <c r="CRW537" s="428">
        <f>CRW536+1</f>
        <v>4</v>
      </c>
      <c r="CRX537" s="330" t="s">
        <v>611</v>
      </c>
      <c r="CRY537" s="428">
        <f>CRY536+1</f>
        <v>4</v>
      </c>
      <c r="CRZ537" s="330" t="s">
        <v>611</v>
      </c>
      <c r="CSA537" s="428">
        <f>CSA536+1</f>
        <v>4</v>
      </c>
      <c r="CSB537" s="330" t="s">
        <v>611</v>
      </c>
      <c r="CSC537" s="428">
        <f>CSC536+1</f>
        <v>4</v>
      </c>
      <c r="CSD537" s="330" t="s">
        <v>611</v>
      </c>
      <c r="CSE537" s="428">
        <f>CSE536+1</f>
        <v>4</v>
      </c>
      <c r="CSF537" s="330" t="s">
        <v>611</v>
      </c>
      <c r="CSG537" s="428">
        <f>CSG536+1</f>
        <v>4</v>
      </c>
      <c r="CSH537" s="330" t="s">
        <v>611</v>
      </c>
      <c r="CSI537" s="428">
        <f>CSI536+1</f>
        <v>4</v>
      </c>
      <c r="CSJ537" s="330" t="s">
        <v>611</v>
      </c>
      <c r="CSK537" s="428">
        <f>CSK536+1</f>
        <v>4</v>
      </c>
      <c r="CSL537" s="330" t="s">
        <v>611</v>
      </c>
      <c r="CSM537" s="428">
        <f>CSM536+1</f>
        <v>4</v>
      </c>
      <c r="CSN537" s="330" t="s">
        <v>611</v>
      </c>
      <c r="CSO537" s="428">
        <f>CSO536+1</f>
        <v>4</v>
      </c>
      <c r="CSP537" s="330" t="s">
        <v>611</v>
      </c>
      <c r="CSQ537" s="428">
        <f>CSQ536+1</f>
        <v>4</v>
      </c>
      <c r="CSR537" s="330" t="s">
        <v>611</v>
      </c>
      <c r="CSS537" s="428">
        <f>CSS536+1</f>
        <v>4</v>
      </c>
      <c r="CST537" s="330" t="s">
        <v>611</v>
      </c>
      <c r="CSU537" s="428">
        <f>CSU536+1</f>
        <v>4</v>
      </c>
      <c r="CSV537" s="330" t="s">
        <v>611</v>
      </c>
      <c r="CSW537" s="428">
        <f>CSW536+1</f>
        <v>4</v>
      </c>
      <c r="CSX537" s="330" t="s">
        <v>611</v>
      </c>
      <c r="CSY537" s="428">
        <f>CSY536+1</f>
        <v>4</v>
      </c>
      <c r="CSZ537" s="330" t="s">
        <v>611</v>
      </c>
      <c r="CTA537" s="428">
        <f>CTA536+1</f>
        <v>4</v>
      </c>
      <c r="CTB537" s="330" t="s">
        <v>611</v>
      </c>
      <c r="CTC537" s="428">
        <f>CTC536+1</f>
        <v>4</v>
      </c>
      <c r="CTD537" s="330" t="s">
        <v>611</v>
      </c>
      <c r="CTE537" s="428">
        <f>CTE536+1</f>
        <v>4</v>
      </c>
      <c r="CTF537" s="330" t="s">
        <v>611</v>
      </c>
      <c r="CTG537" s="428">
        <f>CTG536+1</f>
        <v>4</v>
      </c>
      <c r="CTH537" s="330" t="s">
        <v>611</v>
      </c>
      <c r="CTI537" s="428">
        <f>CTI536+1</f>
        <v>4</v>
      </c>
      <c r="CTJ537" s="330" t="s">
        <v>611</v>
      </c>
      <c r="CTK537" s="428">
        <f>CTK536+1</f>
        <v>4</v>
      </c>
      <c r="CTL537" s="330" t="s">
        <v>611</v>
      </c>
      <c r="CTM537" s="428">
        <f>CTM536+1</f>
        <v>4</v>
      </c>
      <c r="CTN537" s="330" t="s">
        <v>611</v>
      </c>
      <c r="CTO537" s="428">
        <f>CTO536+1</f>
        <v>4</v>
      </c>
      <c r="CTP537" s="330" t="s">
        <v>611</v>
      </c>
      <c r="CTQ537" s="428">
        <f>CTQ536+1</f>
        <v>4</v>
      </c>
      <c r="CTR537" s="330" t="s">
        <v>611</v>
      </c>
      <c r="CTS537" s="428">
        <f>CTS536+1</f>
        <v>4</v>
      </c>
      <c r="CTT537" s="330" t="s">
        <v>611</v>
      </c>
      <c r="CTU537" s="428">
        <f>CTU536+1</f>
        <v>4</v>
      </c>
      <c r="CTV537" s="330" t="s">
        <v>611</v>
      </c>
      <c r="CTW537" s="428">
        <f>CTW536+1</f>
        <v>4</v>
      </c>
      <c r="CTX537" s="330" t="s">
        <v>611</v>
      </c>
      <c r="CTY537" s="428">
        <f>CTY536+1</f>
        <v>4</v>
      </c>
      <c r="CTZ537" s="330" t="s">
        <v>611</v>
      </c>
      <c r="CUA537" s="428">
        <f>CUA536+1</f>
        <v>4</v>
      </c>
      <c r="CUB537" s="330" t="s">
        <v>611</v>
      </c>
      <c r="CUC537" s="428">
        <f>CUC536+1</f>
        <v>4</v>
      </c>
      <c r="CUD537" s="330" t="s">
        <v>611</v>
      </c>
      <c r="CUE537" s="428">
        <f>CUE536+1</f>
        <v>4</v>
      </c>
      <c r="CUF537" s="330" t="s">
        <v>611</v>
      </c>
      <c r="CUG537" s="428">
        <f>CUG536+1</f>
        <v>4</v>
      </c>
      <c r="CUH537" s="330" t="s">
        <v>611</v>
      </c>
      <c r="CUI537" s="428">
        <f>CUI536+1</f>
        <v>4</v>
      </c>
      <c r="CUJ537" s="330" t="s">
        <v>611</v>
      </c>
      <c r="CUK537" s="428">
        <f>CUK536+1</f>
        <v>4</v>
      </c>
      <c r="CUL537" s="330" t="s">
        <v>611</v>
      </c>
      <c r="CUM537" s="428">
        <f>CUM536+1</f>
        <v>4</v>
      </c>
      <c r="CUN537" s="330" t="s">
        <v>611</v>
      </c>
      <c r="CUO537" s="428">
        <f>CUO536+1</f>
        <v>4</v>
      </c>
      <c r="CUP537" s="330" t="s">
        <v>611</v>
      </c>
      <c r="CUQ537" s="428">
        <f>CUQ536+1</f>
        <v>4</v>
      </c>
      <c r="CUR537" s="330" t="s">
        <v>611</v>
      </c>
      <c r="CUS537" s="428">
        <f>CUS536+1</f>
        <v>4</v>
      </c>
      <c r="CUT537" s="330" t="s">
        <v>611</v>
      </c>
      <c r="CUU537" s="428">
        <f>CUU536+1</f>
        <v>4</v>
      </c>
      <c r="CUV537" s="330" t="s">
        <v>611</v>
      </c>
      <c r="CUW537" s="428">
        <f>CUW536+1</f>
        <v>4</v>
      </c>
      <c r="CUX537" s="330" t="s">
        <v>611</v>
      </c>
      <c r="CUY537" s="428">
        <f>CUY536+1</f>
        <v>4</v>
      </c>
      <c r="CUZ537" s="330" t="s">
        <v>611</v>
      </c>
      <c r="CVA537" s="428">
        <f>CVA536+1</f>
        <v>4</v>
      </c>
      <c r="CVB537" s="330" t="s">
        <v>611</v>
      </c>
      <c r="CVC537" s="428">
        <f>CVC536+1</f>
        <v>4</v>
      </c>
      <c r="CVD537" s="330" t="s">
        <v>611</v>
      </c>
      <c r="CVE537" s="428">
        <f>CVE536+1</f>
        <v>4</v>
      </c>
      <c r="CVF537" s="330" t="s">
        <v>611</v>
      </c>
      <c r="CVG537" s="428">
        <f>CVG536+1</f>
        <v>4</v>
      </c>
      <c r="CVH537" s="330" t="s">
        <v>611</v>
      </c>
      <c r="CVI537" s="428">
        <f>CVI536+1</f>
        <v>4</v>
      </c>
      <c r="CVJ537" s="330" t="s">
        <v>611</v>
      </c>
      <c r="CVK537" s="428">
        <f>CVK536+1</f>
        <v>4</v>
      </c>
      <c r="CVL537" s="330" t="s">
        <v>611</v>
      </c>
      <c r="CVM537" s="428">
        <f>CVM536+1</f>
        <v>4</v>
      </c>
      <c r="CVN537" s="330" t="s">
        <v>611</v>
      </c>
      <c r="CVO537" s="428">
        <f>CVO536+1</f>
        <v>4</v>
      </c>
      <c r="CVP537" s="330" t="s">
        <v>611</v>
      </c>
      <c r="CVQ537" s="428">
        <f>CVQ536+1</f>
        <v>4</v>
      </c>
      <c r="CVR537" s="330" t="s">
        <v>611</v>
      </c>
      <c r="CVS537" s="428">
        <f>CVS536+1</f>
        <v>4</v>
      </c>
      <c r="CVT537" s="330" t="s">
        <v>611</v>
      </c>
      <c r="CVU537" s="428">
        <f>CVU536+1</f>
        <v>4</v>
      </c>
      <c r="CVV537" s="330" t="s">
        <v>611</v>
      </c>
      <c r="CVW537" s="428">
        <f>CVW536+1</f>
        <v>4</v>
      </c>
      <c r="CVX537" s="330" t="s">
        <v>611</v>
      </c>
      <c r="CVY537" s="428">
        <f>CVY536+1</f>
        <v>4</v>
      </c>
      <c r="CVZ537" s="330" t="s">
        <v>611</v>
      </c>
      <c r="CWA537" s="428">
        <f>CWA536+1</f>
        <v>4</v>
      </c>
      <c r="CWB537" s="330" t="s">
        <v>611</v>
      </c>
      <c r="CWC537" s="428">
        <f>CWC536+1</f>
        <v>4</v>
      </c>
      <c r="CWD537" s="330" t="s">
        <v>611</v>
      </c>
      <c r="CWE537" s="428">
        <f>CWE536+1</f>
        <v>4</v>
      </c>
      <c r="CWF537" s="330" t="s">
        <v>611</v>
      </c>
      <c r="CWG537" s="428">
        <f>CWG536+1</f>
        <v>4</v>
      </c>
      <c r="CWH537" s="330" t="s">
        <v>611</v>
      </c>
      <c r="CWI537" s="428">
        <f>CWI536+1</f>
        <v>4</v>
      </c>
      <c r="CWJ537" s="330" t="s">
        <v>611</v>
      </c>
      <c r="CWK537" s="428">
        <f>CWK536+1</f>
        <v>4</v>
      </c>
      <c r="CWL537" s="330" t="s">
        <v>611</v>
      </c>
      <c r="CWM537" s="428">
        <f>CWM536+1</f>
        <v>4</v>
      </c>
      <c r="CWN537" s="330" t="s">
        <v>611</v>
      </c>
      <c r="CWO537" s="428">
        <f>CWO536+1</f>
        <v>4</v>
      </c>
      <c r="CWP537" s="330" t="s">
        <v>611</v>
      </c>
      <c r="CWQ537" s="428">
        <f>CWQ536+1</f>
        <v>4</v>
      </c>
      <c r="CWR537" s="330" t="s">
        <v>611</v>
      </c>
      <c r="CWS537" s="428">
        <f>CWS536+1</f>
        <v>4</v>
      </c>
      <c r="CWT537" s="330" t="s">
        <v>611</v>
      </c>
      <c r="CWU537" s="428">
        <f>CWU536+1</f>
        <v>4</v>
      </c>
      <c r="CWV537" s="330" t="s">
        <v>611</v>
      </c>
      <c r="CWW537" s="428">
        <f>CWW536+1</f>
        <v>4</v>
      </c>
      <c r="CWX537" s="330" t="s">
        <v>611</v>
      </c>
      <c r="CWY537" s="428">
        <f>CWY536+1</f>
        <v>4</v>
      </c>
      <c r="CWZ537" s="330" t="s">
        <v>611</v>
      </c>
      <c r="CXA537" s="428">
        <f>CXA536+1</f>
        <v>4</v>
      </c>
      <c r="CXB537" s="330" t="s">
        <v>611</v>
      </c>
      <c r="CXC537" s="428">
        <f>CXC536+1</f>
        <v>4</v>
      </c>
      <c r="CXD537" s="330" t="s">
        <v>611</v>
      </c>
      <c r="CXE537" s="428">
        <f>CXE536+1</f>
        <v>4</v>
      </c>
      <c r="CXF537" s="330" t="s">
        <v>611</v>
      </c>
      <c r="CXG537" s="428">
        <f>CXG536+1</f>
        <v>4</v>
      </c>
      <c r="CXH537" s="330" t="s">
        <v>611</v>
      </c>
      <c r="CXI537" s="428">
        <f>CXI536+1</f>
        <v>4</v>
      </c>
      <c r="CXJ537" s="330" t="s">
        <v>611</v>
      </c>
      <c r="CXK537" s="428">
        <f>CXK536+1</f>
        <v>4</v>
      </c>
      <c r="CXL537" s="330" t="s">
        <v>611</v>
      </c>
      <c r="CXM537" s="428">
        <f>CXM536+1</f>
        <v>4</v>
      </c>
      <c r="CXN537" s="330" t="s">
        <v>611</v>
      </c>
      <c r="CXO537" s="428">
        <f>CXO536+1</f>
        <v>4</v>
      </c>
      <c r="CXP537" s="330" t="s">
        <v>611</v>
      </c>
      <c r="CXQ537" s="428">
        <f>CXQ536+1</f>
        <v>4</v>
      </c>
      <c r="CXR537" s="330" t="s">
        <v>611</v>
      </c>
      <c r="CXS537" s="428">
        <f>CXS536+1</f>
        <v>4</v>
      </c>
      <c r="CXT537" s="330" t="s">
        <v>611</v>
      </c>
      <c r="CXU537" s="428">
        <f>CXU536+1</f>
        <v>4</v>
      </c>
      <c r="CXV537" s="330" t="s">
        <v>611</v>
      </c>
      <c r="CXW537" s="428">
        <f>CXW536+1</f>
        <v>4</v>
      </c>
      <c r="CXX537" s="330" t="s">
        <v>611</v>
      </c>
      <c r="CXY537" s="428">
        <f>CXY536+1</f>
        <v>4</v>
      </c>
      <c r="CXZ537" s="330" t="s">
        <v>611</v>
      </c>
      <c r="CYA537" s="428">
        <f>CYA536+1</f>
        <v>4</v>
      </c>
      <c r="CYB537" s="330" t="s">
        <v>611</v>
      </c>
      <c r="CYC537" s="428">
        <f>CYC536+1</f>
        <v>4</v>
      </c>
      <c r="CYD537" s="330" t="s">
        <v>611</v>
      </c>
      <c r="CYE537" s="428">
        <f>CYE536+1</f>
        <v>4</v>
      </c>
      <c r="CYF537" s="330" t="s">
        <v>611</v>
      </c>
      <c r="CYG537" s="428">
        <f>CYG536+1</f>
        <v>4</v>
      </c>
      <c r="CYH537" s="330" t="s">
        <v>611</v>
      </c>
      <c r="CYI537" s="428">
        <f>CYI536+1</f>
        <v>4</v>
      </c>
      <c r="CYJ537" s="330" t="s">
        <v>611</v>
      </c>
      <c r="CYK537" s="428">
        <f>CYK536+1</f>
        <v>4</v>
      </c>
      <c r="CYL537" s="330" t="s">
        <v>611</v>
      </c>
      <c r="CYM537" s="428">
        <f>CYM536+1</f>
        <v>4</v>
      </c>
      <c r="CYN537" s="330" t="s">
        <v>611</v>
      </c>
      <c r="CYO537" s="428">
        <f>CYO536+1</f>
        <v>4</v>
      </c>
      <c r="CYP537" s="330" t="s">
        <v>611</v>
      </c>
      <c r="CYQ537" s="428">
        <f>CYQ536+1</f>
        <v>4</v>
      </c>
      <c r="CYR537" s="330" t="s">
        <v>611</v>
      </c>
      <c r="CYS537" s="428">
        <f>CYS536+1</f>
        <v>4</v>
      </c>
      <c r="CYT537" s="330" t="s">
        <v>611</v>
      </c>
      <c r="CYU537" s="428">
        <f>CYU536+1</f>
        <v>4</v>
      </c>
      <c r="CYV537" s="330" t="s">
        <v>611</v>
      </c>
      <c r="CYW537" s="428">
        <f>CYW536+1</f>
        <v>4</v>
      </c>
      <c r="CYX537" s="330" t="s">
        <v>611</v>
      </c>
      <c r="CYY537" s="428">
        <f>CYY536+1</f>
        <v>4</v>
      </c>
      <c r="CYZ537" s="330" t="s">
        <v>611</v>
      </c>
      <c r="CZA537" s="428">
        <f>CZA536+1</f>
        <v>4</v>
      </c>
      <c r="CZB537" s="330" t="s">
        <v>611</v>
      </c>
      <c r="CZC537" s="428">
        <f>CZC536+1</f>
        <v>4</v>
      </c>
      <c r="CZD537" s="330" t="s">
        <v>611</v>
      </c>
      <c r="CZE537" s="428">
        <f>CZE536+1</f>
        <v>4</v>
      </c>
      <c r="CZF537" s="330" t="s">
        <v>611</v>
      </c>
      <c r="CZG537" s="428">
        <f>CZG536+1</f>
        <v>4</v>
      </c>
      <c r="CZH537" s="330" t="s">
        <v>611</v>
      </c>
      <c r="CZI537" s="428">
        <f>CZI536+1</f>
        <v>4</v>
      </c>
      <c r="CZJ537" s="330" t="s">
        <v>611</v>
      </c>
      <c r="CZK537" s="428">
        <f>CZK536+1</f>
        <v>4</v>
      </c>
      <c r="CZL537" s="330" t="s">
        <v>611</v>
      </c>
      <c r="CZM537" s="428">
        <f>CZM536+1</f>
        <v>4</v>
      </c>
      <c r="CZN537" s="330" t="s">
        <v>611</v>
      </c>
      <c r="CZO537" s="428">
        <f>CZO536+1</f>
        <v>4</v>
      </c>
      <c r="CZP537" s="330" t="s">
        <v>611</v>
      </c>
      <c r="CZQ537" s="428">
        <f>CZQ536+1</f>
        <v>4</v>
      </c>
      <c r="CZR537" s="330" t="s">
        <v>611</v>
      </c>
      <c r="CZS537" s="428">
        <f>CZS536+1</f>
        <v>4</v>
      </c>
      <c r="CZT537" s="330" t="s">
        <v>611</v>
      </c>
      <c r="CZU537" s="428">
        <f>CZU536+1</f>
        <v>4</v>
      </c>
      <c r="CZV537" s="330" t="s">
        <v>611</v>
      </c>
      <c r="CZW537" s="428">
        <f>CZW536+1</f>
        <v>4</v>
      </c>
      <c r="CZX537" s="330" t="s">
        <v>611</v>
      </c>
      <c r="CZY537" s="428">
        <f>CZY536+1</f>
        <v>4</v>
      </c>
      <c r="CZZ537" s="330" t="s">
        <v>611</v>
      </c>
      <c r="DAA537" s="428">
        <f>DAA536+1</f>
        <v>4</v>
      </c>
      <c r="DAB537" s="330" t="s">
        <v>611</v>
      </c>
      <c r="DAC537" s="428">
        <f>DAC536+1</f>
        <v>4</v>
      </c>
      <c r="DAD537" s="330" t="s">
        <v>611</v>
      </c>
      <c r="DAE537" s="428">
        <f>DAE536+1</f>
        <v>4</v>
      </c>
      <c r="DAF537" s="330" t="s">
        <v>611</v>
      </c>
      <c r="DAG537" s="428">
        <f>DAG536+1</f>
        <v>4</v>
      </c>
      <c r="DAH537" s="330" t="s">
        <v>611</v>
      </c>
      <c r="DAI537" s="428">
        <f>DAI536+1</f>
        <v>4</v>
      </c>
      <c r="DAJ537" s="330" t="s">
        <v>611</v>
      </c>
      <c r="DAK537" s="428">
        <f>DAK536+1</f>
        <v>4</v>
      </c>
      <c r="DAL537" s="330" t="s">
        <v>611</v>
      </c>
      <c r="DAM537" s="428">
        <f>DAM536+1</f>
        <v>4</v>
      </c>
      <c r="DAN537" s="330" t="s">
        <v>611</v>
      </c>
      <c r="DAO537" s="428">
        <f>DAO536+1</f>
        <v>4</v>
      </c>
      <c r="DAP537" s="330" t="s">
        <v>611</v>
      </c>
      <c r="DAQ537" s="428">
        <f>DAQ536+1</f>
        <v>4</v>
      </c>
      <c r="DAR537" s="330" t="s">
        <v>611</v>
      </c>
      <c r="DAS537" s="428">
        <f>DAS536+1</f>
        <v>4</v>
      </c>
      <c r="DAT537" s="330" t="s">
        <v>611</v>
      </c>
      <c r="DAU537" s="428">
        <f>DAU536+1</f>
        <v>4</v>
      </c>
      <c r="DAV537" s="330" t="s">
        <v>611</v>
      </c>
      <c r="DAW537" s="428">
        <f>DAW536+1</f>
        <v>4</v>
      </c>
      <c r="DAX537" s="330" t="s">
        <v>611</v>
      </c>
      <c r="DAY537" s="428">
        <f>DAY536+1</f>
        <v>4</v>
      </c>
      <c r="DAZ537" s="330" t="s">
        <v>611</v>
      </c>
      <c r="DBA537" s="428">
        <f>DBA536+1</f>
        <v>4</v>
      </c>
      <c r="DBB537" s="330" t="s">
        <v>611</v>
      </c>
      <c r="DBC537" s="428">
        <f>DBC536+1</f>
        <v>4</v>
      </c>
      <c r="DBD537" s="330" t="s">
        <v>611</v>
      </c>
      <c r="DBE537" s="428">
        <f>DBE536+1</f>
        <v>4</v>
      </c>
      <c r="DBF537" s="330" t="s">
        <v>611</v>
      </c>
      <c r="DBG537" s="428">
        <f>DBG536+1</f>
        <v>4</v>
      </c>
      <c r="DBH537" s="330" t="s">
        <v>611</v>
      </c>
      <c r="DBI537" s="428">
        <f>DBI536+1</f>
        <v>4</v>
      </c>
      <c r="DBJ537" s="330" t="s">
        <v>611</v>
      </c>
      <c r="DBK537" s="428">
        <f>DBK536+1</f>
        <v>4</v>
      </c>
      <c r="DBL537" s="330" t="s">
        <v>611</v>
      </c>
      <c r="DBM537" s="428">
        <f>DBM536+1</f>
        <v>4</v>
      </c>
      <c r="DBN537" s="330" t="s">
        <v>611</v>
      </c>
      <c r="DBO537" s="428">
        <f>DBO536+1</f>
        <v>4</v>
      </c>
      <c r="DBP537" s="330" t="s">
        <v>611</v>
      </c>
      <c r="DBQ537" s="428">
        <f>DBQ536+1</f>
        <v>4</v>
      </c>
      <c r="DBR537" s="330" t="s">
        <v>611</v>
      </c>
      <c r="DBS537" s="428">
        <f>DBS536+1</f>
        <v>4</v>
      </c>
      <c r="DBT537" s="330" t="s">
        <v>611</v>
      </c>
      <c r="DBU537" s="428">
        <f>DBU536+1</f>
        <v>4</v>
      </c>
      <c r="DBV537" s="330" t="s">
        <v>611</v>
      </c>
      <c r="DBW537" s="428">
        <f>DBW536+1</f>
        <v>4</v>
      </c>
      <c r="DBX537" s="330" t="s">
        <v>611</v>
      </c>
      <c r="DBY537" s="428">
        <f>DBY536+1</f>
        <v>4</v>
      </c>
      <c r="DBZ537" s="330" t="s">
        <v>611</v>
      </c>
      <c r="DCA537" s="428">
        <f>DCA536+1</f>
        <v>4</v>
      </c>
      <c r="DCB537" s="330" t="s">
        <v>611</v>
      </c>
      <c r="DCC537" s="428">
        <f>DCC536+1</f>
        <v>4</v>
      </c>
      <c r="DCD537" s="330" t="s">
        <v>611</v>
      </c>
      <c r="DCE537" s="428">
        <f>DCE536+1</f>
        <v>4</v>
      </c>
      <c r="DCF537" s="330" t="s">
        <v>611</v>
      </c>
      <c r="DCG537" s="428">
        <f>DCG536+1</f>
        <v>4</v>
      </c>
      <c r="DCH537" s="330" t="s">
        <v>611</v>
      </c>
      <c r="DCI537" s="428">
        <f>DCI536+1</f>
        <v>4</v>
      </c>
      <c r="DCJ537" s="330" t="s">
        <v>611</v>
      </c>
      <c r="DCK537" s="428">
        <f>DCK536+1</f>
        <v>4</v>
      </c>
      <c r="DCL537" s="330" t="s">
        <v>611</v>
      </c>
      <c r="DCM537" s="428">
        <f>DCM536+1</f>
        <v>4</v>
      </c>
      <c r="DCN537" s="330" t="s">
        <v>611</v>
      </c>
      <c r="DCO537" s="428">
        <f>DCO536+1</f>
        <v>4</v>
      </c>
      <c r="DCP537" s="330" t="s">
        <v>611</v>
      </c>
      <c r="DCQ537" s="428">
        <f>DCQ536+1</f>
        <v>4</v>
      </c>
      <c r="DCR537" s="330" t="s">
        <v>611</v>
      </c>
      <c r="DCS537" s="428">
        <f>DCS536+1</f>
        <v>4</v>
      </c>
      <c r="DCT537" s="330" t="s">
        <v>611</v>
      </c>
      <c r="DCU537" s="428">
        <f>DCU536+1</f>
        <v>4</v>
      </c>
      <c r="DCV537" s="330" t="s">
        <v>611</v>
      </c>
      <c r="DCW537" s="428">
        <f>DCW536+1</f>
        <v>4</v>
      </c>
      <c r="DCX537" s="330" t="s">
        <v>611</v>
      </c>
      <c r="DCY537" s="428">
        <f>DCY536+1</f>
        <v>4</v>
      </c>
      <c r="DCZ537" s="330" t="s">
        <v>611</v>
      </c>
      <c r="DDA537" s="428">
        <f>DDA536+1</f>
        <v>4</v>
      </c>
      <c r="DDB537" s="330" t="s">
        <v>611</v>
      </c>
      <c r="DDC537" s="428">
        <f>DDC536+1</f>
        <v>4</v>
      </c>
      <c r="DDD537" s="330" t="s">
        <v>611</v>
      </c>
      <c r="DDE537" s="428">
        <f>DDE536+1</f>
        <v>4</v>
      </c>
      <c r="DDF537" s="330" t="s">
        <v>611</v>
      </c>
      <c r="DDG537" s="428">
        <f>DDG536+1</f>
        <v>4</v>
      </c>
      <c r="DDH537" s="330" t="s">
        <v>611</v>
      </c>
      <c r="DDI537" s="428">
        <f>DDI536+1</f>
        <v>4</v>
      </c>
      <c r="DDJ537" s="330" t="s">
        <v>611</v>
      </c>
      <c r="DDK537" s="428">
        <f>DDK536+1</f>
        <v>4</v>
      </c>
      <c r="DDL537" s="330" t="s">
        <v>611</v>
      </c>
      <c r="DDM537" s="428">
        <f>DDM536+1</f>
        <v>4</v>
      </c>
      <c r="DDN537" s="330" t="s">
        <v>611</v>
      </c>
      <c r="DDO537" s="428">
        <f>DDO536+1</f>
        <v>4</v>
      </c>
      <c r="DDP537" s="330" t="s">
        <v>611</v>
      </c>
      <c r="DDQ537" s="428">
        <f>DDQ536+1</f>
        <v>4</v>
      </c>
      <c r="DDR537" s="330" t="s">
        <v>611</v>
      </c>
      <c r="DDS537" s="428">
        <f>DDS536+1</f>
        <v>4</v>
      </c>
      <c r="DDT537" s="330" t="s">
        <v>611</v>
      </c>
      <c r="DDU537" s="428">
        <f>DDU536+1</f>
        <v>4</v>
      </c>
      <c r="DDV537" s="330" t="s">
        <v>611</v>
      </c>
      <c r="DDW537" s="428">
        <f>DDW536+1</f>
        <v>4</v>
      </c>
      <c r="DDX537" s="330" t="s">
        <v>611</v>
      </c>
      <c r="DDY537" s="428">
        <f>DDY536+1</f>
        <v>4</v>
      </c>
      <c r="DDZ537" s="330" t="s">
        <v>611</v>
      </c>
      <c r="DEA537" s="428">
        <f>DEA536+1</f>
        <v>4</v>
      </c>
      <c r="DEB537" s="330" t="s">
        <v>611</v>
      </c>
      <c r="DEC537" s="428">
        <f>DEC536+1</f>
        <v>4</v>
      </c>
      <c r="DED537" s="330" t="s">
        <v>611</v>
      </c>
      <c r="DEE537" s="428">
        <f>DEE536+1</f>
        <v>4</v>
      </c>
      <c r="DEF537" s="330" t="s">
        <v>611</v>
      </c>
      <c r="DEG537" s="428">
        <f>DEG536+1</f>
        <v>4</v>
      </c>
      <c r="DEH537" s="330" t="s">
        <v>611</v>
      </c>
      <c r="DEI537" s="428">
        <f>DEI536+1</f>
        <v>4</v>
      </c>
      <c r="DEJ537" s="330" t="s">
        <v>611</v>
      </c>
      <c r="DEK537" s="428">
        <f>DEK536+1</f>
        <v>4</v>
      </c>
      <c r="DEL537" s="330" t="s">
        <v>611</v>
      </c>
      <c r="DEM537" s="428">
        <f>DEM536+1</f>
        <v>4</v>
      </c>
      <c r="DEN537" s="330" t="s">
        <v>611</v>
      </c>
      <c r="DEO537" s="428">
        <f>DEO536+1</f>
        <v>4</v>
      </c>
      <c r="DEP537" s="330" t="s">
        <v>611</v>
      </c>
      <c r="DEQ537" s="428">
        <f>DEQ536+1</f>
        <v>4</v>
      </c>
      <c r="DER537" s="330" t="s">
        <v>611</v>
      </c>
      <c r="DES537" s="428">
        <f>DES536+1</f>
        <v>4</v>
      </c>
      <c r="DET537" s="330" t="s">
        <v>611</v>
      </c>
      <c r="DEU537" s="428">
        <f>DEU536+1</f>
        <v>4</v>
      </c>
      <c r="DEV537" s="330" t="s">
        <v>611</v>
      </c>
      <c r="DEW537" s="428">
        <f>DEW536+1</f>
        <v>4</v>
      </c>
      <c r="DEX537" s="330" t="s">
        <v>611</v>
      </c>
      <c r="DEY537" s="428">
        <f>DEY536+1</f>
        <v>4</v>
      </c>
      <c r="DEZ537" s="330" t="s">
        <v>611</v>
      </c>
      <c r="DFA537" s="428">
        <f>DFA536+1</f>
        <v>4</v>
      </c>
      <c r="DFB537" s="330" t="s">
        <v>611</v>
      </c>
      <c r="DFC537" s="428">
        <f>DFC536+1</f>
        <v>4</v>
      </c>
      <c r="DFD537" s="330" t="s">
        <v>611</v>
      </c>
      <c r="DFE537" s="428">
        <f>DFE536+1</f>
        <v>4</v>
      </c>
      <c r="DFF537" s="330" t="s">
        <v>611</v>
      </c>
      <c r="DFG537" s="428">
        <f>DFG536+1</f>
        <v>4</v>
      </c>
      <c r="DFH537" s="330" t="s">
        <v>611</v>
      </c>
      <c r="DFI537" s="428">
        <f>DFI536+1</f>
        <v>4</v>
      </c>
      <c r="DFJ537" s="330" t="s">
        <v>611</v>
      </c>
      <c r="DFK537" s="428">
        <f>DFK536+1</f>
        <v>4</v>
      </c>
      <c r="DFL537" s="330" t="s">
        <v>611</v>
      </c>
      <c r="DFM537" s="428">
        <f>DFM536+1</f>
        <v>4</v>
      </c>
      <c r="DFN537" s="330" t="s">
        <v>611</v>
      </c>
      <c r="DFO537" s="428">
        <f>DFO536+1</f>
        <v>4</v>
      </c>
      <c r="DFP537" s="330" t="s">
        <v>611</v>
      </c>
      <c r="DFQ537" s="428">
        <f>DFQ536+1</f>
        <v>4</v>
      </c>
      <c r="DFR537" s="330" t="s">
        <v>611</v>
      </c>
      <c r="DFS537" s="428">
        <f>DFS536+1</f>
        <v>4</v>
      </c>
      <c r="DFT537" s="330" t="s">
        <v>611</v>
      </c>
      <c r="DFU537" s="428">
        <f>DFU536+1</f>
        <v>4</v>
      </c>
      <c r="DFV537" s="330" t="s">
        <v>611</v>
      </c>
      <c r="DFW537" s="428">
        <f>DFW536+1</f>
        <v>4</v>
      </c>
      <c r="DFX537" s="330" t="s">
        <v>611</v>
      </c>
      <c r="DFY537" s="428">
        <f>DFY536+1</f>
        <v>4</v>
      </c>
      <c r="DFZ537" s="330" t="s">
        <v>611</v>
      </c>
      <c r="DGA537" s="428">
        <f>DGA536+1</f>
        <v>4</v>
      </c>
      <c r="DGB537" s="330" t="s">
        <v>611</v>
      </c>
      <c r="DGC537" s="428">
        <f>DGC536+1</f>
        <v>4</v>
      </c>
      <c r="DGD537" s="330" t="s">
        <v>611</v>
      </c>
      <c r="DGE537" s="428">
        <f>DGE536+1</f>
        <v>4</v>
      </c>
      <c r="DGF537" s="330" t="s">
        <v>611</v>
      </c>
      <c r="DGG537" s="428">
        <f>DGG536+1</f>
        <v>4</v>
      </c>
      <c r="DGH537" s="330" t="s">
        <v>611</v>
      </c>
      <c r="DGI537" s="428">
        <f>DGI536+1</f>
        <v>4</v>
      </c>
      <c r="DGJ537" s="330" t="s">
        <v>611</v>
      </c>
      <c r="DGK537" s="428">
        <f>DGK536+1</f>
        <v>4</v>
      </c>
      <c r="DGL537" s="330" t="s">
        <v>611</v>
      </c>
      <c r="DGM537" s="428">
        <f>DGM536+1</f>
        <v>4</v>
      </c>
      <c r="DGN537" s="330" t="s">
        <v>611</v>
      </c>
      <c r="DGO537" s="428">
        <f>DGO536+1</f>
        <v>4</v>
      </c>
      <c r="DGP537" s="330" t="s">
        <v>611</v>
      </c>
      <c r="DGQ537" s="428">
        <f>DGQ536+1</f>
        <v>4</v>
      </c>
      <c r="DGR537" s="330" t="s">
        <v>611</v>
      </c>
      <c r="DGS537" s="428">
        <f>DGS536+1</f>
        <v>4</v>
      </c>
      <c r="DGT537" s="330" t="s">
        <v>611</v>
      </c>
      <c r="DGU537" s="428">
        <f>DGU536+1</f>
        <v>4</v>
      </c>
      <c r="DGV537" s="330" t="s">
        <v>611</v>
      </c>
      <c r="DGW537" s="428">
        <f>DGW536+1</f>
        <v>4</v>
      </c>
      <c r="DGX537" s="330" t="s">
        <v>611</v>
      </c>
      <c r="DGY537" s="428">
        <f>DGY536+1</f>
        <v>4</v>
      </c>
      <c r="DGZ537" s="330" t="s">
        <v>611</v>
      </c>
      <c r="DHA537" s="428">
        <f>DHA536+1</f>
        <v>4</v>
      </c>
      <c r="DHB537" s="330" t="s">
        <v>611</v>
      </c>
      <c r="DHC537" s="428">
        <f>DHC536+1</f>
        <v>4</v>
      </c>
      <c r="DHD537" s="330" t="s">
        <v>611</v>
      </c>
      <c r="DHE537" s="428">
        <f>DHE536+1</f>
        <v>4</v>
      </c>
      <c r="DHF537" s="330" t="s">
        <v>611</v>
      </c>
      <c r="DHG537" s="428">
        <f>DHG536+1</f>
        <v>4</v>
      </c>
      <c r="DHH537" s="330" t="s">
        <v>611</v>
      </c>
      <c r="DHI537" s="428">
        <f>DHI536+1</f>
        <v>4</v>
      </c>
      <c r="DHJ537" s="330" t="s">
        <v>611</v>
      </c>
      <c r="DHK537" s="428">
        <f>DHK536+1</f>
        <v>4</v>
      </c>
      <c r="DHL537" s="330" t="s">
        <v>611</v>
      </c>
      <c r="DHM537" s="428">
        <f>DHM536+1</f>
        <v>4</v>
      </c>
      <c r="DHN537" s="330" t="s">
        <v>611</v>
      </c>
      <c r="DHO537" s="428">
        <f>DHO536+1</f>
        <v>4</v>
      </c>
      <c r="DHP537" s="330" t="s">
        <v>611</v>
      </c>
      <c r="DHQ537" s="428">
        <f>DHQ536+1</f>
        <v>4</v>
      </c>
      <c r="DHR537" s="330" t="s">
        <v>611</v>
      </c>
      <c r="DHS537" s="428">
        <f>DHS536+1</f>
        <v>4</v>
      </c>
      <c r="DHT537" s="330" t="s">
        <v>611</v>
      </c>
      <c r="DHU537" s="428">
        <f>DHU536+1</f>
        <v>4</v>
      </c>
      <c r="DHV537" s="330" t="s">
        <v>611</v>
      </c>
      <c r="DHW537" s="428">
        <f>DHW536+1</f>
        <v>4</v>
      </c>
      <c r="DHX537" s="330" t="s">
        <v>611</v>
      </c>
      <c r="DHY537" s="428">
        <f>DHY536+1</f>
        <v>4</v>
      </c>
      <c r="DHZ537" s="330" t="s">
        <v>611</v>
      </c>
      <c r="DIA537" s="428">
        <f>DIA536+1</f>
        <v>4</v>
      </c>
      <c r="DIB537" s="330" t="s">
        <v>611</v>
      </c>
      <c r="DIC537" s="428">
        <f>DIC536+1</f>
        <v>4</v>
      </c>
      <c r="DID537" s="330" t="s">
        <v>611</v>
      </c>
      <c r="DIE537" s="428">
        <f>DIE536+1</f>
        <v>4</v>
      </c>
      <c r="DIF537" s="330" t="s">
        <v>611</v>
      </c>
      <c r="DIG537" s="428">
        <f>DIG536+1</f>
        <v>4</v>
      </c>
      <c r="DIH537" s="330" t="s">
        <v>611</v>
      </c>
      <c r="DII537" s="428">
        <f>DII536+1</f>
        <v>4</v>
      </c>
      <c r="DIJ537" s="330" t="s">
        <v>611</v>
      </c>
      <c r="DIK537" s="428">
        <f>DIK536+1</f>
        <v>4</v>
      </c>
      <c r="DIL537" s="330" t="s">
        <v>611</v>
      </c>
      <c r="DIM537" s="428">
        <f>DIM536+1</f>
        <v>4</v>
      </c>
      <c r="DIN537" s="330" t="s">
        <v>611</v>
      </c>
      <c r="DIO537" s="428">
        <f>DIO536+1</f>
        <v>4</v>
      </c>
      <c r="DIP537" s="330" t="s">
        <v>611</v>
      </c>
      <c r="DIQ537" s="428">
        <f>DIQ536+1</f>
        <v>4</v>
      </c>
      <c r="DIR537" s="330" t="s">
        <v>611</v>
      </c>
      <c r="DIS537" s="428">
        <f>DIS536+1</f>
        <v>4</v>
      </c>
      <c r="DIT537" s="330" t="s">
        <v>611</v>
      </c>
      <c r="DIU537" s="428">
        <f>DIU536+1</f>
        <v>4</v>
      </c>
      <c r="DIV537" s="330" t="s">
        <v>611</v>
      </c>
      <c r="DIW537" s="428">
        <f>DIW536+1</f>
        <v>4</v>
      </c>
      <c r="DIX537" s="330" t="s">
        <v>611</v>
      </c>
      <c r="DIY537" s="428">
        <f>DIY536+1</f>
        <v>4</v>
      </c>
      <c r="DIZ537" s="330" t="s">
        <v>611</v>
      </c>
      <c r="DJA537" s="428">
        <f>DJA536+1</f>
        <v>4</v>
      </c>
      <c r="DJB537" s="330" t="s">
        <v>611</v>
      </c>
      <c r="DJC537" s="428">
        <f>DJC536+1</f>
        <v>4</v>
      </c>
      <c r="DJD537" s="330" t="s">
        <v>611</v>
      </c>
      <c r="DJE537" s="428">
        <f>DJE536+1</f>
        <v>4</v>
      </c>
      <c r="DJF537" s="330" t="s">
        <v>611</v>
      </c>
      <c r="DJG537" s="428">
        <f>DJG536+1</f>
        <v>4</v>
      </c>
      <c r="DJH537" s="330" t="s">
        <v>611</v>
      </c>
      <c r="DJI537" s="428">
        <f>DJI536+1</f>
        <v>4</v>
      </c>
      <c r="DJJ537" s="330" t="s">
        <v>611</v>
      </c>
      <c r="DJK537" s="428">
        <f>DJK536+1</f>
        <v>4</v>
      </c>
      <c r="DJL537" s="330" t="s">
        <v>611</v>
      </c>
      <c r="DJM537" s="428">
        <f>DJM536+1</f>
        <v>4</v>
      </c>
      <c r="DJN537" s="330" t="s">
        <v>611</v>
      </c>
      <c r="DJO537" s="428">
        <f>DJO536+1</f>
        <v>4</v>
      </c>
      <c r="DJP537" s="330" t="s">
        <v>611</v>
      </c>
      <c r="DJQ537" s="428">
        <f>DJQ536+1</f>
        <v>4</v>
      </c>
      <c r="DJR537" s="330" t="s">
        <v>611</v>
      </c>
      <c r="DJS537" s="428">
        <f>DJS536+1</f>
        <v>4</v>
      </c>
      <c r="DJT537" s="330" t="s">
        <v>611</v>
      </c>
      <c r="DJU537" s="428">
        <f>DJU536+1</f>
        <v>4</v>
      </c>
      <c r="DJV537" s="330" t="s">
        <v>611</v>
      </c>
      <c r="DJW537" s="428">
        <f>DJW536+1</f>
        <v>4</v>
      </c>
      <c r="DJX537" s="330" t="s">
        <v>611</v>
      </c>
      <c r="DJY537" s="428">
        <f>DJY536+1</f>
        <v>4</v>
      </c>
      <c r="DJZ537" s="330" t="s">
        <v>611</v>
      </c>
      <c r="DKA537" s="428">
        <f>DKA536+1</f>
        <v>4</v>
      </c>
      <c r="DKB537" s="330" t="s">
        <v>611</v>
      </c>
      <c r="DKC537" s="428">
        <f>DKC536+1</f>
        <v>4</v>
      </c>
      <c r="DKD537" s="330" t="s">
        <v>611</v>
      </c>
      <c r="DKE537" s="428">
        <f>DKE536+1</f>
        <v>4</v>
      </c>
      <c r="DKF537" s="330" t="s">
        <v>611</v>
      </c>
      <c r="DKG537" s="428">
        <f>DKG536+1</f>
        <v>4</v>
      </c>
      <c r="DKH537" s="330" t="s">
        <v>611</v>
      </c>
      <c r="DKI537" s="428">
        <f>DKI536+1</f>
        <v>4</v>
      </c>
      <c r="DKJ537" s="330" t="s">
        <v>611</v>
      </c>
      <c r="DKK537" s="428">
        <f>DKK536+1</f>
        <v>4</v>
      </c>
      <c r="DKL537" s="330" t="s">
        <v>611</v>
      </c>
      <c r="DKM537" s="428">
        <f>DKM536+1</f>
        <v>4</v>
      </c>
      <c r="DKN537" s="330" t="s">
        <v>611</v>
      </c>
      <c r="DKO537" s="428">
        <f>DKO536+1</f>
        <v>4</v>
      </c>
      <c r="DKP537" s="330" t="s">
        <v>611</v>
      </c>
      <c r="DKQ537" s="428">
        <f>DKQ536+1</f>
        <v>4</v>
      </c>
      <c r="DKR537" s="330" t="s">
        <v>611</v>
      </c>
      <c r="DKS537" s="428">
        <f>DKS536+1</f>
        <v>4</v>
      </c>
      <c r="DKT537" s="330" t="s">
        <v>611</v>
      </c>
      <c r="DKU537" s="428">
        <f>DKU536+1</f>
        <v>4</v>
      </c>
      <c r="DKV537" s="330" t="s">
        <v>611</v>
      </c>
      <c r="DKW537" s="428">
        <f>DKW536+1</f>
        <v>4</v>
      </c>
      <c r="DKX537" s="330" t="s">
        <v>611</v>
      </c>
      <c r="DKY537" s="428">
        <f>DKY536+1</f>
        <v>4</v>
      </c>
      <c r="DKZ537" s="330" t="s">
        <v>611</v>
      </c>
      <c r="DLA537" s="428">
        <f>DLA536+1</f>
        <v>4</v>
      </c>
      <c r="DLB537" s="330" t="s">
        <v>611</v>
      </c>
      <c r="DLC537" s="428">
        <f>DLC536+1</f>
        <v>4</v>
      </c>
      <c r="DLD537" s="330" t="s">
        <v>611</v>
      </c>
      <c r="DLE537" s="428">
        <f>DLE536+1</f>
        <v>4</v>
      </c>
      <c r="DLF537" s="330" t="s">
        <v>611</v>
      </c>
      <c r="DLG537" s="428">
        <f>DLG536+1</f>
        <v>4</v>
      </c>
      <c r="DLH537" s="330" t="s">
        <v>611</v>
      </c>
      <c r="DLI537" s="428">
        <f>DLI536+1</f>
        <v>4</v>
      </c>
      <c r="DLJ537" s="330" t="s">
        <v>611</v>
      </c>
      <c r="DLK537" s="428">
        <f>DLK536+1</f>
        <v>4</v>
      </c>
      <c r="DLL537" s="330" t="s">
        <v>611</v>
      </c>
      <c r="DLM537" s="428">
        <f>DLM536+1</f>
        <v>4</v>
      </c>
      <c r="DLN537" s="330" t="s">
        <v>611</v>
      </c>
      <c r="DLO537" s="428">
        <f>DLO536+1</f>
        <v>4</v>
      </c>
      <c r="DLP537" s="330" t="s">
        <v>611</v>
      </c>
      <c r="DLQ537" s="428">
        <f>DLQ536+1</f>
        <v>4</v>
      </c>
      <c r="DLR537" s="330" t="s">
        <v>611</v>
      </c>
      <c r="DLS537" s="428">
        <f>DLS536+1</f>
        <v>4</v>
      </c>
      <c r="DLT537" s="330" t="s">
        <v>611</v>
      </c>
      <c r="DLU537" s="428">
        <f>DLU536+1</f>
        <v>4</v>
      </c>
      <c r="DLV537" s="330" t="s">
        <v>611</v>
      </c>
      <c r="DLW537" s="428">
        <f>DLW536+1</f>
        <v>4</v>
      </c>
      <c r="DLX537" s="330" t="s">
        <v>611</v>
      </c>
      <c r="DLY537" s="428">
        <f>DLY536+1</f>
        <v>4</v>
      </c>
      <c r="DLZ537" s="330" t="s">
        <v>611</v>
      </c>
      <c r="DMA537" s="428">
        <f>DMA536+1</f>
        <v>4</v>
      </c>
      <c r="DMB537" s="330" t="s">
        <v>611</v>
      </c>
      <c r="DMC537" s="428">
        <f>DMC536+1</f>
        <v>4</v>
      </c>
      <c r="DMD537" s="330" t="s">
        <v>611</v>
      </c>
      <c r="DME537" s="428">
        <f>DME536+1</f>
        <v>4</v>
      </c>
      <c r="DMF537" s="330" t="s">
        <v>611</v>
      </c>
      <c r="DMG537" s="428">
        <f>DMG536+1</f>
        <v>4</v>
      </c>
      <c r="DMH537" s="330" t="s">
        <v>611</v>
      </c>
      <c r="DMI537" s="428">
        <f>DMI536+1</f>
        <v>4</v>
      </c>
      <c r="DMJ537" s="330" t="s">
        <v>611</v>
      </c>
      <c r="DMK537" s="428">
        <f>DMK536+1</f>
        <v>4</v>
      </c>
      <c r="DML537" s="330" t="s">
        <v>611</v>
      </c>
      <c r="DMM537" s="428">
        <f>DMM536+1</f>
        <v>4</v>
      </c>
      <c r="DMN537" s="330" t="s">
        <v>611</v>
      </c>
      <c r="DMO537" s="428">
        <f>DMO536+1</f>
        <v>4</v>
      </c>
      <c r="DMP537" s="330" t="s">
        <v>611</v>
      </c>
      <c r="DMQ537" s="428">
        <f>DMQ536+1</f>
        <v>4</v>
      </c>
      <c r="DMR537" s="330" t="s">
        <v>611</v>
      </c>
      <c r="DMS537" s="428">
        <f>DMS536+1</f>
        <v>4</v>
      </c>
      <c r="DMT537" s="330" t="s">
        <v>611</v>
      </c>
      <c r="DMU537" s="428">
        <f>DMU536+1</f>
        <v>4</v>
      </c>
      <c r="DMV537" s="330" t="s">
        <v>611</v>
      </c>
      <c r="DMW537" s="428">
        <f>DMW536+1</f>
        <v>4</v>
      </c>
      <c r="DMX537" s="330" t="s">
        <v>611</v>
      </c>
      <c r="DMY537" s="428">
        <f>DMY536+1</f>
        <v>4</v>
      </c>
      <c r="DMZ537" s="330" t="s">
        <v>611</v>
      </c>
      <c r="DNA537" s="428">
        <f>DNA536+1</f>
        <v>4</v>
      </c>
      <c r="DNB537" s="330" t="s">
        <v>611</v>
      </c>
      <c r="DNC537" s="428">
        <f>DNC536+1</f>
        <v>4</v>
      </c>
      <c r="DND537" s="330" t="s">
        <v>611</v>
      </c>
      <c r="DNE537" s="428">
        <f>DNE536+1</f>
        <v>4</v>
      </c>
      <c r="DNF537" s="330" t="s">
        <v>611</v>
      </c>
      <c r="DNG537" s="428">
        <f>DNG536+1</f>
        <v>4</v>
      </c>
      <c r="DNH537" s="330" t="s">
        <v>611</v>
      </c>
      <c r="DNI537" s="428">
        <f>DNI536+1</f>
        <v>4</v>
      </c>
      <c r="DNJ537" s="330" t="s">
        <v>611</v>
      </c>
      <c r="DNK537" s="428">
        <f>DNK536+1</f>
        <v>4</v>
      </c>
      <c r="DNL537" s="330" t="s">
        <v>611</v>
      </c>
      <c r="DNM537" s="428">
        <f>DNM536+1</f>
        <v>4</v>
      </c>
      <c r="DNN537" s="330" t="s">
        <v>611</v>
      </c>
      <c r="DNO537" s="428">
        <f>DNO536+1</f>
        <v>4</v>
      </c>
      <c r="DNP537" s="330" t="s">
        <v>611</v>
      </c>
      <c r="DNQ537" s="428">
        <f>DNQ536+1</f>
        <v>4</v>
      </c>
      <c r="DNR537" s="330" t="s">
        <v>611</v>
      </c>
      <c r="DNS537" s="428">
        <f>DNS536+1</f>
        <v>4</v>
      </c>
      <c r="DNT537" s="330" t="s">
        <v>611</v>
      </c>
      <c r="DNU537" s="428">
        <f>DNU536+1</f>
        <v>4</v>
      </c>
      <c r="DNV537" s="330" t="s">
        <v>611</v>
      </c>
      <c r="DNW537" s="428">
        <f>DNW536+1</f>
        <v>4</v>
      </c>
      <c r="DNX537" s="330" t="s">
        <v>611</v>
      </c>
      <c r="DNY537" s="428">
        <f>DNY536+1</f>
        <v>4</v>
      </c>
      <c r="DNZ537" s="330" t="s">
        <v>611</v>
      </c>
      <c r="DOA537" s="428">
        <f>DOA536+1</f>
        <v>4</v>
      </c>
      <c r="DOB537" s="330" t="s">
        <v>611</v>
      </c>
      <c r="DOC537" s="428">
        <f>DOC536+1</f>
        <v>4</v>
      </c>
      <c r="DOD537" s="330" t="s">
        <v>611</v>
      </c>
      <c r="DOE537" s="428">
        <f>DOE536+1</f>
        <v>4</v>
      </c>
      <c r="DOF537" s="330" t="s">
        <v>611</v>
      </c>
      <c r="DOG537" s="428">
        <f>DOG536+1</f>
        <v>4</v>
      </c>
      <c r="DOH537" s="330" t="s">
        <v>611</v>
      </c>
      <c r="DOI537" s="428">
        <f>DOI536+1</f>
        <v>4</v>
      </c>
      <c r="DOJ537" s="330" t="s">
        <v>611</v>
      </c>
      <c r="DOK537" s="428">
        <f>DOK536+1</f>
        <v>4</v>
      </c>
      <c r="DOL537" s="330" t="s">
        <v>611</v>
      </c>
      <c r="DOM537" s="428">
        <f>DOM536+1</f>
        <v>4</v>
      </c>
      <c r="DON537" s="330" t="s">
        <v>611</v>
      </c>
      <c r="DOO537" s="428">
        <f>DOO536+1</f>
        <v>4</v>
      </c>
      <c r="DOP537" s="330" t="s">
        <v>611</v>
      </c>
      <c r="DOQ537" s="428">
        <f>DOQ536+1</f>
        <v>4</v>
      </c>
      <c r="DOR537" s="330" t="s">
        <v>611</v>
      </c>
      <c r="DOS537" s="428">
        <f>DOS536+1</f>
        <v>4</v>
      </c>
      <c r="DOT537" s="330" t="s">
        <v>611</v>
      </c>
      <c r="DOU537" s="428">
        <f>DOU536+1</f>
        <v>4</v>
      </c>
      <c r="DOV537" s="330" t="s">
        <v>611</v>
      </c>
      <c r="DOW537" s="428">
        <f>DOW536+1</f>
        <v>4</v>
      </c>
      <c r="DOX537" s="330" t="s">
        <v>611</v>
      </c>
      <c r="DOY537" s="428">
        <f>DOY536+1</f>
        <v>4</v>
      </c>
      <c r="DOZ537" s="330" t="s">
        <v>611</v>
      </c>
      <c r="DPA537" s="428">
        <f>DPA536+1</f>
        <v>4</v>
      </c>
      <c r="DPB537" s="330" t="s">
        <v>611</v>
      </c>
      <c r="DPC537" s="428">
        <f>DPC536+1</f>
        <v>4</v>
      </c>
      <c r="DPD537" s="330" t="s">
        <v>611</v>
      </c>
      <c r="DPE537" s="428">
        <f>DPE536+1</f>
        <v>4</v>
      </c>
      <c r="DPF537" s="330" t="s">
        <v>611</v>
      </c>
      <c r="DPG537" s="428">
        <f>DPG536+1</f>
        <v>4</v>
      </c>
      <c r="DPH537" s="330" t="s">
        <v>611</v>
      </c>
      <c r="DPI537" s="428">
        <f>DPI536+1</f>
        <v>4</v>
      </c>
      <c r="DPJ537" s="330" t="s">
        <v>611</v>
      </c>
      <c r="DPK537" s="428">
        <f>DPK536+1</f>
        <v>4</v>
      </c>
      <c r="DPL537" s="330" t="s">
        <v>611</v>
      </c>
      <c r="DPM537" s="428">
        <f>DPM536+1</f>
        <v>4</v>
      </c>
      <c r="DPN537" s="330" t="s">
        <v>611</v>
      </c>
      <c r="DPO537" s="428">
        <f>DPO536+1</f>
        <v>4</v>
      </c>
      <c r="DPP537" s="330" t="s">
        <v>611</v>
      </c>
      <c r="DPQ537" s="428">
        <f>DPQ536+1</f>
        <v>4</v>
      </c>
      <c r="DPR537" s="330" t="s">
        <v>611</v>
      </c>
      <c r="DPS537" s="428">
        <f>DPS536+1</f>
        <v>4</v>
      </c>
      <c r="DPT537" s="330" t="s">
        <v>611</v>
      </c>
      <c r="DPU537" s="428">
        <f>DPU536+1</f>
        <v>4</v>
      </c>
      <c r="DPV537" s="330" t="s">
        <v>611</v>
      </c>
      <c r="DPW537" s="428">
        <f>DPW536+1</f>
        <v>4</v>
      </c>
      <c r="DPX537" s="330" t="s">
        <v>611</v>
      </c>
      <c r="DPY537" s="428">
        <f>DPY536+1</f>
        <v>4</v>
      </c>
      <c r="DPZ537" s="330" t="s">
        <v>611</v>
      </c>
      <c r="DQA537" s="428">
        <f>DQA536+1</f>
        <v>4</v>
      </c>
      <c r="DQB537" s="330" t="s">
        <v>611</v>
      </c>
      <c r="DQC537" s="428">
        <f>DQC536+1</f>
        <v>4</v>
      </c>
      <c r="DQD537" s="330" t="s">
        <v>611</v>
      </c>
      <c r="DQE537" s="428">
        <f>DQE536+1</f>
        <v>4</v>
      </c>
      <c r="DQF537" s="330" t="s">
        <v>611</v>
      </c>
      <c r="DQG537" s="428">
        <f>DQG536+1</f>
        <v>4</v>
      </c>
      <c r="DQH537" s="330" t="s">
        <v>611</v>
      </c>
      <c r="DQI537" s="428">
        <f>DQI536+1</f>
        <v>4</v>
      </c>
      <c r="DQJ537" s="330" t="s">
        <v>611</v>
      </c>
      <c r="DQK537" s="428">
        <f>DQK536+1</f>
        <v>4</v>
      </c>
      <c r="DQL537" s="330" t="s">
        <v>611</v>
      </c>
      <c r="DQM537" s="428">
        <f>DQM536+1</f>
        <v>4</v>
      </c>
      <c r="DQN537" s="330" t="s">
        <v>611</v>
      </c>
      <c r="DQO537" s="428">
        <f>DQO536+1</f>
        <v>4</v>
      </c>
      <c r="DQP537" s="330" t="s">
        <v>611</v>
      </c>
      <c r="DQQ537" s="428">
        <f>DQQ536+1</f>
        <v>4</v>
      </c>
      <c r="DQR537" s="330" t="s">
        <v>611</v>
      </c>
      <c r="DQS537" s="428">
        <f>DQS536+1</f>
        <v>4</v>
      </c>
      <c r="DQT537" s="330" t="s">
        <v>611</v>
      </c>
      <c r="DQU537" s="428">
        <f>DQU536+1</f>
        <v>4</v>
      </c>
      <c r="DQV537" s="330" t="s">
        <v>611</v>
      </c>
      <c r="DQW537" s="428">
        <f>DQW536+1</f>
        <v>4</v>
      </c>
      <c r="DQX537" s="330" t="s">
        <v>611</v>
      </c>
      <c r="DQY537" s="428">
        <f>DQY536+1</f>
        <v>4</v>
      </c>
      <c r="DQZ537" s="330" t="s">
        <v>611</v>
      </c>
      <c r="DRA537" s="428">
        <f>DRA536+1</f>
        <v>4</v>
      </c>
      <c r="DRB537" s="330" t="s">
        <v>611</v>
      </c>
      <c r="DRC537" s="428">
        <f>DRC536+1</f>
        <v>4</v>
      </c>
      <c r="DRD537" s="330" t="s">
        <v>611</v>
      </c>
      <c r="DRE537" s="428">
        <f>DRE536+1</f>
        <v>4</v>
      </c>
      <c r="DRF537" s="330" t="s">
        <v>611</v>
      </c>
      <c r="DRG537" s="428">
        <f>DRG536+1</f>
        <v>4</v>
      </c>
      <c r="DRH537" s="330" t="s">
        <v>611</v>
      </c>
      <c r="DRI537" s="428">
        <f>DRI536+1</f>
        <v>4</v>
      </c>
      <c r="DRJ537" s="330" t="s">
        <v>611</v>
      </c>
      <c r="DRK537" s="428">
        <f>DRK536+1</f>
        <v>4</v>
      </c>
      <c r="DRL537" s="330" t="s">
        <v>611</v>
      </c>
      <c r="DRM537" s="428">
        <f>DRM536+1</f>
        <v>4</v>
      </c>
      <c r="DRN537" s="330" t="s">
        <v>611</v>
      </c>
      <c r="DRO537" s="428">
        <f>DRO536+1</f>
        <v>4</v>
      </c>
      <c r="DRP537" s="330" t="s">
        <v>611</v>
      </c>
      <c r="DRQ537" s="428">
        <f>DRQ536+1</f>
        <v>4</v>
      </c>
      <c r="DRR537" s="330" t="s">
        <v>611</v>
      </c>
      <c r="DRS537" s="428">
        <f>DRS536+1</f>
        <v>4</v>
      </c>
      <c r="DRT537" s="330" t="s">
        <v>611</v>
      </c>
      <c r="DRU537" s="428">
        <f>DRU536+1</f>
        <v>4</v>
      </c>
      <c r="DRV537" s="330" t="s">
        <v>611</v>
      </c>
      <c r="DRW537" s="428">
        <f>DRW536+1</f>
        <v>4</v>
      </c>
      <c r="DRX537" s="330" t="s">
        <v>611</v>
      </c>
      <c r="DRY537" s="428">
        <f>DRY536+1</f>
        <v>4</v>
      </c>
      <c r="DRZ537" s="330" t="s">
        <v>611</v>
      </c>
      <c r="DSA537" s="428">
        <f>DSA536+1</f>
        <v>4</v>
      </c>
      <c r="DSB537" s="330" t="s">
        <v>611</v>
      </c>
      <c r="DSC537" s="428">
        <f>DSC536+1</f>
        <v>4</v>
      </c>
      <c r="DSD537" s="330" t="s">
        <v>611</v>
      </c>
      <c r="DSE537" s="428">
        <f>DSE536+1</f>
        <v>4</v>
      </c>
      <c r="DSF537" s="330" t="s">
        <v>611</v>
      </c>
      <c r="DSG537" s="428">
        <f>DSG536+1</f>
        <v>4</v>
      </c>
      <c r="DSH537" s="330" t="s">
        <v>611</v>
      </c>
      <c r="DSI537" s="428">
        <f>DSI536+1</f>
        <v>4</v>
      </c>
      <c r="DSJ537" s="330" t="s">
        <v>611</v>
      </c>
      <c r="DSK537" s="428">
        <f>DSK536+1</f>
        <v>4</v>
      </c>
      <c r="DSL537" s="330" t="s">
        <v>611</v>
      </c>
      <c r="DSM537" s="428">
        <f>DSM536+1</f>
        <v>4</v>
      </c>
      <c r="DSN537" s="330" t="s">
        <v>611</v>
      </c>
      <c r="DSO537" s="428">
        <f>DSO536+1</f>
        <v>4</v>
      </c>
      <c r="DSP537" s="330" t="s">
        <v>611</v>
      </c>
      <c r="DSQ537" s="428">
        <f>DSQ536+1</f>
        <v>4</v>
      </c>
      <c r="DSR537" s="330" t="s">
        <v>611</v>
      </c>
      <c r="DSS537" s="428">
        <f>DSS536+1</f>
        <v>4</v>
      </c>
      <c r="DST537" s="330" t="s">
        <v>611</v>
      </c>
      <c r="DSU537" s="428">
        <f>DSU536+1</f>
        <v>4</v>
      </c>
      <c r="DSV537" s="330" t="s">
        <v>611</v>
      </c>
      <c r="DSW537" s="428">
        <f>DSW536+1</f>
        <v>4</v>
      </c>
      <c r="DSX537" s="330" t="s">
        <v>611</v>
      </c>
      <c r="DSY537" s="428">
        <f>DSY536+1</f>
        <v>4</v>
      </c>
      <c r="DSZ537" s="330" t="s">
        <v>611</v>
      </c>
      <c r="DTA537" s="428">
        <f>DTA536+1</f>
        <v>4</v>
      </c>
      <c r="DTB537" s="330" t="s">
        <v>611</v>
      </c>
      <c r="DTC537" s="428">
        <f>DTC536+1</f>
        <v>4</v>
      </c>
      <c r="DTD537" s="330" t="s">
        <v>611</v>
      </c>
      <c r="DTE537" s="428">
        <f>DTE536+1</f>
        <v>4</v>
      </c>
      <c r="DTF537" s="330" t="s">
        <v>611</v>
      </c>
      <c r="DTG537" s="428">
        <f>DTG536+1</f>
        <v>4</v>
      </c>
      <c r="DTH537" s="330" t="s">
        <v>611</v>
      </c>
      <c r="DTI537" s="428">
        <f>DTI536+1</f>
        <v>4</v>
      </c>
      <c r="DTJ537" s="330" t="s">
        <v>611</v>
      </c>
      <c r="DTK537" s="428">
        <f>DTK536+1</f>
        <v>4</v>
      </c>
      <c r="DTL537" s="330" t="s">
        <v>611</v>
      </c>
      <c r="DTM537" s="428">
        <f>DTM536+1</f>
        <v>4</v>
      </c>
      <c r="DTN537" s="330" t="s">
        <v>611</v>
      </c>
      <c r="DTO537" s="428">
        <f>DTO536+1</f>
        <v>4</v>
      </c>
      <c r="DTP537" s="330" t="s">
        <v>611</v>
      </c>
      <c r="DTQ537" s="428">
        <f>DTQ536+1</f>
        <v>4</v>
      </c>
      <c r="DTR537" s="330" t="s">
        <v>611</v>
      </c>
      <c r="DTS537" s="428">
        <f>DTS536+1</f>
        <v>4</v>
      </c>
      <c r="DTT537" s="330" t="s">
        <v>611</v>
      </c>
      <c r="DTU537" s="428">
        <f>DTU536+1</f>
        <v>4</v>
      </c>
      <c r="DTV537" s="330" t="s">
        <v>611</v>
      </c>
      <c r="DTW537" s="428">
        <f>DTW536+1</f>
        <v>4</v>
      </c>
      <c r="DTX537" s="330" t="s">
        <v>611</v>
      </c>
      <c r="DTY537" s="428">
        <f>DTY536+1</f>
        <v>4</v>
      </c>
      <c r="DTZ537" s="330" t="s">
        <v>611</v>
      </c>
      <c r="DUA537" s="428">
        <f>DUA536+1</f>
        <v>4</v>
      </c>
      <c r="DUB537" s="330" t="s">
        <v>611</v>
      </c>
      <c r="DUC537" s="428">
        <f>DUC536+1</f>
        <v>4</v>
      </c>
      <c r="DUD537" s="330" t="s">
        <v>611</v>
      </c>
      <c r="DUE537" s="428">
        <f>DUE536+1</f>
        <v>4</v>
      </c>
      <c r="DUF537" s="330" t="s">
        <v>611</v>
      </c>
      <c r="DUG537" s="428">
        <f>DUG536+1</f>
        <v>4</v>
      </c>
      <c r="DUH537" s="330" t="s">
        <v>611</v>
      </c>
      <c r="DUI537" s="428">
        <f>DUI536+1</f>
        <v>4</v>
      </c>
      <c r="DUJ537" s="330" t="s">
        <v>611</v>
      </c>
      <c r="DUK537" s="428">
        <f>DUK536+1</f>
        <v>4</v>
      </c>
      <c r="DUL537" s="330" t="s">
        <v>611</v>
      </c>
      <c r="DUM537" s="428">
        <f>DUM536+1</f>
        <v>4</v>
      </c>
      <c r="DUN537" s="330" t="s">
        <v>611</v>
      </c>
      <c r="DUO537" s="428">
        <f>DUO536+1</f>
        <v>4</v>
      </c>
      <c r="DUP537" s="330" t="s">
        <v>611</v>
      </c>
      <c r="DUQ537" s="428">
        <f>DUQ536+1</f>
        <v>4</v>
      </c>
      <c r="DUR537" s="330" t="s">
        <v>611</v>
      </c>
      <c r="DUS537" s="428">
        <f>DUS536+1</f>
        <v>4</v>
      </c>
      <c r="DUT537" s="330" t="s">
        <v>611</v>
      </c>
      <c r="DUU537" s="428">
        <f>DUU536+1</f>
        <v>4</v>
      </c>
      <c r="DUV537" s="330" t="s">
        <v>611</v>
      </c>
      <c r="DUW537" s="428">
        <f>DUW536+1</f>
        <v>4</v>
      </c>
      <c r="DUX537" s="330" t="s">
        <v>611</v>
      </c>
      <c r="DUY537" s="428">
        <f>DUY536+1</f>
        <v>4</v>
      </c>
      <c r="DUZ537" s="330" t="s">
        <v>611</v>
      </c>
      <c r="DVA537" s="428">
        <f>DVA536+1</f>
        <v>4</v>
      </c>
      <c r="DVB537" s="330" t="s">
        <v>611</v>
      </c>
      <c r="DVC537" s="428">
        <f>DVC536+1</f>
        <v>4</v>
      </c>
      <c r="DVD537" s="330" t="s">
        <v>611</v>
      </c>
      <c r="DVE537" s="428">
        <f>DVE536+1</f>
        <v>4</v>
      </c>
      <c r="DVF537" s="330" t="s">
        <v>611</v>
      </c>
      <c r="DVG537" s="428">
        <f>DVG536+1</f>
        <v>4</v>
      </c>
      <c r="DVH537" s="330" t="s">
        <v>611</v>
      </c>
      <c r="DVI537" s="428">
        <f>DVI536+1</f>
        <v>4</v>
      </c>
      <c r="DVJ537" s="330" t="s">
        <v>611</v>
      </c>
      <c r="DVK537" s="428">
        <f>DVK536+1</f>
        <v>4</v>
      </c>
      <c r="DVL537" s="330" t="s">
        <v>611</v>
      </c>
      <c r="DVM537" s="428">
        <f>DVM536+1</f>
        <v>4</v>
      </c>
      <c r="DVN537" s="330" t="s">
        <v>611</v>
      </c>
      <c r="DVO537" s="428">
        <f>DVO536+1</f>
        <v>4</v>
      </c>
      <c r="DVP537" s="330" t="s">
        <v>611</v>
      </c>
      <c r="DVQ537" s="428">
        <f>DVQ536+1</f>
        <v>4</v>
      </c>
      <c r="DVR537" s="330" t="s">
        <v>611</v>
      </c>
      <c r="DVS537" s="428">
        <f>DVS536+1</f>
        <v>4</v>
      </c>
      <c r="DVT537" s="330" t="s">
        <v>611</v>
      </c>
      <c r="DVU537" s="428">
        <f>DVU536+1</f>
        <v>4</v>
      </c>
      <c r="DVV537" s="330" t="s">
        <v>611</v>
      </c>
      <c r="DVW537" s="428">
        <f>DVW536+1</f>
        <v>4</v>
      </c>
      <c r="DVX537" s="330" t="s">
        <v>611</v>
      </c>
      <c r="DVY537" s="428">
        <f>DVY536+1</f>
        <v>4</v>
      </c>
      <c r="DVZ537" s="330" t="s">
        <v>611</v>
      </c>
      <c r="DWA537" s="428">
        <f>DWA536+1</f>
        <v>4</v>
      </c>
      <c r="DWB537" s="330" t="s">
        <v>611</v>
      </c>
      <c r="DWC537" s="428">
        <f>DWC536+1</f>
        <v>4</v>
      </c>
      <c r="DWD537" s="330" t="s">
        <v>611</v>
      </c>
      <c r="DWE537" s="428">
        <f>DWE536+1</f>
        <v>4</v>
      </c>
      <c r="DWF537" s="330" t="s">
        <v>611</v>
      </c>
      <c r="DWG537" s="428">
        <f>DWG536+1</f>
        <v>4</v>
      </c>
      <c r="DWH537" s="330" t="s">
        <v>611</v>
      </c>
      <c r="DWI537" s="428">
        <f>DWI536+1</f>
        <v>4</v>
      </c>
      <c r="DWJ537" s="330" t="s">
        <v>611</v>
      </c>
      <c r="DWK537" s="428">
        <f>DWK536+1</f>
        <v>4</v>
      </c>
      <c r="DWL537" s="330" t="s">
        <v>611</v>
      </c>
      <c r="DWM537" s="428">
        <f>DWM536+1</f>
        <v>4</v>
      </c>
      <c r="DWN537" s="330" t="s">
        <v>611</v>
      </c>
      <c r="DWO537" s="428">
        <f>DWO536+1</f>
        <v>4</v>
      </c>
      <c r="DWP537" s="330" t="s">
        <v>611</v>
      </c>
      <c r="DWQ537" s="428">
        <f>DWQ536+1</f>
        <v>4</v>
      </c>
      <c r="DWR537" s="330" t="s">
        <v>611</v>
      </c>
      <c r="DWS537" s="428">
        <f>DWS536+1</f>
        <v>4</v>
      </c>
      <c r="DWT537" s="330" t="s">
        <v>611</v>
      </c>
      <c r="DWU537" s="428">
        <f>DWU536+1</f>
        <v>4</v>
      </c>
      <c r="DWV537" s="330" t="s">
        <v>611</v>
      </c>
      <c r="DWW537" s="428">
        <f>DWW536+1</f>
        <v>4</v>
      </c>
      <c r="DWX537" s="330" t="s">
        <v>611</v>
      </c>
      <c r="DWY537" s="428">
        <f>DWY536+1</f>
        <v>4</v>
      </c>
      <c r="DWZ537" s="330" t="s">
        <v>611</v>
      </c>
      <c r="DXA537" s="428">
        <f>DXA536+1</f>
        <v>4</v>
      </c>
      <c r="DXB537" s="330" t="s">
        <v>611</v>
      </c>
      <c r="DXC537" s="428">
        <f>DXC536+1</f>
        <v>4</v>
      </c>
      <c r="DXD537" s="330" t="s">
        <v>611</v>
      </c>
      <c r="DXE537" s="428">
        <f>DXE536+1</f>
        <v>4</v>
      </c>
      <c r="DXF537" s="330" t="s">
        <v>611</v>
      </c>
      <c r="DXG537" s="428">
        <f>DXG536+1</f>
        <v>4</v>
      </c>
      <c r="DXH537" s="330" t="s">
        <v>611</v>
      </c>
      <c r="DXI537" s="428">
        <f>DXI536+1</f>
        <v>4</v>
      </c>
      <c r="DXJ537" s="330" t="s">
        <v>611</v>
      </c>
      <c r="DXK537" s="428">
        <f>DXK536+1</f>
        <v>4</v>
      </c>
      <c r="DXL537" s="330" t="s">
        <v>611</v>
      </c>
      <c r="DXM537" s="428">
        <f>DXM536+1</f>
        <v>4</v>
      </c>
      <c r="DXN537" s="330" t="s">
        <v>611</v>
      </c>
      <c r="DXO537" s="428">
        <f>DXO536+1</f>
        <v>4</v>
      </c>
      <c r="DXP537" s="330" t="s">
        <v>611</v>
      </c>
      <c r="DXQ537" s="428">
        <f>DXQ536+1</f>
        <v>4</v>
      </c>
      <c r="DXR537" s="330" t="s">
        <v>611</v>
      </c>
      <c r="DXS537" s="428">
        <f>DXS536+1</f>
        <v>4</v>
      </c>
      <c r="DXT537" s="330" t="s">
        <v>611</v>
      </c>
      <c r="DXU537" s="428">
        <f>DXU536+1</f>
        <v>4</v>
      </c>
      <c r="DXV537" s="330" t="s">
        <v>611</v>
      </c>
      <c r="DXW537" s="428">
        <f>DXW536+1</f>
        <v>4</v>
      </c>
      <c r="DXX537" s="330" t="s">
        <v>611</v>
      </c>
      <c r="DXY537" s="428">
        <f>DXY536+1</f>
        <v>4</v>
      </c>
      <c r="DXZ537" s="330" t="s">
        <v>611</v>
      </c>
      <c r="DYA537" s="428">
        <f>DYA536+1</f>
        <v>4</v>
      </c>
      <c r="DYB537" s="330" t="s">
        <v>611</v>
      </c>
      <c r="DYC537" s="428">
        <f>DYC536+1</f>
        <v>4</v>
      </c>
      <c r="DYD537" s="330" t="s">
        <v>611</v>
      </c>
      <c r="DYE537" s="428">
        <f>DYE536+1</f>
        <v>4</v>
      </c>
      <c r="DYF537" s="330" t="s">
        <v>611</v>
      </c>
      <c r="DYG537" s="428">
        <f>DYG536+1</f>
        <v>4</v>
      </c>
      <c r="DYH537" s="330" t="s">
        <v>611</v>
      </c>
      <c r="DYI537" s="428">
        <f>DYI536+1</f>
        <v>4</v>
      </c>
      <c r="DYJ537" s="330" t="s">
        <v>611</v>
      </c>
      <c r="DYK537" s="428">
        <f>DYK536+1</f>
        <v>4</v>
      </c>
      <c r="DYL537" s="330" t="s">
        <v>611</v>
      </c>
      <c r="DYM537" s="428">
        <f>DYM536+1</f>
        <v>4</v>
      </c>
      <c r="DYN537" s="330" t="s">
        <v>611</v>
      </c>
      <c r="DYO537" s="428">
        <f>DYO536+1</f>
        <v>4</v>
      </c>
      <c r="DYP537" s="330" t="s">
        <v>611</v>
      </c>
      <c r="DYQ537" s="428">
        <f>DYQ536+1</f>
        <v>4</v>
      </c>
      <c r="DYR537" s="330" t="s">
        <v>611</v>
      </c>
      <c r="DYS537" s="428">
        <f>DYS536+1</f>
        <v>4</v>
      </c>
      <c r="DYT537" s="330" t="s">
        <v>611</v>
      </c>
      <c r="DYU537" s="428">
        <f>DYU536+1</f>
        <v>4</v>
      </c>
      <c r="DYV537" s="330" t="s">
        <v>611</v>
      </c>
      <c r="DYW537" s="428">
        <f>DYW536+1</f>
        <v>4</v>
      </c>
      <c r="DYX537" s="330" t="s">
        <v>611</v>
      </c>
      <c r="DYY537" s="428">
        <f>DYY536+1</f>
        <v>4</v>
      </c>
      <c r="DYZ537" s="330" t="s">
        <v>611</v>
      </c>
      <c r="DZA537" s="428">
        <f>DZA536+1</f>
        <v>4</v>
      </c>
      <c r="DZB537" s="330" t="s">
        <v>611</v>
      </c>
      <c r="DZC537" s="428">
        <f>DZC536+1</f>
        <v>4</v>
      </c>
      <c r="DZD537" s="330" t="s">
        <v>611</v>
      </c>
      <c r="DZE537" s="428">
        <f>DZE536+1</f>
        <v>4</v>
      </c>
      <c r="DZF537" s="330" t="s">
        <v>611</v>
      </c>
      <c r="DZG537" s="428">
        <f>DZG536+1</f>
        <v>4</v>
      </c>
      <c r="DZH537" s="330" t="s">
        <v>611</v>
      </c>
      <c r="DZI537" s="428">
        <f>DZI536+1</f>
        <v>4</v>
      </c>
      <c r="DZJ537" s="330" t="s">
        <v>611</v>
      </c>
      <c r="DZK537" s="428">
        <f>DZK536+1</f>
        <v>4</v>
      </c>
      <c r="DZL537" s="330" t="s">
        <v>611</v>
      </c>
      <c r="DZM537" s="428">
        <f>DZM536+1</f>
        <v>4</v>
      </c>
      <c r="DZN537" s="330" t="s">
        <v>611</v>
      </c>
      <c r="DZO537" s="428">
        <f>DZO536+1</f>
        <v>4</v>
      </c>
      <c r="DZP537" s="330" t="s">
        <v>611</v>
      </c>
      <c r="DZQ537" s="428">
        <f>DZQ536+1</f>
        <v>4</v>
      </c>
      <c r="DZR537" s="330" t="s">
        <v>611</v>
      </c>
      <c r="DZS537" s="428">
        <f>DZS536+1</f>
        <v>4</v>
      </c>
      <c r="DZT537" s="330" t="s">
        <v>611</v>
      </c>
      <c r="DZU537" s="428">
        <f>DZU536+1</f>
        <v>4</v>
      </c>
      <c r="DZV537" s="330" t="s">
        <v>611</v>
      </c>
      <c r="DZW537" s="428">
        <f>DZW536+1</f>
        <v>4</v>
      </c>
      <c r="DZX537" s="330" t="s">
        <v>611</v>
      </c>
      <c r="DZY537" s="428">
        <f>DZY536+1</f>
        <v>4</v>
      </c>
      <c r="DZZ537" s="330" t="s">
        <v>611</v>
      </c>
      <c r="EAA537" s="428">
        <f>EAA536+1</f>
        <v>4</v>
      </c>
      <c r="EAB537" s="330" t="s">
        <v>611</v>
      </c>
      <c r="EAC537" s="428">
        <f>EAC536+1</f>
        <v>4</v>
      </c>
      <c r="EAD537" s="330" t="s">
        <v>611</v>
      </c>
      <c r="EAE537" s="428">
        <f>EAE536+1</f>
        <v>4</v>
      </c>
      <c r="EAF537" s="330" t="s">
        <v>611</v>
      </c>
      <c r="EAG537" s="428">
        <f>EAG536+1</f>
        <v>4</v>
      </c>
      <c r="EAH537" s="330" t="s">
        <v>611</v>
      </c>
      <c r="EAI537" s="428">
        <f>EAI536+1</f>
        <v>4</v>
      </c>
      <c r="EAJ537" s="330" t="s">
        <v>611</v>
      </c>
      <c r="EAK537" s="428">
        <f>EAK536+1</f>
        <v>4</v>
      </c>
      <c r="EAL537" s="330" t="s">
        <v>611</v>
      </c>
      <c r="EAM537" s="428">
        <f>EAM536+1</f>
        <v>4</v>
      </c>
      <c r="EAN537" s="330" t="s">
        <v>611</v>
      </c>
      <c r="EAO537" s="428">
        <f>EAO536+1</f>
        <v>4</v>
      </c>
      <c r="EAP537" s="330" t="s">
        <v>611</v>
      </c>
      <c r="EAQ537" s="428">
        <f>EAQ536+1</f>
        <v>4</v>
      </c>
      <c r="EAR537" s="330" t="s">
        <v>611</v>
      </c>
      <c r="EAS537" s="428">
        <f>EAS536+1</f>
        <v>4</v>
      </c>
      <c r="EAT537" s="330" t="s">
        <v>611</v>
      </c>
      <c r="EAU537" s="428">
        <f>EAU536+1</f>
        <v>4</v>
      </c>
      <c r="EAV537" s="330" t="s">
        <v>611</v>
      </c>
      <c r="EAW537" s="428">
        <f>EAW536+1</f>
        <v>4</v>
      </c>
      <c r="EAX537" s="330" t="s">
        <v>611</v>
      </c>
      <c r="EAY537" s="428">
        <f>EAY536+1</f>
        <v>4</v>
      </c>
      <c r="EAZ537" s="330" t="s">
        <v>611</v>
      </c>
      <c r="EBA537" s="428">
        <f>EBA536+1</f>
        <v>4</v>
      </c>
      <c r="EBB537" s="330" t="s">
        <v>611</v>
      </c>
      <c r="EBC537" s="428">
        <f>EBC536+1</f>
        <v>4</v>
      </c>
      <c r="EBD537" s="330" t="s">
        <v>611</v>
      </c>
      <c r="EBE537" s="428">
        <f>EBE536+1</f>
        <v>4</v>
      </c>
      <c r="EBF537" s="330" t="s">
        <v>611</v>
      </c>
      <c r="EBG537" s="428">
        <f>EBG536+1</f>
        <v>4</v>
      </c>
      <c r="EBH537" s="330" t="s">
        <v>611</v>
      </c>
      <c r="EBI537" s="428">
        <f>EBI536+1</f>
        <v>4</v>
      </c>
      <c r="EBJ537" s="330" t="s">
        <v>611</v>
      </c>
      <c r="EBK537" s="428">
        <f>EBK536+1</f>
        <v>4</v>
      </c>
      <c r="EBL537" s="330" t="s">
        <v>611</v>
      </c>
      <c r="EBM537" s="428">
        <f>EBM536+1</f>
        <v>4</v>
      </c>
      <c r="EBN537" s="330" t="s">
        <v>611</v>
      </c>
      <c r="EBO537" s="428">
        <f>EBO536+1</f>
        <v>4</v>
      </c>
      <c r="EBP537" s="330" t="s">
        <v>611</v>
      </c>
      <c r="EBQ537" s="428">
        <f>EBQ536+1</f>
        <v>4</v>
      </c>
      <c r="EBR537" s="330" t="s">
        <v>611</v>
      </c>
      <c r="EBS537" s="428">
        <f>EBS536+1</f>
        <v>4</v>
      </c>
      <c r="EBT537" s="330" t="s">
        <v>611</v>
      </c>
      <c r="EBU537" s="428">
        <f>EBU536+1</f>
        <v>4</v>
      </c>
      <c r="EBV537" s="330" t="s">
        <v>611</v>
      </c>
      <c r="EBW537" s="428">
        <f>EBW536+1</f>
        <v>4</v>
      </c>
      <c r="EBX537" s="330" t="s">
        <v>611</v>
      </c>
      <c r="EBY537" s="428">
        <f>EBY536+1</f>
        <v>4</v>
      </c>
      <c r="EBZ537" s="330" t="s">
        <v>611</v>
      </c>
      <c r="ECA537" s="428">
        <f>ECA536+1</f>
        <v>4</v>
      </c>
      <c r="ECB537" s="330" t="s">
        <v>611</v>
      </c>
      <c r="ECC537" s="428">
        <f>ECC536+1</f>
        <v>4</v>
      </c>
      <c r="ECD537" s="330" t="s">
        <v>611</v>
      </c>
      <c r="ECE537" s="428">
        <f>ECE536+1</f>
        <v>4</v>
      </c>
      <c r="ECF537" s="330" t="s">
        <v>611</v>
      </c>
      <c r="ECG537" s="428">
        <f>ECG536+1</f>
        <v>4</v>
      </c>
      <c r="ECH537" s="330" t="s">
        <v>611</v>
      </c>
      <c r="ECI537" s="428">
        <f>ECI536+1</f>
        <v>4</v>
      </c>
      <c r="ECJ537" s="330" t="s">
        <v>611</v>
      </c>
      <c r="ECK537" s="428">
        <f>ECK536+1</f>
        <v>4</v>
      </c>
      <c r="ECL537" s="330" t="s">
        <v>611</v>
      </c>
      <c r="ECM537" s="428">
        <f>ECM536+1</f>
        <v>4</v>
      </c>
      <c r="ECN537" s="330" t="s">
        <v>611</v>
      </c>
      <c r="ECO537" s="428">
        <f>ECO536+1</f>
        <v>4</v>
      </c>
      <c r="ECP537" s="330" t="s">
        <v>611</v>
      </c>
      <c r="ECQ537" s="428">
        <f>ECQ536+1</f>
        <v>4</v>
      </c>
      <c r="ECR537" s="330" t="s">
        <v>611</v>
      </c>
      <c r="ECS537" s="428">
        <f>ECS536+1</f>
        <v>4</v>
      </c>
      <c r="ECT537" s="330" t="s">
        <v>611</v>
      </c>
      <c r="ECU537" s="428">
        <f>ECU536+1</f>
        <v>4</v>
      </c>
      <c r="ECV537" s="330" t="s">
        <v>611</v>
      </c>
      <c r="ECW537" s="428">
        <f>ECW536+1</f>
        <v>4</v>
      </c>
      <c r="ECX537" s="330" t="s">
        <v>611</v>
      </c>
      <c r="ECY537" s="428">
        <f>ECY536+1</f>
        <v>4</v>
      </c>
      <c r="ECZ537" s="330" t="s">
        <v>611</v>
      </c>
      <c r="EDA537" s="428">
        <f>EDA536+1</f>
        <v>4</v>
      </c>
      <c r="EDB537" s="330" t="s">
        <v>611</v>
      </c>
      <c r="EDC537" s="428">
        <f>EDC536+1</f>
        <v>4</v>
      </c>
      <c r="EDD537" s="330" t="s">
        <v>611</v>
      </c>
      <c r="EDE537" s="428">
        <f>EDE536+1</f>
        <v>4</v>
      </c>
      <c r="EDF537" s="330" t="s">
        <v>611</v>
      </c>
      <c r="EDG537" s="428">
        <f>EDG536+1</f>
        <v>4</v>
      </c>
      <c r="EDH537" s="330" t="s">
        <v>611</v>
      </c>
      <c r="EDI537" s="428">
        <f>EDI536+1</f>
        <v>4</v>
      </c>
      <c r="EDJ537" s="330" t="s">
        <v>611</v>
      </c>
      <c r="EDK537" s="428">
        <f>EDK536+1</f>
        <v>4</v>
      </c>
      <c r="EDL537" s="330" t="s">
        <v>611</v>
      </c>
      <c r="EDM537" s="428">
        <f>EDM536+1</f>
        <v>4</v>
      </c>
      <c r="EDN537" s="330" t="s">
        <v>611</v>
      </c>
      <c r="EDO537" s="428">
        <f>EDO536+1</f>
        <v>4</v>
      </c>
      <c r="EDP537" s="330" t="s">
        <v>611</v>
      </c>
      <c r="EDQ537" s="428">
        <f>EDQ536+1</f>
        <v>4</v>
      </c>
      <c r="EDR537" s="330" t="s">
        <v>611</v>
      </c>
      <c r="EDS537" s="428">
        <f>EDS536+1</f>
        <v>4</v>
      </c>
      <c r="EDT537" s="330" t="s">
        <v>611</v>
      </c>
      <c r="EDU537" s="428">
        <f>EDU536+1</f>
        <v>4</v>
      </c>
      <c r="EDV537" s="330" t="s">
        <v>611</v>
      </c>
      <c r="EDW537" s="428">
        <f>EDW536+1</f>
        <v>4</v>
      </c>
      <c r="EDX537" s="330" t="s">
        <v>611</v>
      </c>
      <c r="EDY537" s="428">
        <f>EDY536+1</f>
        <v>4</v>
      </c>
      <c r="EDZ537" s="330" t="s">
        <v>611</v>
      </c>
      <c r="EEA537" s="428">
        <f>EEA536+1</f>
        <v>4</v>
      </c>
      <c r="EEB537" s="330" t="s">
        <v>611</v>
      </c>
      <c r="EEC537" s="428">
        <f>EEC536+1</f>
        <v>4</v>
      </c>
      <c r="EED537" s="330" t="s">
        <v>611</v>
      </c>
      <c r="EEE537" s="428">
        <f>EEE536+1</f>
        <v>4</v>
      </c>
      <c r="EEF537" s="330" t="s">
        <v>611</v>
      </c>
      <c r="EEG537" s="428">
        <f>EEG536+1</f>
        <v>4</v>
      </c>
      <c r="EEH537" s="330" t="s">
        <v>611</v>
      </c>
      <c r="EEI537" s="428">
        <f>EEI536+1</f>
        <v>4</v>
      </c>
      <c r="EEJ537" s="330" t="s">
        <v>611</v>
      </c>
      <c r="EEK537" s="428">
        <f>EEK536+1</f>
        <v>4</v>
      </c>
      <c r="EEL537" s="330" t="s">
        <v>611</v>
      </c>
      <c r="EEM537" s="428">
        <f>EEM536+1</f>
        <v>4</v>
      </c>
      <c r="EEN537" s="330" t="s">
        <v>611</v>
      </c>
      <c r="EEO537" s="428">
        <f>EEO536+1</f>
        <v>4</v>
      </c>
      <c r="EEP537" s="330" t="s">
        <v>611</v>
      </c>
      <c r="EEQ537" s="428">
        <f>EEQ536+1</f>
        <v>4</v>
      </c>
      <c r="EER537" s="330" t="s">
        <v>611</v>
      </c>
      <c r="EES537" s="428">
        <f>EES536+1</f>
        <v>4</v>
      </c>
      <c r="EET537" s="330" t="s">
        <v>611</v>
      </c>
      <c r="EEU537" s="428">
        <f>EEU536+1</f>
        <v>4</v>
      </c>
      <c r="EEV537" s="330" t="s">
        <v>611</v>
      </c>
      <c r="EEW537" s="428">
        <f>EEW536+1</f>
        <v>4</v>
      </c>
      <c r="EEX537" s="330" t="s">
        <v>611</v>
      </c>
      <c r="EEY537" s="428">
        <f>EEY536+1</f>
        <v>4</v>
      </c>
      <c r="EEZ537" s="330" t="s">
        <v>611</v>
      </c>
      <c r="EFA537" s="428">
        <f>EFA536+1</f>
        <v>4</v>
      </c>
      <c r="EFB537" s="330" t="s">
        <v>611</v>
      </c>
      <c r="EFC537" s="428">
        <f>EFC536+1</f>
        <v>4</v>
      </c>
      <c r="EFD537" s="330" t="s">
        <v>611</v>
      </c>
      <c r="EFE537" s="428">
        <f>EFE536+1</f>
        <v>4</v>
      </c>
      <c r="EFF537" s="330" t="s">
        <v>611</v>
      </c>
      <c r="EFG537" s="428">
        <f>EFG536+1</f>
        <v>4</v>
      </c>
      <c r="EFH537" s="330" t="s">
        <v>611</v>
      </c>
      <c r="EFI537" s="428">
        <f>EFI536+1</f>
        <v>4</v>
      </c>
      <c r="EFJ537" s="330" t="s">
        <v>611</v>
      </c>
      <c r="EFK537" s="428">
        <f>EFK536+1</f>
        <v>4</v>
      </c>
      <c r="EFL537" s="330" t="s">
        <v>611</v>
      </c>
      <c r="EFM537" s="428">
        <f>EFM536+1</f>
        <v>4</v>
      </c>
      <c r="EFN537" s="330" t="s">
        <v>611</v>
      </c>
      <c r="EFO537" s="428">
        <f>EFO536+1</f>
        <v>4</v>
      </c>
      <c r="EFP537" s="330" t="s">
        <v>611</v>
      </c>
      <c r="EFQ537" s="428">
        <f>EFQ536+1</f>
        <v>4</v>
      </c>
      <c r="EFR537" s="330" t="s">
        <v>611</v>
      </c>
      <c r="EFS537" s="428">
        <f>EFS536+1</f>
        <v>4</v>
      </c>
      <c r="EFT537" s="330" t="s">
        <v>611</v>
      </c>
      <c r="EFU537" s="428">
        <f>EFU536+1</f>
        <v>4</v>
      </c>
      <c r="EFV537" s="330" t="s">
        <v>611</v>
      </c>
      <c r="EFW537" s="428">
        <f>EFW536+1</f>
        <v>4</v>
      </c>
      <c r="EFX537" s="330" t="s">
        <v>611</v>
      </c>
      <c r="EFY537" s="428">
        <f>EFY536+1</f>
        <v>4</v>
      </c>
      <c r="EFZ537" s="330" t="s">
        <v>611</v>
      </c>
      <c r="EGA537" s="428">
        <f>EGA536+1</f>
        <v>4</v>
      </c>
      <c r="EGB537" s="330" t="s">
        <v>611</v>
      </c>
      <c r="EGC537" s="428">
        <f>EGC536+1</f>
        <v>4</v>
      </c>
      <c r="EGD537" s="330" t="s">
        <v>611</v>
      </c>
      <c r="EGE537" s="428">
        <f>EGE536+1</f>
        <v>4</v>
      </c>
      <c r="EGF537" s="330" t="s">
        <v>611</v>
      </c>
      <c r="EGG537" s="428">
        <f>EGG536+1</f>
        <v>4</v>
      </c>
      <c r="EGH537" s="330" t="s">
        <v>611</v>
      </c>
      <c r="EGI537" s="428">
        <f>EGI536+1</f>
        <v>4</v>
      </c>
      <c r="EGJ537" s="330" t="s">
        <v>611</v>
      </c>
      <c r="EGK537" s="428">
        <f>EGK536+1</f>
        <v>4</v>
      </c>
      <c r="EGL537" s="330" t="s">
        <v>611</v>
      </c>
      <c r="EGM537" s="428">
        <f>EGM536+1</f>
        <v>4</v>
      </c>
      <c r="EGN537" s="330" t="s">
        <v>611</v>
      </c>
      <c r="EGO537" s="428">
        <f>EGO536+1</f>
        <v>4</v>
      </c>
      <c r="EGP537" s="330" t="s">
        <v>611</v>
      </c>
      <c r="EGQ537" s="428">
        <f>EGQ536+1</f>
        <v>4</v>
      </c>
      <c r="EGR537" s="330" t="s">
        <v>611</v>
      </c>
      <c r="EGS537" s="428">
        <f>EGS536+1</f>
        <v>4</v>
      </c>
      <c r="EGT537" s="330" t="s">
        <v>611</v>
      </c>
      <c r="EGU537" s="428">
        <f>EGU536+1</f>
        <v>4</v>
      </c>
      <c r="EGV537" s="330" t="s">
        <v>611</v>
      </c>
      <c r="EGW537" s="428">
        <f>EGW536+1</f>
        <v>4</v>
      </c>
      <c r="EGX537" s="330" t="s">
        <v>611</v>
      </c>
      <c r="EGY537" s="428">
        <f>EGY536+1</f>
        <v>4</v>
      </c>
      <c r="EGZ537" s="330" t="s">
        <v>611</v>
      </c>
      <c r="EHA537" s="428">
        <f>EHA536+1</f>
        <v>4</v>
      </c>
      <c r="EHB537" s="330" t="s">
        <v>611</v>
      </c>
      <c r="EHC537" s="428">
        <f>EHC536+1</f>
        <v>4</v>
      </c>
      <c r="EHD537" s="330" t="s">
        <v>611</v>
      </c>
      <c r="EHE537" s="428">
        <f>EHE536+1</f>
        <v>4</v>
      </c>
      <c r="EHF537" s="330" t="s">
        <v>611</v>
      </c>
      <c r="EHG537" s="428">
        <f>EHG536+1</f>
        <v>4</v>
      </c>
      <c r="EHH537" s="330" t="s">
        <v>611</v>
      </c>
      <c r="EHI537" s="428">
        <f>EHI536+1</f>
        <v>4</v>
      </c>
      <c r="EHJ537" s="330" t="s">
        <v>611</v>
      </c>
      <c r="EHK537" s="428">
        <f>EHK536+1</f>
        <v>4</v>
      </c>
      <c r="EHL537" s="330" t="s">
        <v>611</v>
      </c>
      <c r="EHM537" s="428">
        <f>EHM536+1</f>
        <v>4</v>
      </c>
      <c r="EHN537" s="330" t="s">
        <v>611</v>
      </c>
      <c r="EHO537" s="428">
        <f>EHO536+1</f>
        <v>4</v>
      </c>
      <c r="EHP537" s="330" t="s">
        <v>611</v>
      </c>
      <c r="EHQ537" s="428">
        <f>EHQ536+1</f>
        <v>4</v>
      </c>
      <c r="EHR537" s="330" t="s">
        <v>611</v>
      </c>
      <c r="EHS537" s="428">
        <f>EHS536+1</f>
        <v>4</v>
      </c>
      <c r="EHT537" s="330" t="s">
        <v>611</v>
      </c>
      <c r="EHU537" s="428">
        <f>EHU536+1</f>
        <v>4</v>
      </c>
      <c r="EHV537" s="330" t="s">
        <v>611</v>
      </c>
      <c r="EHW537" s="428">
        <f>EHW536+1</f>
        <v>4</v>
      </c>
      <c r="EHX537" s="330" t="s">
        <v>611</v>
      </c>
      <c r="EHY537" s="428">
        <f>EHY536+1</f>
        <v>4</v>
      </c>
      <c r="EHZ537" s="330" t="s">
        <v>611</v>
      </c>
      <c r="EIA537" s="428">
        <f>EIA536+1</f>
        <v>4</v>
      </c>
      <c r="EIB537" s="330" t="s">
        <v>611</v>
      </c>
      <c r="EIC537" s="428">
        <f>EIC536+1</f>
        <v>4</v>
      </c>
      <c r="EID537" s="330" t="s">
        <v>611</v>
      </c>
      <c r="EIE537" s="428">
        <f>EIE536+1</f>
        <v>4</v>
      </c>
      <c r="EIF537" s="330" t="s">
        <v>611</v>
      </c>
      <c r="EIG537" s="428">
        <f>EIG536+1</f>
        <v>4</v>
      </c>
      <c r="EIH537" s="330" t="s">
        <v>611</v>
      </c>
      <c r="EII537" s="428">
        <f>EII536+1</f>
        <v>4</v>
      </c>
      <c r="EIJ537" s="330" t="s">
        <v>611</v>
      </c>
      <c r="EIK537" s="428">
        <f>EIK536+1</f>
        <v>4</v>
      </c>
      <c r="EIL537" s="330" t="s">
        <v>611</v>
      </c>
      <c r="EIM537" s="428">
        <f>EIM536+1</f>
        <v>4</v>
      </c>
      <c r="EIN537" s="330" t="s">
        <v>611</v>
      </c>
      <c r="EIO537" s="428">
        <f>EIO536+1</f>
        <v>4</v>
      </c>
      <c r="EIP537" s="330" t="s">
        <v>611</v>
      </c>
      <c r="EIQ537" s="428">
        <f>EIQ536+1</f>
        <v>4</v>
      </c>
      <c r="EIR537" s="330" t="s">
        <v>611</v>
      </c>
      <c r="EIS537" s="428">
        <f>EIS536+1</f>
        <v>4</v>
      </c>
      <c r="EIT537" s="330" t="s">
        <v>611</v>
      </c>
      <c r="EIU537" s="428">
        <f>EIU536+1</f>
        <v>4</v>
      </c>
      <c r="EIV537" s="330" t="s">
        <v>611</v>
      </c>
      <c r="EIW537" s="428">
        <f>EIW536+1</f>
        <v>4</v>
      </c>
      <c r="EIX537" s="330" t="s">
        <v>611</v>
      </c>
      <c r="EIY537" s="428">
        <f>EIY536+1</f>
        <v>4</v>
      </c>
      <c r="EIZ537" s="330" t="s">
        <v>611</v>
      </c>
      <c r="EJA537" s="428">
        <f>EJA536+1</f>
        <v>4</v>
      </c>
      <c r="EJB537" s="330" t="s">
        <v>611</v>
      </c>
      <c r="EJC537" s="428">
        <f>EJC536+1</f>
        <v>4</v>
      </c>
      <c r="EJD537" s="330" t="s">
        <v>611</v>
      </c>
      <c r="EJE537" s="428">
        <f>EJE536+1</f>
        <v>4</v>
      </c>
      <c r="EJF537" s="330" t="s">
        <v>611</v>
      </c>
      <c r="EJG537" s="428">
        <f>EJG536+1</f>
        <v>4</v>
      </c>
      <c r="EJH537" s="330" t="s">
        <v>611</v>
      </c>
      <c r="EJI537" s="428">
        <f>EJI536+1</f>
        <v>4</v>
      </c>
      <c r="EJJ537" s="330" t="s">
        <v>611</v>
      </c>
      <c r="EJK537" s="428">
        <f>EJK536+1</f>
        <v>4</v>
      </c>
      <c r="EJL537" s="330" t="s">
        <v>611</v>
      </c>
      <c r="EJM537" s="428">
        <f>EJM536+1</f>
        <v>4</v>
      </c>
      <c r="EJN537" s="330" t="s">
        <v>611</v>
      </c>
      <c r="EJO537" s="428">
        <f>EJO536+1</f>
        <v>4</v>
      </c>
      <c r="EJP537" s="330" t="s">
        <v>611</v>
      </c>
      <c r="EJQ537" s="428">
        <f>EJQ536+1</f>
        <v>4</v>
      </c>
      <c r="EJR537" s="330" t="s">
        <v>611</v>
      </c>
      <c r="EJS537" s="428">
        <f>EJS536+1</f>
        <v>4</v>
      </c>
      <c r="EJT537" s="330" t="s">
        <v>611</v>
      </c>
      <c r="EJU537" s="428">
        <f>EJU536+1</f>
        <v>4</v>
      </c>
      <c r="EJV537" s="330" t="s">
        <v>611</v>
      </c>
      <c r="EJW537" s="428">
        <f>EJW536+1</f>
        <v>4</v>
      </c>
      <c r="EJX537" s="330" t="s">
        <v>611</v>
      </c>
      <c r="EJY537" s="428">
        <f>EJY536+1</f>
        <v>4</v>
      </c>
      <c r="EJZ537" s="330" t="s">
        <v>611</v>
      </c>
      <c r="EKA537" s="428">
        <f>EKA536+1</f>
        <v>4</v>
      </c>
      <c r="EKB537" s="330" t="s">
        <v>611</v>
      </c>
      <c r="EKC537" s="428">
        <f>EKC536+1</f>
        <v>4</v>
      </c>
      <c r="EKD537" s="330" t="s">
        <v>611</v>
      </c>
      <c r="EKE537" s="428">
        <f>EKE536+1</f>
        <v>4</v>
      </c>
      <c r="EKF537" s="330" t="s">
        <v>611</v>
      </c>
      <c r="EKG537" s="428">
        <f>EKG536+1</f>
        <v>4</v>
      </c>
      <c r="EKH537" s="330" t="s">
        <v>611</v>
      </c>
      <c r="EKI537" s="428">
        <f>EKI536+1</f>
        <v>4</v>
      </c>
      <c r="EKJ537" s="330" t="s">
        <v>611</v>
      </c>
      <c r="EKK537" s="428">
        <f>EKK536+1</f>
        <v>4</v>
      </c>
      <c r="EKL537" s="330" t="s">
        <v>611</v>
      </c>
      <c r="EKM537" s="428">
        <f>EKM536+1</f>
        <v>4</v>
      </c>
      <c r="EKN537" s="330" t="s">
        <v>611</v>
      </c>
      <c r="EKO537" s="428">
        <f>EKO536+1</f>
        <v>4</v>
      </c>
      <c r="EKP537" s="330" t="s">
        <v>611</v>
      </c>
      <c r="EKQ537" s="428">
        <f>EKQ536+1</f>
        <v>4</v>
      </c>
      <c r="EKR537" s="330" t="s">
        <v>611</v>
      </c>
      <c r="EKS537" s="428">
        <f>EKS536+1</f>
        <v>4</v>
      </c>
      <c r="EKT537" s="330" t="s">
        <v>611</v>
      </c>
      <c r="EKU537" s="428">
        <f>EKU536+1</f>
        <v>4</v>
      </c>
      <c r="EKV537" s="330" t="s">
        <v>611</v>
      </c>
      <c r="EKW537" s="428">
        <f>EKW536+1</f>
        <v>4</v>
      </c>
      <c r="EKX537" s="330" t="s">
        <v>611</v>
      </c>
      <c r="EKY537" s="428">
        <f>EKY536+1</f>
        <v>4</v>
      </c>
      <c r="EKZ537" s="330" t="s">
        <v>611</v>
      </c>
      <c r="ELA537" s="428">
        <f>ELA536+1</f>
        <v>4</v>
      </c>
      <c r="ELB537" s="330" t="s">
        <v>611</v>
      </c>
      <c r="ELC537" s="428">
        <f>ELC536+1</f>
        <v>4</v>
      </c>
      <c r="ELD537" s="330" t="s">
        <v>611</v>
      </c>
      <c r="ELE537" s="428">
        <f>ELE536+1</f>
        <v>4</v>
      </c>
      <c r="ELF537" s="330" t="s">
        <v>611</v>
      </c>
      <c r="ELG537" s="428">
        <f>ELG536+1</f>
        <v>4</v>
      </c>
      <c r="ELH537" s="330" t="s">
        <v>611</v>
      </c>
      <c r="ELI537" s="428">
        <f>ELI536+1</f>
        <v>4</v>
      </c>
      <c r="ELJ537" s="330" t="s">
        <v>611</v>
      </c>
      <c r="ELK537" s="428">
        <f>ELK536+1</f>
        <v>4</v>
      </c>
      <c r="ELL537" s="330" t="s">
        <v>611</v>
      </c>
      <c r="ELM537" s="428">
        <f>ELM536+1</f>
        <v>4</v>
      </c>
      <c r="ELN537" s="330" t="s">
        <v>611</v>
      </c>
      <c r="ELO537" s="428">
        <f>ELO536+1</f>
        <v>4</v>
      </c>
      <c r="ELP537" s="330" t="s">
        <v>611</v>
      </c>
      <c r="ELQ537" s="428">
        <f>ELQ536+1</f>
        <v>4</v>
      </c>
      <c r="ELR537" s="330" t="s">
        <v>611</v>
      </c>
      <c r="ELS537" s="428">
        <f>ELS536+1</f>
        <v>4</v>
      </c>
      <c r="ELT537" s="330" t="s">
        <v>611</v>
      </c>
      <c r="ELU537" s="428">
        <f>ELU536+1</f>
        <v>4</v>
      </c>
      <c r="ELV537" s="330" t="s">
        <v>611</v>
      </c>
      <c r="ELW537" s="428">
        <f>ELW536+1</f>
        <v>4</v>
      </c>
      <c r="ELX537" s="330" t="s">
        <v>611</v>
      </c>
      <c r="ELY537" s="428">
        <f>ELY536+1</f>
        <v>4</v>
      </c>
      <c r="ELZ537" s="330" t="s">
        <v>611</v>
      </c>
      <c r="EMA537" s="428">
        <f>EMA536+1</f>
        <v>4</v>
      </c>
      <c r="EMB537" s="330" t="s">
        <v>611</v>
      </c>
      <c r="EMC537" s="428">
        <f>EMC536+1</f>
        <v>4</v>
      </c>
      <c r="EMD537" s="330" t="s">
        <v>611</v>
      </c>
      <c r="EME537" s="428">
        <f>EME536+1</f>
        <v>4</v>
      </c>
      <c r="EMF537" s="330" t="s">
        <v>611</v>
      </c>
      <c r="EMG537" s="428">
        <f>EMG536+1</f>
        <v>4</v>
      </c>
      <c r="EMH537" s="330" t="s">
        <v>611</v>
      </c>
      <c r="EMI537" s="428">
        <f>EMI536+1</f>
        <v>4</v>
      </c>
      <c r="EMJ537" s="330" t="s">
        <v>611</v>
      </c>
      <c r="EMK537" s="428">
        <f>EMK536+1</f>
        <v>4</v>
      </c>
      <c r="EML537" s="330" t="s">
        <v>611</v>
      </c>
      <c r="EMM537" s="428">
        <f>EMM536+1</f>
        <v>4</v>
      </c>
      <c r="EMN537" s="330" t="s">
        <v>611</v>
      </c>
      <c r="EMO537" s="428">
        <f>EMO536+1</f>
        <v>4</v>
      </c>
      <c r="EMP537" s="330" t="s">
        <v>611</v>
      </c>
      <c r="EMQ537" s="428">
        <f>EMQ536+1</f>
        <v>4</v>
      </c>
      <c r="EMR537" s="330" t="s">
        <v>611</v>
      </c>
      <c r="EMS537" s="428">
        <f>EMS536+1</f>
        <v>4</v>
      </c>
      <c r="EMT537" s="330" t="s">
        <v>611</v>
      </c>
      <c r="EMU537" s="428">
        <f>EMU536+1</f>
        <v>4</v>
      </c>
      <c r="EMV537" s="330" t="s">
        <v>611</v>
      </c>
      <c r="EMW537" s="428">
        <f>EMW536+1</f>
        <v>4</v>
      </c>
      <c r="EMX537" s="330" t="s">
        <v>611</v>
      </c>
      <c r="EMY537" s="428">
        <f>EMY536+1</f>
        <v>4</v>
      </c>
      <c r="EMZ537" s="330" t="s">
        <v>611</v>
      </c>
      <c r="ENA537" s="428">
        <f>ENA536+1</f>
        <v>4</v>
      </c>
      <c r="ENB537" s="330" t="s">
        <v>611</v>
      </c>
      <c r="ENC537" s="428">
        <f>ENC536+1</f>
        <v>4</v>
      </c>
      <c r="END537" s="330" t="s">
        <v>611</v>
      </c>
      <c r="ENE537" s="428">
        <f>ENE536+1</f>
        <v>4</v>
      </c>
      <c r="ENF537" s="330" t="s">
        <v>611</v>
      </c>
      <c r="ENG537" s="428">
        <f>ENG536+1</f>
        <v>4</v>
      </c>
      <c r="ENH537" s="330" t="s">
        <v>611</v>
      </c>
      <c r="ENI537" s="428">
        <f>ENI536+1</f>
        <v>4</v>
      </c>
      <c r="ENJ537" s="330" t="s">
        <v>611</v>
      </c>
      <c r="ENK537" s="428">
        <f>ENK536+1</f>
        <v>4</v>
      </c>
      <c r="ENL537" s="330" t="s">
        <v>611</v>
      </c>
      <c r="ENM537" s="428">
        <f>ENM536+1</f>
        <v>4</v>
      </c>
      <c r="ENN537" s="330" t="s">
        <v>611</v>
      </c>
      <c r="ENO537" s="428">
        <f>ENO536+1</f>
        <v>4</v>
      </c>
      <c r="ENP537" s="330" t="s">
        <v>611</v>
      </c>
      <c r="ENQ537" s="428">
        <f>ENQ536+1</f>
        <v>4</v>
      </c>
      <c r="ENR537" s="330" t="s">
        <v>611</v>
      </c>
      <c r="ENS537" s="428">
        <f>ENS536+1</f>
        <v>4</v>
      </c>
      <c r="ENT537" s="330" t="s">
        <v>611</v>
      </c>
      <c r="ENU537" s="428">
        <f>ENU536+1</f>
        <v>4</v>
      </c>
      <c r="ENV537" s="330" t="s">
        <v>611</v>
      </c>
      <c r="ENW537" s="428">
        <f>ENW536+1</f>
        <v>4</v>
      </c>
      <c r="ENX537" s="330" t="s">
        <v>611</v>
      </c>
      <c r="ENY537" s="428">
        <f>ENY536+1</f>
        <v>4</v>
      </c>
      <c r="ENZ537" s="330" t="s">
        <v>611</v>
      </c>
      <c r="EOA537" s="428">
        <f>EOA536+1</f>
        <v>4</v>
      </c>
      <c r="EOB537" s="330" t="s">
        <v>611</v>
      </c>
      <c r="EOC537" s="428">
        <f>EOC536+1</f>
        <v>4</v>
      </c>
      <c r="EOD537" s="330" t="s">
        <v>611</v>
      </c>
      <c r="EOE537" s="428">
        <f>EOE536+1</f>
        <v>4</v>
      </c>
      <c r="EOF537" s="330" t="s">
        <v>611</v>
      </c>
      <c r="EOG537" s="428">
        <f>EOG536+1</f>
        <v>4</v>
      </c>
      <c r="EOH537" s="330" t="s">
        <v>611</v>
      </c>
      <c r="EOI537" s="428">
        <f>EOI536+1</f>
        <v>4</v>
      </c>
      <c r="EOJ537" s="330" t="s">
        <v>611</v>
      </c>
      <c r="EOK537" s="428">
        <f>EOK536+1</f>
        <v>4</v>
      </c>
      <c r="EOL537" s="330" t="s">
        <v>611</v>
      </c>
      <c r="EOM537" s="428">
        <f>EOM536+1</f>
        <v>4</v>
      </c>
      <c r="EON537" s="330" t="s">
        <v>611</v>
      </c>
      <c r="EOO537" s="428">
        <f>EOO536+1</f>
        <v>4</v>
      </c>
      <c r="EOP537" s="330" t="s">
        <v>611</v>
      </c>
      <c r="EOQ537" s="428">
        <f>EOQ536+1</f>
        <v>4</v>
      </c>
      <c r="EOR537" s="330" t="s">
        <v>611</v>
      </c>
      <c r="EOS537" s="428">
        <f>EOS536+1</f>
        <v>4</v>
      </c>
      <c r="EOT537" s="330" t="s">
        <v>611</v>
      </c>
      <c r="EOU537" s="428">
        <f>EOU536+1</f>
        <v>4</v>
      </c>
      <c r="EOV537" s="330" t="s">
        <v>611</v>
      </c>
      <c r="EOW537" s="428">
        <f>EOW536+1</f>
        <v>4</v>
      </c>
      <c r="EOX537" s="330" t="s">
        <v>611</v>
      </c>
      <c r="EOY537" s="428">
        <f>EOY536+1</f>
        <v>4</v>
      </c>
      <c r="EOZ537" s="330" t="s">
        <v>611</v>
      </c>
      <c r="EPA537" s="428">
        <f>EPA536+1</f>
        <v>4</v>
      </c>
      <c r="EPB537" s="330" t="s">
        <v>611</v>
      </c>
      <c r="EPC537" s="428">
        <f>EPC536+1</f>
        <v>4</v>
      </c>
      <c r="EPD537" s="330" t="s">
        <v>611</v>
      </c>
      <c r="EPE537" s="428">
        <f>EPE536+1</f>
        <v>4</v>
      </c>
      <c r="EPF537" s="330" t="s">
        <v>611</v>
      </c>
      <c r="EPG537" s="428">
        <f>EPG536+1</f>
        <v>4</v>
      </c>
      <c r="EPH537" s="330" t="s">
        <v>611</v>
      </c>
      <c r="EPI537" s="428">
        <f>EPI536+1</f>
        <v>4</v>
      </c>
      <c r="EPJ537" s="330" t="s">
        <v>611</v>
      </c>
      <c r="EPK537" s="428">
        <f>EPK536+1</f>
        <v>4</v>
      </c>
      <c r="EPL537" s="330" t="s">
        <v>611</v>
      </c>
      <c r="EPM537" s="428">
        <f>EPM536+1</f>
        <v>4</v>
      </c>
      <c r="EPN537" s="330" t="s">
        <v>611</v>
      </c>
      <c r="EPO537" s="428">
        <f>EPO536+1</f>
        <v>4</v>
      </c>
      <c r="EPP537" s="330" t="s">
        <v>611</v>
      </c>
      <c r="EPQ537" s="428">
        <f>EPQ536+1</f>
        <v>4</v>
      </c>
      <c r="EPR537" s="330" t="s">
        <v>611</v>
      </c>
      <c r="EPS537" s="428">
        <f>EPS536+1</f>
        <v>4</v>
      </c>
      <c r="EPT537" s="330" t="s">
        <v>611</v>
      </c>
      <c r="EPU537" s="428">
        <f>EPU536+1</f>
        <v>4</v>
      </c>
      <c r="EPV537" s="330" t="s">
        <v>611</v>
      </c>
      <c r="EPW537" s="428">
        <f>EPW536+1</f>
        <v>4</v>
      </c>
      <c r="EPX537" s="330" t="s">
        <v>611</v>
      </c>
      <c r="EPY537" s="428">
        <f>EPY536+1</f>
        <v>4</v>
      </c>
      <c r="EPZ537" s="330" t="s">
        <v>611</v>
      </c>
      <c r="EQA537" s="428">
        <f>EQA536+1</f>
        <v>4</v>
      </c>
      <c r="EQB537" s="330" t="s">
        <v>611</v>
      </c>
      <c r="EQC537" s="428">
        <f>EQC536+1</f>
        <v>4</v>
      </c>
      <c r="EQD537" s="330" t="s">
        <v>611</v>
      </c>
      <c r="EQE537" s="428">
        <f>EQE536+1</f>
        <v>4</v>
      </c>
      <c r="EQF537" s="330" t="s">
        <v>611</v>
      </c>
      <c r="EQG537" s="428">
        <f>EQG536+1</f>
        <v>4</v>
      </c>
      <c r="EQH537" s="330" t="s">
        <v>611</v>
      </c>
      <c r="EQI537" s="428">
        <f>EQI536+1</f>
        <v>4</v>
      </c>
      <c r="EQJ537" s="330" t="s">
        <v>611</v>
      </c>
      <c r="EQK537" s="428">
        <f>EQK536+1</f>
        <v>4</v>
      </c>
      <c r="EQL537" s="330" t="s">
        <v>611</v>
      </c>
      <c r="EQM537" s="428">
        <f>EQM536+1</f>
        <v>4</v>
      </c>
      <c r="EQN537" s="330" t="s">
        <v>611</v>
      </c>
      <c r="EQO537" s="428">
        <f>EQO536+1</f>
        <v>4</v>
      </c>
      <c r="EQP537" s="330" t="s">
        <v>611</v>
      </c>
      <c r="EQQ537" s="428">
        <f>EQQ536+1</f>
        <v>4</v>
      </c>
      <c r="EQR537" s="330" t="s">
        <v>611</v>
      </c>
      <c r="EQS537" s="428">
        <f>EQS536+1</f>
        <v>4</v>
      </c>
      <c r="EQT537" s="330" t="s">
        <v>611</v>
      </c>
      <c r="EQU537" s="428">
        <f>EQU536+1</f>
        <v>4</v>
      </c>
      <c r="EQV537" s="330" t="s">
        <v>611</v>
      </c>
      <c r="EQW537" s="428">
        <f>EQW536+1</f>
        <v>4</v>
      </c>
      <c r="EQX537" s="330" t="s">
        <v>611</v>
      </c>
      <c r="EQY537" s="428">
        <f>EQY536+1</f>
        <v>4</v>
      </c>
      <c r="EQZ537" s="330" t="s">
        <v>611</v>
      </c>
      <c r="ERA537" s="428">
        <f>ERA536+1</f>
        <v>4</v>
      </c>
      <c r="ERB537" s="330" t="s">
        <v>611</v>
      </c>
      <c r="ERC537" s="428">
        <f>ERC536+1</f>
        <v>4</v>
      </c>
      <c r="ERD537" s="330" t="s">
        <v>611</v>
      </c>
      <c r="ERE537" s="428">
        <f>ERE536+1</f>
        <v>4</v>
      </c>
      <c r="ERF537" s="330" t="s">
        <v>611</v>
      </c>
      <c r="ERG537" s="428">
        <f>ERG536+1</f>
        <v>4</v>
      </c>
      <c r="ERH537" s="330" t="s">
        <v>611</v>
      </c>
      <c r="ERI537" s="428">
        <f>ERI536+1</f>
        <v>4</v>
      </c>
      <c r="ERJ537" s="330" t="s">
        <v>611</v>
      </c>
      <c r="ERK537" s="428">
        <f>ERK536+1</f>
        <v>4</v>
      </c>
      <c r="ERL537" s="330" t="s">
        <v>611</v>
      </c>
      <c r="ERM537" s="428">
        <f>ERM536+1</f>
        <v>4</v>
      </c>
      <c r="ERN537" s="330" t="s">
        <v>611</v>
      </c>
      <c r="ERO537" s="428">
        <f>ERO536+1</f>
        <v>4</v>
      </c>
      <c r="ERP537" s="330" t="s">
        <v>611</v>
      </c>
      <c r="ERQ537" s="428">
        <f>ERQ536+1</f>
        <v>4</v>
      </c>
      <c r="ERR537" s="330" t="s">
        <v>611</v>
      </c>
      <c r="ERS537" s="428">
        <f>ERS536+1</f>
        <v>4</v>
      </c>
      <c r="ERT537" s="330" t="s">
        <v>611</v>
      </c>
      <c r="ERU537" s="428">
        <f>ERU536+1</f>
        <v>4</v>
      </c>
      <c r="ERV537" s="330" t="s">
        <v>611</v>
      </c>
      <c r="ERW537" s="428">
        <f>ERW536+1</f>
        <v>4</v>
      </c>
      <c r="ERX537" s="330" t="s">
        <v>611</v>
      </c>
      <c r="ERY537" s="428">
        <f>ERY536+1</f>
        <v>4</v>
      </c>
      <c r="ERZ537" s="330" t="s">
        <v>611</v>
      </c>
      <c r="ESA537" s="428">
        <f>ESA536+1</f>
        <v>4</v>
      </c>
      <c r="ESB537" s="330" t="s">
        <v>611</v>
      </c>
      <c r="ESC537" s="428">
        <f>ESC536+1</f>
        <v>4</v>
      </c>
      <c r="ESD537" s="330" t="s">
        <v>611</v>
      </c>
      <c r="ESE537" s="428">
        <f>ESE536+1</f>
        <v>4</v>
      </c>
      <c r="ESF537" s="330" t="s">
        <v>611</v>
      </c>
      <c r="ESG537" s="428">
        <f>ESG536+1</f>
        <v>4</v>
      </c>
      <c r="ESH537" s="330" t="s">
        <v>611</v>
      </c>
      <c r="ESI537" s="428">
        <f>ESI536+1</f>
        <v>4</v>
      </c>
      <c r="ESJ537" s="330" t="s">
        <v>611</v>
      </c>
      <c r="ESK537" s="428">
        <f>ESK536+1</f>
        <v>4</v>
      </c>
      <c r="ESL537" s="330" t="s">
        <v>611</v>
      </c>
      <c r="ESM537" s="428">
        <f>ESM536+1</f>
        <v>4</v>
      </c>
      <c r="ESN537" s="330" t="s">
        <v>611</v>
      </c>
      <c r="ESO537" s="428">
        <f>ESO536+1</f>
        <v>4</v>
      </c>
      <c r="ESP537" s="330" t="s">
        <v>611</v>
      </c>
      <c r="ESQ537" s="428">
        <f>ESQ536+1</f>
        <v>4</v>
      </c>
      <c r="ESR537" s="330" t="s">
        <v>611</v>
      </c>
      <c r="ESS537" s="428">
        <f>ESS536+1</f>
        <v>4</v>
      </c>
      <c r="EST537" s="330" t="s">
        <v>611</v>
      </c>
      <c r="ESU537" s="428">
        <f>ESU536+1</f>
        <v>4</v>
      </c>
      <c r="ESV537" s="330" t="s">
        <v>611</v>
      </c>
      <c r="ESW537" s="428">
        <f>ESW536+1</f>
        <v>4</v>
      </c>
      <c r="ESX537" s="330" t="s">
        <v>611</v>
      </c>
      <c r="ESY537" s="428">
        <f>ESY536+1</f>
        <v>4</v>
      </c>
      <c r="ESZ537" s="330" t="s">
        <v>611</v>
      </c>
      <c r="ETA537" s="428">
        <f>ETA536+1</f>
        <v>4</v>
      </c>
      <c r="ETB537" s="330" t="s">
        <v>611</v>
      </c>
      <c r="ETC537" s="428">
        <f>ETC536+1</f>
        <v>4</v>
      </c>
      <c r="ETD537" s="330" t="s">
        <v>611</v>
      </c>
      <c r="ETE537" s="428">
        <f>ETE536+1</f>
        <v>4</v>
      </c>
      <c r="ETF537" s="330" t="s">
        <v>611</v>
      </c>
      <c r="ETG537" s="428">
        <f>ETG536+1</f>
        <v>4</v>
      </c>
      <c r="ETH537" s="330" t="s">
        <v>611</v>
      </c>
      <c r="ETI537" s="428">
        <f>ETI536+1</f>
        <v>4</v>
      </c>
      <c r="ETJ537" s="330" t="s">
        <v>611</v>
      </c>
      <c r="ETK537" s="428">
        <f>ETK536+1</f>
        <v>4</v>
      </c>
      <c r="ETL537" s="330" t="s">
        <v>611</v>
      </c>
      <c r="ETM537" s="428">
        <f>ETM536+1</f>
        <v>4</v>
      </c>
      <c r="ETN537" s="330" t="s">
        <v>611</v>
      </c>
      <c r="ETO537" s="428">
        <f>ETO536+1</f>
        <v>4</v>
      </c>
      <c r="ETP537" s="330" t="s">
        <v>611</v>
      </c>
      <c r="ETQ537" s="428">
        <f>ETQ536+1</f>
        <v>4</v>
      </c>
      <c r="ETR537" s="330" t="s">
        <v>611</v>
      </c>
      <c r="ETS537" s="428">
        <f>ETS536+1</f>
        <v>4</v>
      </c>
      <c r="ETT537" s="330" t="s">
        <v>611</v>
      </c>
      <c r="ETU537" s="428">
        <f>ETU536+1</f>
        <v>4</v>
      </c>
      <c r="ETV537" s="330" t="s">
        <v>611</v>
      </c>
      <c r="ETW537" s="428">
        <f>ETW536+1</f>
        <v>4</v>
      </c>
      <c r="ETX537" s="330" t="s">
        <v>611</v>
      </c>
      <c r="ETY537" s="428">
        <f>ETY536+1</f>
        <v>4</v>
      </c>
      <c r="ETZ537" s="330" t="s">
        <v>611</v>
      </c>
      <c r="EUA537" s="428">
        <f>EUA536+1</f>
        <v>4</v>
      </c>
      <c r="EUB537" s="330" t="s">
        <v>611</v>
      </c>
      <c r="EUC537" s="428">
        <f>EUC536+1</f>
        <v>4</v>
      </c>
      <c r="EUD537" s="330" t="s">
        <v>611</v>
      </c>
      <c r="EUE537" s="428">
        <f>EUE536+1</f>
        <v>4</v>
      </c>
      <c r="EUF537" s="330" t="s">
        <v>611</v>
      </c>
      <c r="EUG537" s="428">
        <f>EUG536+1</f>
        <v>4</v>
      </c>
      <c r="EUH537" s="330" t="s">
        <v>611</v>
      </c>
      <c r="EUI537" s="428">
        <f>EUI536+1</f>
        <v>4</v>
      </c>
      <c r="EUJ537" s="330" t="s">
        <v>611</v>
      </c>
      <c r="EUK537" s="428">
        <f>EUK536+1</f>
        <v>4</v>
      </c>
      <c r="EUL537" s="330" t="s">
        <v>611</v>
      </c>
      <c r="EUM537" s="428">
        <f>EUM536+1</f>
        <v>4</v>
      </c>
      <c r="EUN537" s="330" t="s">
        <v>611</v>
      </c>
      <c r="EUO537" s="428">
        <f>EUO536+1</f>
        <v>4</v>
      </c>
      <c r="EUP537" s="330" t="s">
        <v>611</v>
      </c>
      <c r="EUQ537" s="428">
        <f>EUQ536+1</f>
        <v>4</v>
      </c>
      <c r="EUR537" s="330" t="s">
        <v>611</v>
      </c>
      <c r="EUS537" s="428">
        <f>EUS536+1</f>
        <v>4</v>
      </c>
      <c r="EUT537" s="330" t="s">
        <v>611</v>
      </c>
      <c r="EUU537" s="428">
        <f>EUU536+1</f>
        <v>4</v>
      </c>
      <c r="EUV537" s="330" t="s">
        <v>611</v>
      </c>
      <c r="EUW537" s="428">
        <f>EUW536+1</f>
        <v>4</v>
      </c>
      <c r="EUX537" s="330" t="s">
        <v>611</v>
      </c>
      <c r="EUY537" s="428">
        <f>EUY536+1</f>
        <v>4</v>
      </c>
      <c r="EUZ537" s="330" t="s">
        <v>611</v>
      </c>
      <c r="EVA537" s="428">
        <f>EVA536+1</f>
        <v>4</v>
      </c>
      <c r="EVB537" s="330" t="s">
        <v>611</v>
      </c>
      <c r="EVC537" s="428">
        <f>EVC536+1</f>
        <v>4</v>
      </c>
      <c r="EVD537" s="330" t="s">
        <v>611</v>
      </c>
      <c r="EVE537" s="428">
        <f>EVE536+1</f>
        <v>4</v>
      </c>
      <c r="EVF537" s="330" t="s">
        <v>611</v>
      </c>
      <c r="EVG537" s="428">
        <f>EVG536+1</f>
        <v>4</v>
      </c>
      <c r="EVH537" s="330" t="s">
        <v>611</v>
      </c>
      <c r="EVI537" s="428">
        <f>EVI536+1</f>
        <v>4</v>
      </c>
      <c r="EVJ537" s="330" t="s">
        <v>611</v>
      </c>
      <c r="EVK537" s="428">
        <f>EVK536+1</f>
        <v>4</v>
      </c>
      <c r="EVL537" s="330" t="s">
        <v>611</v>
      </c>
      <c r="EVM537" s="428">
        <f>EVM536+1</f>
        <v>4</v>
      </c>
      <c r="EVN537" s="330" t="s">
        <v>611</v>
      </c>
      <c r="EVO537" s="428">
        <f>EVO536+1</f>
        <v>4</v>
      </c>
      <c r="EVP537" s="330" t="s">
        <v>611</v>
      </c>
      <c r="EVQ537" s="428">
        <f>EVQ536+1</f>
        <v>4</v>
      </c>
      <c r="EVR537" s="330" t="s">
        <v>611</v>
      </c>
      <c r="EVS537" s="428">
        <f>EVS536+1</f>
        <v>4</v>
      </c>
      <c r="EVT537" s="330" t="s">
        <v>611</v>
      </c>
      <c r="EVU537" s="428">
        <f>EVU536+1</f>
        <v>4</v>
      </c>
      <c r="EVV537" s="330" t="s">
        <v>611</v>
      </c>
      <c r="EVW537" s="428">
        <f>EVW536+1</f>
        <v>4</v>
      </c>
      <c r="EVX537" s="330" t="s">
        <v>611</v>
      </c>
      <c r="EVY537" s="428">
        <f>EVY536+1</f>
        <v>4</v>
      </c>
      <c r="EVZ537" s="330" t="s">
        <v>611</v>
      </c>
      <c r="EWA537" s="428">
        <f>EWA536+1</f>
        <v>4</v>
      </c>
      <c r="EWB537" s="330" t="s">
        <v>611</v>
      </c>
      <c r="EWC537" s="428">
        <f>EWC536+1</f>
        <v>4</v>
      </c>
      <c r="EWD537" s="330" t="s">
        <v>611</v>
      </c>
      <c r="EWE537" s="428">
        <f>EWE536+1</f>
        <v>4</v>
      </c>
      <c r="EWF537" s="330" t="s">
        <v>611</v>
      </c>
      <c r="EWG537" s="428">
        <f>EWG536+1</f>
        <v>4</v>
      </c>
      <c r="EWH537" s="330" t="s">
        <v>611</v>
      </c>
      <c r="EWI537" s="428">
        <f>EWI536+1</f>
        <v>4</v>
      </c>
      <c r="EWJ537" s="330" t="s">
        <v>611</v>
      </c>
      <c r="EWK537" s="428">
        <f>EWK536+1</f>
        <v>4</v>
      </c>
      <c r="EWL537" s="330" t="s">
        <v>611</v>
      </c>
      <c r="EWM537" s="428">
        <f>EWM536+1</f>
        <v>4</v>
      </c>
      <c r="EWN537" s="330" t="s">
        <v>611</v>
      </c>
      <c r="EWO537" s="428">
        <f>EWO536+1</f>
        <v>4</v>
      </c>
      <c r="EWP537" s="330" t="s">
        <v>611</v>
      </c>
      <c r="EWQ537" s="428">
        <f>EWQ536+1</f>
        <v>4</v>
      </c>
      <c r="EWR537" s="330" t="s">
        <v>611</v>
      </c>
      <c r="EWS537" s="428">
        <f>EWS536+1</f>
        <v>4</v>
      </c>
      <c r="EWT537" s="330" t="s">
        <v>611</v>
      </c>
      <c r="EWU537" s="428">
        <f>EWU536+1</f>
        <v>4</v>
      </c>
      <c r="EWV537" s="330" t="s">
        <v>611</v>
      </c>
      <c r="EWW537" s="428">
        <f>EWW536+1</f>
        <v>4</v>
      </c>
      <c r="EWX537" s="330" t="s">
        <v>611</v>
      </c>
      <c r="EWY537" s="428">
        <f>EWY536+1</f>
        <v>4</v>
      </c>
      <c r="EWZ537" s="330" t="s">
        <v>611</v>
      </c>
      <c r="EXA537" s="428">
        <f>EXA536+1</f>
        <v>4</v>
      </c>
      <c r="EXB537" s="330" t="s">
        <v>611</v>
      </c>
      <c r="EXC537" s="428">
        <f>EXC536+1</f>
        <v>4</v>
      </c>
      <c r="EXD537" s="330" t="s">
        <v>611</v>
      </c>
      <c r="EXE537" s="428">
        <f>EXE536+1</f>
        <v>4</v>
      </c>
      <c r="EXF537" s="330" t="s">
        <v>611</v>
      </c>
      <c r="EXG537" s="428">
        <f>EXG536+1</f>
        <v>4</v>
      </c>
      <c r="EXH537" s="330" t="s">
        <v>611</v>
      </c>
      <c r="EXI537" s="428">
        <f>EXI536+1</f>
        <v>4</v>
      </c>
      <c r="EXJ537" s="330" t="s">
        <v>611</v>
      </c>
      <c r="EXK537" s="428">
        <f>EXK536+1</f>
        <v>4</v>
      </c>
      <c r="EXL537" s="330" t="s">
        <v>611</v>
      </c>
      <c r="EXM537" s="428">
        <f>EXM536+1</f>
        <v>4</v>
      </c>
      <c r="EXN537" s="330" t="s">
        <v>611</v>
      </c>
      <c r="EXO537" s="428">
        <f>EXO536+1</f>
        <v>4</v>
      </c>
      <c r="EXP537" s="330" t="s">
        <v>611</v>
      </c>
      <c r="EXQ537" s="428">
        <f>EXQ536+1</f>
        <v>4</v>
      </c>
      <c r="EXR537" s="330" t="s">
        <v>611</v>
      </c>
      <c r="EXS537" s="428">
        <f>EXS536+1</f>
        <v>4</v>
      </c>
      <c r="EXT537" s="330" t="s">
        <v>611</v>
      </c>
      <c r="EXU537" s="428">
        <f>EXU536+1</f>
        <v>4</v>
      </c>
      <c r="EXV537" s="330" t="s">
        <v>611</v>
      </c>
      <c r="EXW537" s="428">
        <f>EXW536+1</f>
        <v>4</v>
      </c>
      <c r="EXX537" s="330" t="s">
        <v>611</v>
      </c>
      <c r="EXY537" s="428">
        <f>EXY536+1</f>
        <v>4</v>
      </c>
      <c r="EXZ537" s="330" t="s">
        <v>611</v>
      </c>
      <c r="EYA537" s="428">
        <f>EYA536+1</f>
        <v>4</v>
      </c>
      <c r="EYB537" s="330" t="s">
        <v>611</v>
      </c>
      <c r="EYC537" s="428">
        <f>EYC536+1</f>
        <v>4</v>
      </c>
      <c r="EYD537" s="330" t="s">
        <v>611</v>
      </c>
      <c r="EYE537" s="428">
        <f>EYE536+1</f>
        <v>4</v>
      </c>
      <c r="EYF537" s="330" t="s">
        <v>611</v>
      </c>
      <c r="EYG537" s="428">
        <f>EYG536+1</f>
        <v>4</v>
      </c>
      <c r="EYH537" s="330" t="s">
        <v>611</v>
      </c>
      <c r="EYI537" s="428">
        <f>EYI536+1</f>
        <v>4</v>
      </c>
      <c r="EYJ537" s="330" t="s">
        <v>611</v>
      </c>
      <c r="EYK537" s="428">
        <f>EYK536+1</f>
        <v>4</v>
      </c>
      <c r="EYL537" s="330" t="s">
        <v>611</v>
      </c>
      <c r="EYM537" s="428">
        <f>EYM536+1</f>
        <v>4</v>
      </c>
      <c r="EYN537" s="330" t="s">
        <v>611</v>
      </c>
      <c r="EYO537" s="428">
        <f>EYO536+1</f>
        <v>4</v>
      </c>
      <c r="EYP537" s="330" t="s">
        <v>611</v>
      </c>
      <c r="EYQ537" s="428">
        <f>EYQ536+1</f>
        <v>4</v>
      </c>
      <c r="EYR537" s="330" t="s">
        <v>611</v>
      </c>
      <c r="EYS537" s="428">
        <f>EYS536+1</f>
        <v>4</v>
      </c>
      <c r="EYT537" s="330" t="s">
        <v>611</v>
      </c>
      <c r="EYU537" s="428">
        <f>EYU536+1</f>
        <v>4</v>
      </c>
      <c r="EYV537" s="330" t="s">
        <v>611</v>
      </c>
      <c r="EYW537" s="428">
        <f>EYW536+1</f>
        <v>4</v>
      </c>
      <c r="EYX537" s="330" t="s">
        <v>611</v>
      </c>
      <c r="EYY537" s="428">
        <f>EYY536+1</f>
        <v>4</v>
      </c>
      <c r="EYZ537" s="330" t="s">
        <v>611</v>
      </c>
      <c r="EZA537" s="428">
        <f>EZA536+1</f>
        <v>4</v>
      </c>
      <c r="EZB537" s="330" t="s">
        <v>611</v>
      </c>
      <c r="EZC537" s="428">
        <f>EZC536+1</f>
        <v>4</v>
      </c>
      <c r="EZD537" s="330" t="s">
        <v>611</v>
      </c>
      <c r="EZE537" s="428">
        <f>EZE536+1</f>
        <v>4</v>
      </c>
      <c r="EZF537" s="330" t="s">
        <v>611</v>
      </c>
      <c r="EZG537" s="428">
        <f>EZG536+1</f>
        <v>4</v>
      </c>
      <c r="EZH537" s="330" t="s">
        <v>611</v>
      </c>
      <c r="EZI537" s="428">
        <f>EZI536+1</f>
        <v>4</v>
      </c>
      <c r="EZJ537" s="330" t="s">
        <v>611</v>
      </c>
      <c r="EZK537" s="428">
        <f>EZK536+1</f>
        <v>4</v>
      </c>
      <c r="EZL537" s="330" t="s">
        <v>611</v>
      </c>
      <c r="EZM537" s="428">
        <f>EZM536+1</f>
        <v>4</v>
      </c>
      <c r="EZN537" s="330" t="s">
        <v>611</v>
      </c>
      <c r="EZO537" s="428">
        <f>EZO536+1</f>
        <v>4</v>
      </c>
      <c r="EZP537" s="330" t="s">
        <v>611</v>
      </c>
      <c r="EZQ537" s="428">
        <f>EZQ536+1</f>
        <v>4</v>
      </c>
      <c r="EZR537" s="330" t="s">
        <v>611</v>
      </c>
      <c r="EZS537" s="428">
        <f>EZS536+1</f>
        <v>4</v>
      </c>
      <c r="EZT537" s="330" t="s">
        <v>611</v>
      </c>
      <c r="EZU537" s="428">
        <f>EZU536+1</f>
        <v>4</v>
      </c>
      <c r="EZV537" s="330" t="s">
        <v>611</v>
      </c>
      <c r="EZW537" s="428">
        <f>EZW536+1</f>
        <v>4</v>
      </c>
      <c r="EZX537" s="330" t="s">
        <v>611</v>
      </c>
      <c r="EZY537" s="428">
        <f>EZY536+1</f>
        <v>4</v>
      </c>
      <c r="EZZ537" s="330" t="s">
        <v>611</v>
      </c>
      <c r="FAA537" s="428">
        <f>FAA536+1</f>
        <v>4</v>
      </c>
      <c r="FAB537" s="330" t="s">
        <v>611</v>
      </c>
      <c r="FAC537" s="428">
        <f>FAC536+1</f>
        <v>4</v>
      </c>
      <c r="FAD537" s="330" t="s">
        <v>611</v>
      </c>
      <c r="FAE537" s="428">
        <f>FAE536+1</f>
        <v>4</v>
      </c>
      <c r="FAF537" s="330" t="s">
        <v>611</v>
      </c>
      <c r="FAG537" s="428">
        <f>FAG536+1</f>
        <v>4</v>
      </c>
      <c r="FAH537" s="330" t="s">
        <v>611</v>
      </c>
      <c r="FAI537" s="428">
        <f>FAI536+1</f>
        <v>4</v>
      </c>
      <c r="FAJ537" s="330" t="s">
        <v>611</v>
      </c>
      <c r="FAK537" s="428">
        <f>FAK536+1</f>
        <v>4</v>
      </c>
      <c r="FAL537" s="330" t="s">
        <v>611</v>
      </c>
      <c r="FAM537" s="428">
        <f>FAM536+1</f>
        <v>4</v>
      </c>
      <c r="FAN537" s="330" t="s">
        <v>611</v>
      </c>
      <c r="FAO537" s="428">
        <f>FAO536+1</f>
        <v>4</v>
      </c>
      <c r="FAP537" s="330" t="s">
        <v>611</v>
      </c>
      <c r="FAQ537" s="428">
        <f>FAQ536+1</f>
        <v>4</v>
      </c>
      <c r="FAR537" s="330" t="s">
        <v>611</v>
      </c>
      <c r="FAS537" s="428">
        <f>FAS536+1</f>
        <v>4</v>
      </c>
      <c r="FAT537" s="330" t="s">
        <v>611</v>
      </c>
      <c r="FAU537" s="428">
        <f>FAU536+1</f>
        <v>4</v>
      </c>
      <c r="FAV537" s="330" t="s">
        <v>611</v>
      </c>
      <c r="FAW537" s="428">
        <f>FAW536+1</f>
        <v>4</v>
      </c>
      <c r="FAX537" s="330" t="s">
        <v>611</v>
      </c>
      <c r="FAY537" s="428">
        <f>FAY536+1</f>
        <v>4</v>
      </c>
      <c r="FAZ537" s="330" t="s">
        <v>611</v>
      </c>
      <c r="FBA537" s="428">
        <f>FBA536+1</f>
        <v>4</v>
      </c>
      <c r="FBB537" s="330" t="s">
        <v>611</v>
      </c>
      <c r="FBC537" s="428">
        <f>FBC536+1</f>
        <v>4</v>
      </c>
      <c r="FBD537" s="330" t="s">
        <v>611</v>
      </c>
      <c r="FBE537" s="428">
        <f>FBE536+1</f>
        <v>4</v>
      </c>
      <c r="FBF537" s="330" t="s">
        <v>611</v>
      </c>
      <c r="FBG537" s="428">
        <f>FBG536+1</f>
        <v>4</v>
      </c>
      <c r="FBH537" s="330" t="s">
        <v>611</v>
      </c>
      <c r="FBI537" s="428">
        <f>FBI536+1</f>
        <v>4</v>
      </c>
      <c r="FBJ537" s="330" t="s">
        <v>611</v>
      </c>
      <c r="FBK537" s="428">
        <f>FBK536+1</f>
        <v>4</v>
      </c>
      <c r="FBL537" s="330" t="s">
        <v>611</v>
      </c>
      <c r="FBM537" s="428">
        <f>FBM536+1</f>
        <v>4</v>
      </c>
      <c r="FBN537" s="330" t="s">
        <v>611</v>
      </c>
      <c r="FBO537" s="428">
        <f>FBO536+1</f>
        <v>4</v>
      </c>
      <c r="FBP537" s="330" t="s">
        <v>611</v>
      </c>
      <c r="FBQ537" s="428">
        <f>FBQ536+1</f>
        <v>4</v>
      </c>
      <c r="FBR537" s="330" t="s">
        <v>611</v>
      </c>
      <c r="FBS537" s="428">
        <f>FBS536+1</f>
        <v>4</v>
      </c>
      <c r="FBT537" s="330" t="s">
        <v>611</v>
      </c>
      <c r="FBU537" s="428">
        <f>FBU536+1</f>
        <v>4</v>
      </c>
      <c r="FBV537" s="330" t="s">
        <v>611</v>
      </c>
      <c r="FBW537" s="428">
        <f>FBW536+1</f>
        <v>4</v>
      </c>
      <c r="FBX537" s="330" t="s">
        <v>611</v>
      </c>
      <c r="FBY537" s="428">
        <f>FBY536+1</f>
        <v>4</v>
      </c>
      <c r="FBZ537" s="330" t="s">
        <v>611</v>
      </c>
      <c r="FCA537" s="428">
        <f>FCA536+1</f>
        <v>4</v>
      </c>
      <c r="FCB537" s="330" t="s">
        <v>611</v>
      </c>
      <c r="FCC537" s="428">
        <f>FCC536+1</f>
        <v>4</v>
      </c>
      <c r="FCD537" s="330" t="s">
        <v>611</v>
      </c>
      <c r="FCE537" s="428">
        <f>FCE536+1</f>
        <v>4</v>
      </c>
      <c r="FCF537" s="330" t="s">
        <v>611</v>
      </c>
      <c r="FCG537" s="428">
        <f>FCG536+1</f>
        <v>4</v>
      </c>
      <c r="FCH537" s="330" t="s">
        <v>611</v>
      </c>
      <c r="FCI537" s="428">
        <f>FCI536+1</f>
        <v>4</v>
      </c>
      <c r="FCJ537" s="330" t="s">
        <v>611</v>
      </c>
      <c r="FCK537" s="428">
        <f>FCK536+1</f>
        <v>4</v>
      </c>
      <c r="FCL537" s="330" t="s">
        <v>611</v>
      </c>
      <c r="FCM537" s="428">
        <f>FCM536+1</f>
        <v>4</v>
      </c>
      <c r="FCN537" s="330" t="s">
        <v>611</v>
      </c>
      <c r="FCO537" s="428">
        <f>FCO536+1</f>
        <v>4</v>
      </c>
      <c r="FCP537" s="330" t="s">
        <v>611</v>
      </c>
      <c r="FCQ537" s="428">
        <f>FCQ536+1</f>
        <v>4</v>
      </c>
      <c r="FCR537" s="330" t="s">
        <v>611</v>
      </c>
      <c r="FCS537" s="428">
        <f>FCS536+1</f>
        <v>4</v>
      </c>
      <c r="FCT537" s="330" t="s">
        <v>611</v>
      </c>
      <c r="FCU537" s="428">
        <f>FCU536+1</f>
        <v>4</v>
      </c>
      <c r="FCV537" s="330" t="s">
        <v>611</v>
      </c>
      <c r="FCW537" s="428">
        <f>FCW536+1</f>
        <v>4</v>
      </c>
      <c r="FCX537" s="330" t="s">
        <v>611</v>
      </c>
      <c r="FCY537" s="428">
        <f>FCY536+1</f>
        <v>4</v>
      </c>
      <c r="FCZ537" s="330" t="s">
        <v>611</v>
      </c>
      <c r="FDA537" s="428">
        <f>FDA536+1</f>
        <v>4</v>
      </c>
      <c r="FDB537" s="330" t="s">
        <v>611</v>
      </c>
      <c r="FDC537" s="428">
        <f>FDC536+1</f>
        <v>4</v>
      </c>
      <c r="FDD537" s="330" t="s">
        <v>611</v>
      </c>
      <c r="FDE537" s="428">
        <f>FDE536+1</f>
        <v>4</v>
      </c>
      <c r="FDF537" s="330" t="s">
        <v>611</v>
      </c>
      <c r="FDG537" s="428">
        <f>FDG536+1</f>
        <v>4</v>
      </c>
      <c r="FDH537" s="330" t="s">
        <v>611</v>
      </c>
      <c r="FDI537" s="428">
        <f>FDI536+1</f>
        <v>4</v>
      </c>
      <c r="FDJ537" s="330" t="s">
        <v>611</v>
      </c>
      <c r="FDK537" s="428">
        <f>FDK536+1</f>
        <v>4</v>
      </c>
      <c r="FDL537" s="330" t="s">
        <v>611</v>
      </c>
      <c r="FDM537" s="428">
        <f>FDM536+1</f>
        <v>4</v>
      </c>
      <c r="FDN537" s="330" t="s">
        <v>611</v>
      </c>
      <c r="FDO537" s="428">
        <f>FDO536+1</f>
        <v>4</v>
      </c>
      <c r="FDP537" s="330" t="s">
        <v>611</v>
      </c>
      <c r="FDQ537" s="428">
        <f>FDQ536+1</f>
        <v>4</v>
      </c>
      <c r="FDR537" s="330" t="s">
        <v>611</v>
      </c>
      <c r="FDS537" s="428">
        <f>FDS536+1</f>
        <v>4</v>
      </c>
      <c r="FDT537" s="330" t="s">
        <v>611</v>
      </c>
      <c r="FDU537" s="428">
        <f>FDU536+1</f>
        <v>4</v>
      </c>
      <c r="FDV537" s="330" t="s">
        <v>611</v>
      </c>
      <c r="FDW537" s="428">
        <f>FDW536+1</f>
        <v>4</v>
      </c>
      <c r="FDX537" s="330" t="s">
        <v>611</v>
      </c>
      <c r="FDY537" s="428">
        <f>FDY536+1</f>
        <v>4</v>
      </c>
      <c r="FDZ537" s="330" t="s">
        <v>611</v>
      </c>
      <c r="FEA537" s="428">
        <f>FEA536+1</f>
        <v>4</v>
      </c>
      <c r="FEB537" s="330" t="s">
        <v>611</v>
      </c>
      <c r="FEC537" s="428">
        <f>FEC536+1</f>
        <v>4</v>
      </c>
      <c r="FED537" s="330" t="s">
        <v>611</v>
      </c>
      <c r="FEE537" s="428">
        <f>FEE536+1</f>
        <v>4</v>
      </c>
      <c r="FEF537" s="330" t="s">
        <v>611</v>
      </c>
      <c r="FEG537" s="428">
        <f>FEG536+1</f>
        <v>4</v>
      </c>
      <c r="FEH537" s="330" t="s">
        <v>611</v>
      </c>
      <c r="FEI537" s="428">
        <f>FEI536+1</f>
        <v>4</v>
      </c>
      <c r="FEJ537" s="330" t="s">
        <v>611</v>
      </c>
      <c r="FEK537" s="428">
        <f>FEK536+1</f>
        <v>4</v>
      </c>
      <c r="FEL537" s="330" t="s">
        <v>611</v>
      </c>
      <c r="FEM537" s="428">
        <f>FEM536+1</f>
        <v>4</v>
      </c>
      <c r="FEN537" s="330" t="s">
        <v>611</v>
      </c>
      <c r="FEO537" s="428">
        <f>FEO536+1</f>
        <v>4</v>
      </c>
      <c r="FEP537" s="330" t="s">
        <v>611</v>
      </c>
      <c r="FEQ537" s="428">
        <f>FEQ536+1</f>
        <v>4</v>
      </c>
      <c r="FER537" s="330" t="s">
        <v>611</v>
      </c>
      <c r="FES537" s="428">
        <f>FES536+1</f>
        <v>4</v>
      </c>
      <c r="FET537" s="330" t="s">
        <v>611</v>
      </c>
      <c r="FEU537" s="428">
        <f>FEU536+1</f>
        <v>4</v>
      </c>
      <c r="FEV537" s="330" t="s">
        <v>611</v>
      </c>
      <c r="FEW537" s="428">
        <f>FEW536+1</f>
        <v>4</v>
      </c>
      <c r="FEX537" s="330" t="s">
        <v>611</v>
      </c>
      <c r="FEY537" s="428">
        <f>FEY536+1</f>
        <v>4</v>
      </c>
      <c r="FEZ537" s="330" t="s">
        <v>611</v>
      </c>
      <c r="FFA537" s="428">
        <f>FFA536+1</f>
        <v>4</v>
      </c>
      <c r="FFB537" s="330" t="s">
        <v>611</v>
      </c>
      <c r="FFC537" s="428">
        <f>FFC536+1</f>
        <v>4</v>
      </c>
      <c r="FFD537" s="330" t="s">
        <v>611</v>
      </c>
      <c r="FFE537" s="428">
        <f>FFE536+1</f>
        <v>4</v>
      </c>
      <c r="FFF537" s="330" t="s">
        <v>611</v>
      </c>
      <c r="FFG537" s="428">
        <f>FFG536+1</f>
        <v>4</v>
      </c>
      <c r="FFH537" s="330" t="s">
        <v>611</v>
      </c>
      <c r="FFI537" s="428">
        <f>FFI536+1</f>
        <v>4</v>
      </c>
      <c r="FFJ537" s="330" t="s">
        <v>611</v>
      </c>
      <c r="FFK537" s="428">
        <f>FFK536+1</f>
        <v>4</v>
      </c>
      <c r="FFL537" s="330" t="s">
        <v>611</v>
      </c>
      <c r="FFM537" s="428">
        <f>FFM536+1</f>
        <v>4</v>
      </c>
      <c r="FFN537" s="330" t="s">
        <v>611</v>
      </c>
      <c r="FFO537" s="428">
        <f>FFO536+1</f>
        <v>4</v>
      </c>
      <c r="FFP537" s="330" t="s">
        <v>611</v>
      </c>
      <c r="FFQ537" s="428">
        <f>FFQ536+1</f>
        <v>4</v>
      </c>
      <c r="FFR537" s="330" t="s">
        <v>611</v>
      </c>
      <c r="FFS537" s="428">
        <f>FFS536+1</f>
        <v>4</v>
      </c>
      <c r="FFT537" s="330" t="s">
        <v>611</v>
      </c>
      <c r="FFU537" s="428">
        <f>FFU536+1</f>
        <v>4</v>
      </c>
      <c r="FFV537" s="330" t="s">
        <v>611</v>
      </c>
      <c r="FFW537" s="428">
        <f>FFW536+1</f>
        <v>4</v>
      </c>
      <c r="FFX537" s="330" t="s">
        <v>611</v>
      </c>
      <c r="FFY537" s="428">
        <f>FFY536+1</f>
        <v>4</v>
      </c>
      <c r="FFZ537" s="330" t="s">
        <v>611</v>
      </c>
      <c r="FGA537" s="428">
        <f>FGA536+1</f>
        <v>4</v>
      </c>
      <c r="FGB537" s="330" t="s">
        <v>611</v>
      </c>
      <c r="FGC537" s="428">
        <f>FGC536+1</f>
        <v>4</v>
      </c>
      <c r="FGD537" s="330" t="s">
        <v>611</v>
      </c>
      <c r="FGE537" s="428">
        <f>FGE536+1</f>
        <v>4</v>
      </c>
      <c r="FGF537" s="330" t="s">
        <v>611</v>
      </c>
      <c r="FGG537" s="428">
        <f>FGG536+1</f>
        <v>4</v>
      </c>
      <c r="FGH537" s="330" t="s">
        <v>611</v>
      </c>
      <c r="FGI537" s="428">
        <f>FGI536+1</f>
        <v>4</v>
      </c>
      <c r="FGJ537" s="330" t="s">
        <v>611</v>
      </c>
      <c r="FGK537" s="428">
        <f>FGK536+1</f>
        <v>4</v>
      </c>
      <c r="FGL537" s="330" t="s">
        <v>611</v>
      </c>
      <c r="FGM537" s="428">
        <f>FGM536+1</f>
        <v>4</v>
      </c>
      <c r="FGN537" s="330" t="s">
        <v>611</v>
      </c>
      <c r="FGO537" s="428">
        <f>FGO536+1</f>
        <v>4</v>
      </c>
      <c r="FGP537" s="330" t="s">
        <v>611</v>
      </c>
      <c r="FGQ537" s="428">
        <f>FGQ536+1</f>
        <v>4</v>
      </c>
      <c r="FGR537" s="330" t="s">
        <v>611</v>
      </c>
      <c r="FGS537" s="428">
        <f>FGS536+1</f>
        <v>4</v>
      </c>
      <c r="FGT537" s="330" t="s">
        <v>611</v>
      </c>
      <c r="FGU537" s="428">
        <f>FGU536+1</f>
        <v>4</v>
      </c>
      <c r="FGV537" s="330" t="s">
        <v>611</v>
      </c>
      <c r="FGW537" s="428">
        <f>FGW536+1</f>
        <v>4</v>
      </c>
      <c r="FGX537" s="330" t="s">
        <v>611</v>
      </c>
      <c r="FGY537" s="428">
        <f>FGY536+1</f>
        <v>4</v>
      </c>
      <c r="FGZ537" s="330" t="s">
        <v>611</v>
      </c>
      <c r="FHA537" s="428">
        <f>FHA536+1</f>
        <v>4</v>
      </c>
      <c r="FHB537" s="330" t="s">
        <v>611</v>
      </c>
      <c r="FHC537" s="428">
        <f>FHC536+1</f>
        <v>4</v>
      </c>
      <c r="FHD537" s="330" t="s">
        <v>611</v>
      </c>
      <c r="FHE537" s="428">
        <f>FHE536+1</f>
        <v>4</v>
      </c>
      <c r="FHF537" s="330" t="s">
        <v>611</v>
      </c>
      <c r="FHG537" s="428">
        <f>FHG536+1</f>
        <v>4</v>
      </c>
      <c r="FHH537" s="330" t="s">
        <v>611</v>
      </c>
      <c r="FHI537" s="428">
        <f>FHI536+1</f>
        <v>4</v>
      </c>
      <c r="FHJ537" s="330" t="s">
        <v>611</v>
      </c>
      <c r="FHK537" s="428">
        <f>FHK536+1</f>
        <v>4</v>
      </c>
      <c r="FHL537" s="330" t="s">
        <v>611</v>
      </c>
      <c r="FHM537" s="428">
        <f>FHM536+1</f>
        <v>4</v>
      </c>
      <c r="FHN537" s="330" t="s">
        <v>611</v>
      </c>
      <c r="FHO537" s="428">
        <f>FHO536+1</f>
        <v>4</v>
      </c>
      <c r="FHP537" s="330" t="s">
        <v>611</v>
      </c>
      <c r="FHQ537" s="428">
        <f>FHQ536+1</f>
        <v>4</v>
      </c>
      <c r="FHR537" s="330" t="s">
        <v>611</v>
      </c>
      <c r="FHS537" s="428">
        <f>FHS536+1</f>
        <v>4</v>
      </c>
      <c r="FHT537" s="330" t="s">
        <v>611</v>
      </c>
      <c r="FHU537" s="428">
        <f>FHU536+1</f>
        <v>4</v>
      </c>
      <c r="FHV537" s="330" t="s">
        <v>611</v>
      </c>
      <c r="FHW537" s="428">
        <f>FHW536+1</f>
        <v>4</v>
      </c>
      <c r="FHX537" s="330" t="s">
        <v>611</v>
      </c>
      <c r="FHY537" s="428">
        <f>FHY536+1</f>
        <v>4</v>
      </c>
      <c r="FHZ537" s="330" t="s">
        <v>611</v>
      </c>
      <c r="FIA537" s="428">
        <f>FIA536+1</f>
        <v>4</v>
      </c>
      <c r="FIB537" s="330" t="s">
        <v>611</v>
      </c>
      <c r="FIC537" s="428">
        <f>FIC536+1</f>
        <v>4</v>
      </c>
      <c r="FID537" s="330" t="s">
        <v>611</v>
      </c>
      <c r="FIE537" s="428">
        <f>FIE536+1</f>
        <v>4</v>
      </c>
      <c r="FIF537" s="330" t="s">
        <v>611</v>
      </c>
      <c r="FIG537" s="428">
        <f>FIG536+1</f>
        <v>4</v>
      </c>
      <c r="FIH537" s="330" t="s">
        <v>611</v>
      </c>
      <c r="FII537" s="428">
        <f>FII536+1</f>
        <v>4</v>
      </c>
      <c r="FIJ537" s="330" t="s">
        <v>611</v>
      </c>
      <c r="FIK537" s="428">
        <f>FIK536+1</f>
        <v>4</v>
      </c>
      <c r="FIL537" s="330" t="s">
        <v>611</v>
      </c>
      <c r="FIM537" s="428">
        <f>FIM536+1</f>
        <v>4</v>
      </c>
      <c r="FIN537" s="330" t="s">
        <v>611</v>
      </c>
      <c r="FIO537" s="428">
        <f>FIO536+1</f>
        <v>4</v>
      </c>
      <c r="FIP537" s="330" t="s">
        <v>611</v>
      </c>
      <c r="FIQ537" s="428">
        <f>FIQ536+1</f>
        <v>4</v>
      </c>
      <c r="FIR537" s="330" t="s">
        <v>611</v>
      </c>
      <c r="FIS537" s="428">
        <f>FIS536+1</f>
        <v>4</v>
      </c>
      <c r="FIT537" s="330" t="s">
        <v>611</v>
      </c>
      <c r="FIU537" s="428">
        <f>FIU536+1</f>
        <v>4</v>
      </c>
      <c r="FIV537" s="330" t="s">
        <v>611</v>
      </c>
      <c r="FIW537" s="428">
        <f>FIW536+1</f>
        <v>4</v>
      </c>
      <c r="FIX537" s="330" t="s">
        <v>611</v>
      </c>
      <c r="FIY537" s="428">
        <f>FIY536+1</f>
        <v>4</v>
      </c>
      <c r="FIZ537" s="330" t="s">
        <v>611</v>
      </c>
      <c r="FJA537" s="428">
        <f>FJA536+1</f>
        <v>4</v>
      </c>
      <c r="FJB537" s="330" t="s">
        <v>611</v>
      </c>
      <c r="FJC537" s="428">
        <f>FJC536+1</f>
        <v>4</v>
      </c>
      <c r="FJD537" s="330" t="s">
        <v>611</v>
      </c>
      <c r="FJE537" s="428">
        <f>FJE536+1</f>
        <v>4</v>
      </c>
      <c r="FJF537" s="330" t="s">
        <v>611</v>
      </c>
      <c r="FJG537" s="428">
        <f>FJG536+1</f>
        <v>4</v>
      </c>
      <c r="FJH537" s="330" t="s">
        <v>611</v>
      </c>
      <c r="FJI537" s="428">
        <f>FJI536+1</f>
        <v>4</v>
      </c>
      <c r="FJJ537" s="330" t="s">
        <v>611</v>
      </c>
      <c r="FJK537" s="428">
        <f>FJK536+1</f>
        <v>4</v>
      </c>
      <c r="FJL537" s="330" t="s">
        <v>611</v>
      </c>
      <c r="FJM537" s="428">
        <f>FJM536+1</f>
        <v>4</v>
      </c>
      <c r="FJN537" s="330" t="s">
        <v>611</v>
      </c>
      <c r="FJO537" s="428">
        <f>FJO536+1</f>
        <v>4</v>
      </c>
      <c r="FJP537" s="330" t="s">
        <v>611</v>
      </c>
      <c r="FJQ537" s="428">
        <f>FJQ536+1</f>
        <v>4</v>
      </c>
      <c r="FJR537" s="330" t="s">
        <v>611</v>
      </c>
      <c r="FJS537" s="428">
        <f>FJS536+1</f>
        <v>4</v>
      </c>
      <c r="FJT537" s="330" t="s">
        <v>611</v>
      </c>
      <c r="FJU537" s="428">
        <f>FJU536+1</f>
        <v>4</v>
      </c>
      <c r="FJV537" s="330" t="s">
        <v>611</v>
      </c>
      <c r="FJW537" s="428">
        <f>FJW536+1</f>
        <v>4</v>
      </c>
      <c r="FJX537" s="330" t="s">
        <v>611</v>
      </c>
      <c r="FJY537" s="428">
        <f>FJY536+1</f>
        <v>4</v>
      </c>
      <c r="FJZ537" s="330" t="s">
        <v>611</v>
      </c>
      <c r="FKA537" s="428">
        <f>FKA536+1</f>
        <v>4</v>
      </c>
      <c r="FKB537" s="330" t="s">
        <v>611</v>
      </c>
      <c r="FKC537" s="428">
        <f>FKC536+1</f>
        <v>4</v>
      </c>
      <c r="FKD537" s="330" t="s">
        <v>611</v>
      </c>
      <c r="FKE537" s="428">
        <f>FKE536+1</f>
        <v>4</v>
      </c>
      <c r="FKF537" s="330" t="s">
        <v>611</v>
      </c>
      <c r="FKG537" s="428">
        <f>FKG536+1</f>
        <v>4</v>
      </c>
      <c r="FKH537" s="330" t="s">
        <v>611</v>
      </c>
      <c r="FKI537" s="428">
        <f>FKI536+1</f>
        <v>4</v>
      </c>
      <c r="FKJ537" s="330" t="s">
        <v>611</v>
      </c>
      <c r="FKK537" s="428">
        <f>FKK536+1</f>
        <v>4</v>
      </c>
      <c r="FKL537" s="330" t="s">
        <v>611</v>
      </c>
      <c r="FKM537" s="428">
        <f>FKM536+1</f>
        <v>4</v>
      </c>
      <c r="FKN537" s="330" t="s">
        <v>611</v>
      </c>
      <c r="FKO537" s="428">
        <f>FKO536+1</f>
        <v>4</v>
      </c>
      <c r="FKP537" s="330" t="s">
        <v>611</v>
      </c>
      <c r="FKQ537" s="428">
        <f>FKQ536+1</f>
        <v>4</v>
      </c>
      <c r="FKR537" s="330" t="s">
        <v>611</v>
      </c>
      <c r="FKS537" s="428">
        <f>FKS536+1</f>
        <v>4</v>
      </c>
      <c r="FKT537" s="330" t="s">
        <v>611</v>
      </c>
      <c r="FKU537" s="428">
        <f>FKU536+1</f>
        <v>4</v>
      </c>
      <c r="FKV537" s="330" t="s">
        <v>611</v>
      </c>
      <c r="FKW537" s="428">
        <f>FKW536+1</f>
        <v>4</v>
      </c>
      <c r="FKX537" s="330" t="s">
        <v>611</v>
      </c>
      <c r="FKY537" s="428">
        <f>FKY536+1</f>
        <v>4</v>
      </c>
      <c r="FKZ537" s="330" t="s">
        <v>611</v>
      </c>
      <c r="FLA537" s="428">
        <f>FLA536+1</f>
        <v>4</v>
      </c>
      <c r="FLB537" s="330" t="s">
        <v>611</v>
      </c>
      <c r="FLC537" s="428">
        <f>FLC536+1</f>
        <v>4</v>
      </c>
      <c r="FLD537" s="330" t="s">
        <v>611</v>
      </c>
      <c r="FLE537" s="428">
        <f>FLE536+1</f>
        <v>4</v>
      </c>
      <c r="FLF537" s="330" t="s">
        <v>611</v>
      </c>
      <c r="FLG537" s="428">
        <f>FLG536+1</f>
        <v>4</v>
      </c>
      <c r="FLH537" s="330" t="s">
        <v>611</v>
      </c>
      <c r="FLI537" s="428">
        <f>FLI536+1</f>
        <v>4</v>
      </c>
      <c r="FLJ537" s="330" t="s">
        <v>611</v>
      </c>
      <c r="FLK537" s="428">
        <f>FLK536+1</f>
        <v>4</v>
      </c>
      <c r="FLL537" s="330" t="s">
        <v>611</v>
      </c>
      <c r="FLM537" s="428">
        <f>FLM536+1</f>
        <v>4</v>
      </c>
      <c r="FLN537" s="330" t="s">
        <v>611</v>
      </c>
      <c r="FLO537" s="428">
        <f>FLO536+1</f>
        <v>4</v>
      </c>
      <c r="FLP537" s="330" t="s">
        <v>611</v>
      </c>
      <c r="FLQ537" s="428">
        <f>FLQ536+1</f>
        <v>4</v>
      </c>
      <c r="FLR537" s="330" t="s">
        <v>611</v>
      </c>
      <c r="FLS537" s="428">
        <f>FLS536+1</f>
        <v>4</v>
      </c>
      <c r="FLT537" s="330" t="s">
        <v>611</v>
      </c>
      <c r="FLU537" s="428">
        <f>FLU536+1</f>
        <v>4</v>
      </c>
      <c r="FLV537" s="330" t="s">
        <v>611</v>
      </c>
      <c r="FLW537" s="428">
        <f>FLW536+1</f>
        <v>4</v>
      </c>
      <c r="FLX537" s="330" t="s">
        <v>611</v>
      </c>
      <c r="FLY537" s="428">
        <f>FLY536+1</f>
        <v>4</v>
      </c>
      <c r="FLZ537" s="330" t="s">
        <v>611</v>
      </c>
      <c r="FMA537" s="428">
        <f>FMA536+1</f>
        <v>4</v>
      </c>
      <c r="FMB537" s="330" t="s">
        <v>611</v>
      </c>
      <c r="FMC537" s="428">
        <f>FMC536+1</f>
        <v>4</v>
      </c>
      <c r="FMD537" s="330" t="s">
        <v>611</v>
      </c>
      <c r="FME537" s="428">
        <f>FME536+1</f>
        <v>4</v>
      </c>
      <c r="FMF537" s="330" t="s">
        <v>611</v>
      </c>
      <c r="FMG537" s="428">
        <f>FMG536+1</f>
        <v>4</v>
      </c>
      <c r="FMH537" s="330" t="s">
        <v>611</v>
      </c>
      <c r="FMI537" s="428">
        <f>FMI536+1</f>
        <v>4</v>
      </c>
      <c r="FMJ537" s="330" t="s">
        <v>611</v>
      </c>
      <c r="FMK537" s="428">
        <f>FMK536+1</f>
        <v>4</v>
      </c>
      <c r="FML537" s="330" t="s">
        <v>611</v>
      </c>
      <c r="FMM537" s="428">
        <f>FMM536+1</f>
        <v>4</v>
      </c>
      <c r="FMN537" s="330" t="s">
        <v>611</v>
      </c>
      <c r="FMO537" s="428">
        <f>FMO536+1</f>
        <v>4</v>
      </c>
      <c r="FMP537" s="330" t="s">
        <v>611</v>
      </c>
      <c r="FMQ537" s="428">
        <f>FMQ536+1</f>
        <v>4</v>
      </c>
      <c r="FMR537" s="330" t="s">
        <v>611</v>
      </c>
      <c r="FMS537" s="428">
        <f>FMS536+1</f>
        <v>4</v>
      </c>
      <c r="FMT537" s="330" t="s">
        <v>611</v>
      </c>
      <c r="FMU537" s="428">
        <f>FMU536+1</f>
        <v>4</v>
      </c>
      <c r="FMV537" s="330" t="s">
        <v>611</v>
      </c>
      <c r="FMW537" s="428">
        <f>FMW536+1</f>
        <v>4</v>
      </c>
      <c r="FMX537" s="330" t="s">
        <v>611</v>
      </c>
      <c r="FMY537" s="428">
        <f>FMY536+1</f>
        <v>4</v>
      </c>
      <c r="FMZ537" s="330" t="s">
        <v>611</v>
      </c>
      <c r="FNA537" s="428">
        <f>FNA536+1</f>
        <v>4</v>
      </c>
      <c r="FNB537" s="330" t="s">
        <v>611</v>
      </c>
      <c r="FNC537" s="428">
        <f>FNC536+1</f>
        <v>4</v>
      </c>
      <c r="FND537" s="330" t="s">
        <v>611</v>
      </c>
      <c r="FNE537" s="428">
        <f>FNE536+1</f>
        <v>4</v>
      </c>
      <c r="FNF537" s="330" t="s">
        <v>611</v>
      </c>
      <c r="FNG537" s="428">
        <f>FNG536+1</f>
        <v>4</v>
      </c>
      <c r="FNH537" s="330" t="s">
        <v>611</v>
      </c>
      <c r="FNI537" s="428">
        <f>FNI536+1</f>
        <v>4</v>
      </c>
      <c r="FNJ537" s="330" t="s">
        <v>611</v>
      </c>
      <c r="FNK537" s="428">
        <f>FNK536+1</f>
        <v>4</v>
      </c>
      <c r="FNL537" s="330" t="s">
        <v>611</v>
      </c>
      <c r="FNM537" s="428">
        <f>FNM536+1</f>
        <v>4</v>
      </c>
      <c r="FNN537" s="330" t="s">
        <v>611</v>
      </c>
      <c r="FNO537" s="428">
        <f>FNO536+1</f>
        <v>4</v>
      </c>
      <c r="FNP537" s="330" t="s">
        <v>611</v>
      </c>
      <c r="FNQ537" s="428">
        <f>FNQ536+1</f>
        <v>4</v>
      </c>
      <c r="FNR537" s="330" t="s">
        <v>611</v>
      </c>
      <c r="FNS537" s="428">
        <f>FNS536+1</f>
        <v>4</v>
      </c>
      <c r="FNT537" s="330" t="s">
        <v>611</v>
      </c>
      <c r="FNU537" s="428">
        <f>FNU536+1</f>
        <v>4</v>
      </c>
      <c r="FNV537" s="330" t="s">
        <v>611</v>
      </c>
      <c r="FNW537" s="428">
        <f>FNW536+1</f>
        <v>4</v>
      </c>
      <c r="FNX537" s="330" t="s">
        <v>611</v>
      </c>
      <c r="FNY537" s="428">
        <f>FNY536+1</f>
        <v>4</v>
      </c>
      <c r="FNZ537" s="330" t="s">
        <v>611</v>
      </c>
      <c r="FOA537" s="428">
        <f>FOA536+1</f>
        <v>4</v>
      </c>
      <c r="FOB537" s="330" t="s">
        <v>611</v>
      </c>
      <c r="FOC537" s="428">
        <f>FOC536+1</f>
        <v>4</v>
      </c>
      <c r="FOD537" s="330" t="s">
        <v>611</v>
      </c>
      <c r="FOE537" s="428">
        <f>FOE536+1</f>
        <v>4</v>
      </c>
      <c r="FOF537" s="330" t="s">
        <v>611</v>
      </c>
      <c r="FOG537" s="428">
        <f>FOG536+1</f>
        <v>4</v>
      </c>
      <c r="FOH537" s="330" t="s">
        <v>611</v>
      </c>
      <c r="FOI537" s="428">
        <f>FOI536+1</f>
        <v>4</v>
      </c>
      <c r="FOJ537" s="330" t="s">
        <v>611</v>
      </c>
      <c r="FOK537" s="428">
        <f>FOK536+1</f>
        <v>4</v>
      </c>
      <c r="FOL537" s="330" t="s">
        <v>611</v>
      </c>
      <c r="FOM537" s="428">
        <f>FOM536+1</f>
        <v>4</v>
      </c>
      <c r="FON537" s="330" t="s">
        <v>611</v>
      </c>
      <c r="FOO537" s="428">
        <f>FOO536+1</f>
        <v>4</v>
      </c>
      <c r="FOP537" s="330" t="s">
        <v>611</v>
      </c>
      <c r="FOQ537" s="428">
        <f>FOQ536+1</f>
        <v>4</v>
      </c>
      <c r="FOR537" s="330" t="s">
        <v>611</v>
      </c>
      <c r="FOS537" s="428">
        <f>FOS536+1</f>
        <v>4</v>
      </c>
      <c r="FOT537" s="330" t="s">
        <v>611</v>
      </c>
      <c r="FOU537" s="428">
        <f>FOU536+1</f>
        <v>4</v>
      </c>
      <c r="FOV537" s="330" t="s">
        <v>611</v>
      </c>
      <c r="FOW537" s="428">
        <f>FOW536+1</f>
        <v>4</v>
      </c>
      <c r="FOX537" s="330" t="s">
        <v>611</v>
      </c>
      <c r="FOY537" s="428">
        <f>FOY536+1</f>
        <v>4</v>
      </c>
      <c r="FOZ537" s="330" t="s">
        <v>611</v>
      </c>
      <c r="FPA537" s="428">
        <f>FPA536+1</f>
        <v>4</v>
      </c>
      <c r="FPB537" s="330" t="s">
        <v>611</v>
      </c>
      <c r="FPC537" s="428">
        <f>FPC536+1</f>
        <v>4</v>
      </c>
      <c r="FPD537" s="330" t="s">
        <v>611</v>
      </c>
      <c r="FPE537" s="428">
        <f>FPE536+1</f>
        <v>4</v>
      </c>
      <c r="FPF537" s="330" t="s">
        <v>611</v>
      </c>
      <c r="FPG537" s="428">
        <f>FPG536+1</f>
        <v>4</v>
      </c>
      <c r="FPH537" s="330" t="s">
        <v>611</v>
      </c>
      <c r="FPI537" s="428">
        <f>FPI536+1</f>
        <v>4</v>
      </c>
      <c r="FPJ537" s="330" t="s">
        <v>611</v>
      </c>
      <c r="FPK537" s="428">
        <f>FPK536+1</f>
        <v>4</v>
      </c>
      <c r="FPL537" s="330" t="s">
        <v>611</v>
      </c>
      <c r="FPM537" s="428">
        <f>FPM536+1</f>
        <v>4</v>
      </c>
      <c r="FPN537" s="330" t="s">
        <v>611</v>
      </c>
      <c r="FPO537" s="428">
        <f>FPO536+1</f>
        <v>4</v>
      </c>
      <c r="FPP537" s="330" t="s">
        <v>611</v>
      </c>
      <c r="FPQ537" s="428">
        <f>FPQ536+1</f>
        <v>4</v>
      </c>
      <c r="FPR537" s="330" t="s">
        <v>611</v>
      </c>
      <c r="FPS537" s="428">
        <f>FPS536+1</f>
        <v>4</v>
      </c>
      <c r="FPT537" s="330" t="s">
        <v>611</v>
      </c>
      <c r="FPU537" s="428">
        <f>FPU536+1</f>
        <v>4</v>
      </c>
      <c r="FPV537" s="330" t="s">
        <v>611</v>
      </c>
      <c r="FPW537" s="428">
        <f>FPW536+1</f>
        <v>4</v>
      </c>
      <c r="FPX537" s="330" t="s">
        <v>611</v>
      </c>
      <c r="FPY537" s="428">
        <f>FPY536+1</f>
        <v>4</v>
      </c>
      <c r="FPZ537" s="330" t="s">
        <v>611</v>
      </c>
      <c r="FQA537" s="428">
        <f>FQA536+1</f>
        <v>4</v>
      </c>
      <c r="FQB537" s="330" t="s">
        <v>611</v>
      </c>
      <c r="FQC537" s="428">
        <f>FQC536+1</f>
        <v>4</v>
      </c>
      <c r="FQD537" s="330" t="s">
        <v>611</v>
      </c>
      <c r="FQE537" s="428">
        <f>FQE536+1</f>
        <v>4</v>
      </c>
      <c r="FQF537" s="330" t="s">
        <v>611</v>
      </c>
      <c r="FQG537" s="428">
        <f>FQG536+1</f>
        <v>4</v>
      </c>
      <c r="FQH537" s="330" t="s">
        <v>611</v>
      </c>
      <c r="FQI537" s="428">
        <f>FQI536+1</f>
        <v>4</v>
      </c>
      <c r="FQJ537" s="330" t="s">
        <v>611</v>
      </c>
      <c r="FQK537" s="428">
        <f>FQK536+1</f>
        <v>4</v>
      </c>
      <c r="FQL537" s="330" t="s">
        <v>611</v>
      </c>
      <c r="FQM537" s="428">
        <f>FQM536+1</f>
        <v>4</v>
      </c>
      <c r="FQN537" s="330" t="s">
        <v>611</v>
      </c>
      <c r="FQO537" s="428">
        <f>FQO536+1</f>
        <v>4</v>
      </c>
      <c r="FQP537" s="330" t="s">
        <v>611</v>
      </c>
      <c r="FQQ537" s="428">
        <f>FQQ536+1</f>
        <v>4</v>
      </c>
      <c r="FQR537" s="330" t="s">
        <v>611</v>
      </c>
      <c r="FQS537" s="428">
        <f>FQS536+1</f>
        <v>4</v>
      </c>
      <c r="FQT537" s="330" t="s">
        <v>611</v>
      </c>
      <c r="FQU537" s="428">
        <f>FQU536+1</f>
        <v>4</v>
      </c>
      <c r="FQV537" s="330" t="s">
        <v>611</v>
      </c>
      <c r="FQW537" s="428">
        <f>FQW536+1</f>
        <v>4</v>
      </c>
      <c r="FQX537" s="330" t="s">
        <v>611</v>
      </c>
      <c r="FQY537" s="428"/>
      <c r="FQZ537" s="330"/>
      <c r="FRA537" s="428"/>
      <c r="FRB537" s="330"/>
      <c r="FRC537" s="428"/>
      <c r="FRD537" s="330"/>
      <c r="FRE537" s="428"/>
      <c r="FRF537" s="330"/>
      <c r="FRG537" s="428"/>
      <c r="FRH537" s="330"/>
      <c r="FRI537" s="428"/>
      <c r="FRJ537" s="330"/>
      <c r="FRK537" s="428"/>
      <c r="FRL537" s="330"/>
      <c r="FRM537" s="428"/>
      <c r="FRN537" s="330"/>
      <c r="FRO537" s="428"/>
      <c r="FRP537" s="330"/>
      <c r="FRQ537" s="428"/>
      <c r="FRR537" s="330"/>
      <c r="FRS537" s="428"/>
      <c r="FRT537" s="330"/>
      <c r="FRU537" s="428"/>
      <c r="FRV537" s="330"/>
      <c r="FRW537" s="428"/>
      <c r="FRX537" s="330"/>
      <c r="FRY537" s="428"/>
      <c r="FRZ537" s="330"/>
      <c r="FSA537" s="428"/>
      <c r="FSB537" s="330"/>
      <c r="FSC537" s="428"/>
      <c r="FSD537" s="330"/>
      <c r="FSE537" s="428"/>
      <c r="FSF537" s="330"/>
      <c r="FSG537" s="428"/>
      <c r="FSH537" s="330"/>
      <c r="FSI537" s="428"/>
      <c r="FSJ537" s="330"/>
      <c r="FSK537" s="428"/>
      <c r="FSL537" s="330"/>
      <c r="FSM537" s="428"/>
      <c r="FSN537" s="330"/>
      <c r="FSO537" s="428"/>
      <c r="FSP537" s="330"/>
      <c r="FSQ537" s="428"/>
      <c r="FSR537" s="330"/>
      <c r="FSS537" s="428"/>
      <c r="FST537" s="330"/>
      <c r="FSU537" s="428"/>
      <c r="FSV537" s="330"/>
      <c r="FSW537" s="428"/>
      <c r="FSX537" s="330"/>
      <c r="FSY537" s="428"/>
      <c r="FSZ537" s="330"/>
      <c r="FTA537" s="428"/>
      <c r="FTB537" s="330"/>
      <c r="FTC537" s="428"/>
      <c r="FTD537" s="330"/>
      <c r="FTE537" s="428"/>
      <c r="FTF537" s="330"/>
      <c r="FTG537" s="428"/>
      <c r="FTH537" s="330"/>
      <c r="FTI537" s="428"/>
      <c r="FTJ537" s="330"/>
      <c r="FTK537" s="428"/>
      <c r="FTL537" s="330"/>
      <c r="FTM537" s="428"/>
      <c r="FTN537" s="330"/>
      <c r="FTO537" s="428"/>
      <c r="FTP537" s="330"/>
      <c r="FTQ537" s="428"/>
      <c r="FTR537" s="330"/>
      <c r="FTS537" s="428"/>
      <c r="FTT537" s="330"/>
      <c r="FTU537" s="428"/>
      <c r="FTV537" s="330"/>
      <c r="FTW537" s="428"/>
      <c r="FTX537" s="330"/>
      <c r="FTY537" s="428"/>
      <c r="FTZ537" s="330"/>
      <c r="FUA537" s="428"/>
      <c r="FUB537" s="330"/>
      <c r="FUC537" s="428"/>
      <c r="FUD537" s="330"/>
      <c r="FUE537" s="428"/>
      <c r="FUF537" s="330"/>
      <c r="FUG537" s="428"/>
      <c r="FUH537" s="330"/>
      <c r="FUI537" s="428"/>
      <c r="FUJ537" s="330"/>
      <c r="FUK537" s="428"/>
      <c r="FUL537" s="330"/>
      <c r="FUM537" s="428"/>
      <c r="FUN537" s="330"/>
      <c r="FUO537" s="428"/>
      <c r="FUP537" s="330"/>
      <c r="FUQ537" s="428"/>
      <c r="FUR537" s="330"/>
      <c r="FUS537" s="428"/>
      <c r="FUT537" s="330"/>
      <c r="FUU537" s="428"/>
      <c r="FUV537" s="330"/>
      <c r="FUW537" s="428"/>
      <c r="FUX537" s="330"/>
      <c r="FUY537" s="428"/>
      <c r="FUZ537" s="330"/>
      <c r="FVA537" s="428"/>
      <c r="FVB537" s="330"/>
      <c r="FVC537" s="428"/>
      <c r="FVD537" s="330"/>
      <c r="FVE537" s="428"/>
      <c r="FVF537" s="330"/>
      <c r="FVG537" s="428"/>
      <c r="FVH537" s="330"/>
      <c r="FVI537" s="428"/>
      <c r="FVJ537" s="330"/>
      <c r="FVK537" s="428"/>
      <c r="FVL537" s="330"/>
      <c r="FVM537" s="428"/>
      <c r="FVN537" s="330"/>
      <c r="FVO537" s="428"/>
      <c r="FVP537" s="330"/>
      <c r="FVQ537" s="428"/>
      <c r="FVR537" s="330"/>
      <c r="FVS537" s="428"/>
      <c r="FVT537" s="330"/>
      <c r="FVU537" s="428"/>
      <c r="FVV537" s="330"/>
      <c r="FVW537" s="428"/>
      <c r="FVX537" s="330"/>
      <c r="FVY537" s="428"/>
      <c r="FVZ537" s="330"/>
      <c r="FWA537" s="428"/>
      <c r="FWB537" s="330"/>
      <c r="FWC537" s="428"/>
      <c r="FWD537" s="330"/>
      <c r="FWE537" s="428"/>
      <c r="FWF537" s="330"/>
      <c r="FWG537" s="428"/>
      <c r="FWH537" s="330"/>
      <c r="FWI537" s="428"/>
      <c r="FWJ537" s="330"/>
      <c r="FWK537" s="428"/>
      <c r="FWL537" s="330"/>
      <c r="FWM537" s="428"/>
      <c r="FWN537" s="330"/>
      <c r="FWO537" s="428"/>
      <c r="FWP537" s="330"/>
      <c r="FWQ537" s="428"/>
      <c r="FWR537" s="330"/>
      <c r="FWS537" s="428"/>
      <c r="FWT537" s="330"/>
      <c r="FWU537" s="428"/>
      <c r="FWV537" s="330"/>
      <c r="FWW537" s="428"/>
      <c r="FWX537" s="330"/>
      <c r="FWY537" s="428"/>
      <c r="FWZ537" s="330"/>
      <c r="FXA537" s="428"/>
      <c r="FXB537" s="330"/>
      <c r="FXC537" s="428"/>
      <c r="FXD537" s="330"/>
      <c r="FXE537" s="428"/>
      <c r="FXF537" s="330"/>
      <c r="FXG537" s="428"/>
      <c r="FXH537" s="330"/>
      <c r="FXI537" s="428"/>
      <c r="FXJ537" s="330"/>
      <c r="FXK537" s="428"/>
      <c r="FXL537" s="330"/>
      <c r="FXM537" s="428"/>
      <c r="FXN537" s="330"/>
      <c r="FXO537" s="428"/>
      <c r="FXP537" s="330"/>
      <c r="FXQ537" s="428"/>
      <c r="FXR537" s="330"/>
      <c r="FXS537" s="428"/>
      <c r="FXT537" s="330"/>
      <c r="FXU537" s="428"/>
      <c r="FXV537" s="330"/>
      <c r="FXW537" s="428"/>
      <c r="FXX537" s="330"/>
      <c r="FXY537" s="428"/>
      <c r="FXZ537" s="330"/>
      <c r="FYA537" s="428"/>
      <c r="FYB537" s="330"/>
      <c r="FYC537" s="428"/>
      <c r="FYD537" s="330"/>
      <c r="FYE537" s="428"/>
      <c r="FYF537" s="330"/>
      <c r="FYG537" s="428"/>
      <c r="FYH537" s="330"/>
      <c r="FYI537" s="428"/>
      <c r="FYJ537" s="330"/>
      <c r="FYK537" s="428"/>
      <c r="FYL537" s="330"/>
      <c r="FYM537" s="428"/>
      <c r="FYN537" s="330"/>
      <c r="FYO537" s="428"/>
      <c r="FYP537" s="330"/>
      <c r="FYQ537" s="428"/>
      <c r="FYR537" s="330"/>
      <c r="FYS537" s="428"/>
      <c r="FYT537" s="330"/>
      <c r="FYU537" s="428"/>
      <c r="FYV537" s="330"/>
      <c r="FYW537" s="428"/>
      <c r="FYX537" s="330"/>
      <c r="FYY537" s="428"/>
      <c r="FYZ537" s="330"/>
      <c r="FZA537" s="428"/>
      <c r="FZB537" s="330"/>
      <c r="FZC537" s="428"/>
      <c r="FZD537" s="330"/>
      <c r="FZE537" s="428"/>
      <c r="FZF537" s="330"/>
      <c r="FZG537" s="428"/>
      <c r="FZH537" s="330"/>
      <c r="FZI537" s="428"/>
      <c r="FZJ537" s="330"/>
      <c r="FZK537" s="428"/>
      <c r="FZL537" s="330"/>
      <c r="FZM537" s="428"/>
      <c r="FZN537" s="330"/>
      <c r="FZO537" s="428"/>
      <c r="FZP537" s="330"/>
      <c r="FZQ537" s="428"/>
      <c r="FZR537" s="330"/>
      <c r="FZS537" s="428"/>
      <c r="FZT537" s="330"/>
      <c r="FZU537" s="428"/>
      <c r="FZV537" s="330"/>
      <c r="FZW537" s="428"/>
      <c r="FZX537" s="330"/>
      <c r="FZY537" s="428"/>
      <c r="FZZ537" s="330"/>
      <c r="GAA537" s="428"/>
      <c r="GAB537" s="330"/>
      <c r="GAC537" s="428"/>
      <c r="GAD537" s="330"/>
      <c r="GAE537" s="428"/>
      <c r="GAF537" s="330"/>
      <c r="GAG537" s="428"/>
      <c r="GAH537" s="330"/>
      <c r="GAI537" s="428"/>
      <c r="GAJ537" s="330"/>
      <c r="GAK537" s="428"/>
      <c r="GAL537" s="330"/>
      <c r="GAM537" s="428"/>
      <c r="GAN537" s="330"/>
      <c r="GAO537" s="428"/>
      <c r="GAP537" s="330"/>
      <c r="GAQ537" s="428"/>
      <c r="GAR537" s="330"/>
      <c r="GAS537" s="428"/>
      <c r="GAT537" s="330"/>
      <c r="GAU537" s="428"/>
      <c r="GAV537" s="330"/>
      <c r="GAW537" s="428"/>
      <c r="GAX537" s="330"/>
      <c r="GAY537" s="428"/>
      <c r="GAZ537" s="330"/>
      <c r="GBA537" s="428"/>
      <c r="GBB537" s="330"/>
      <c r="GBC537" s="428"/>
      <c r="GBD537" s="330"/>
      <c r="GBE537" s="428"/>
      <c r="GBF537" s="330"/>
      <c r="GBG537" s="428"/>
      <c r="GBH537" s="330"/>
      <c r="GBI537" s="428"/>
      <c r="GBJ537" s="330"/>
      <c r="GBK537" s="428"/>
      <c r="GBL537" s="330"/>
      <c r="GBM537" s="428"/>
      <c r="GBN537" s="330"/>
      <c r="GBO537" s="428"/>
      <c r="GBP537" s="330"/>
      <c r="GBQ537" s="428"/>
      <c r="GBR537" s="330"/>
      <c r="GBS537" s="428"/>
      <c r="GBT537" s="330"/>
      <c r="GBU537" s="428"/>
      <c r="GBV537" s="330"/>
      <c r="GBW537" s="428"/>
      <c r="GBX537" s="330"/>
      <c r="GBY537" s="428"/>
      <c r="GBZ537" s="330"/>
      <c r="GCA537" s="428"/>
      <c r="GCB537" s="330"/>
      <c r="GCC537" s="428"/>
      <c r="GCD537" s="330"/>
      <c r="GCE537" s="428"/>
      <c r="GCF537" s="330"/>
      <c r="GCG537" s="428"/>
      <c r="GCH537" s="330"/>
      <c r="GCI537" s="428"/>
      <c r="GCJ537" s="330"/>
      <c r="GCK537" s="428"/>
      <c r="GCL537" s="330"/>
      <c r="GCM537" s="428"/>
      <c r="GCN537" s="330"/>
      <c r="GCO537" s="428"/>
      <c r="GCP537" s="330"/>
      <c r="GCQ537" s="428"/>
      <c r="GCR537" s="330"/>
      <c r="GCS537" s="428"/>
      <c r="GCT537" s="330"/>
      <c r="GCU537" s="428"/>
      <c r="GCV537" s="330"/>
      <c r="GCW537" s="428"/>
      <c r="GCX537" s="330"/>
      <c r="GCY537" s="428"/>
      <c r="GCZ537" s="330"/>
      <c r="GDA537" s="428"/>
      <c r="GDB537" s="330"/>
      <c r="GDC537" s="428"/>
      <c r="GDD537" s="330"/>
      <c r="GDE537" s="428"/>
      <c r="GDF537" s="330"/>
      <c r="GDG537" s="428"/>
      <c r="GDH537" s="330"/>
      <c r="GDI537" s="428"/>
      <c r="GDJ537" s="330"/>
      <c r="GDK537" s="428"/>
      <c r="GDL537" s="330"/>
      <c r="GDM537" s="428"/>
      <c r="GDN537" s="330"/>
      <c r="GDO537" s="428"/>
      <c r="GDP537" s="330"/>
      <c r="GDQ537" s="428"/>
      <c r="GDR537" s="330"/>
      <c r="GDS537" s="428"/>
      <c r="GDT537" s="330"/>
      <c r="GDU537" s="428"/>
      <c r="GDV537" s="330"/>
      <c r="GDW537" s="428"/>
      <c r="GDX537" s="330"/>
      <c r="GDY537" s="428"/>
      <c r="GDZ537" s="330"/>
      <c r="GEA537" s="428"/>
      <c r="GEB537" s="330"/>
      <c r="GEC537" s="428"/>
      <c r="GED537" s="330"/>
      <c r="GEE537" s="428"/>
      <c r="GEF537" s="330"/>
      <c r="GEG537" s="428"/>
      <c r="GEH537" s="330"/>
      <c r="GEI537" s="428"/>
      <c r="GEJ537" s="330"/>
      <c r="GEK537" s="428"/>
      <c r="GEL537" s="330"/>
      <c r="GEM537" s="428"/>
      <c r="GEN537" s="330"/>
      <c r="GEO537" s="428"/>
      <c r="GEP537" s="330"/>
      <c r="GEQ537" s="428"/>
      <c r="GER537" s="330"/>
      <c r="GES537" s="428"/>
      <c r="GET537" s="330"/>
      <c r="GEU537" s="428"/>
      <c r="GEV537" s="330"/>
      <c r="GEW537" s="428"/>
      <c r="GEX537" s="330"/>
      <c r="GEY537" s="428"/>
      <c r="GEZ537" s="330"/>
      <c r="GFA537" s="428"/>
      <c r="GFB537" s="330"/>
      <c r="GFC537" s="428"/>
      <c r="GFD537" s="330"/>
      <c r="GFE537" s="428"/>
      <c r="GFF537" s="330"/>
      <c r="GFG537" s="428"/>
      <c r="GFH537" s="330"/>
      <c r="GFI537" s="428"/>
      <c r="GFJ537" s="330"/>
      <c r="GFK537" s="428"/>
      <c r="GFL537" s="330"/>
      <c r="GFM537" s="428"/>
      <c r="GFN537" s="330"/>
      <c r="GFO537" s="428"/>
      <c r="GFP537" s="330"/>
      <c r="GFQ537" s="428"/>
      <c r="GFR537" s="330"/>
      <c r="GFS537" s="428"/>
      <c r="GFT537" s="330"/>
      <c r="GFU537" s="428"/>
      <c r="GFV537" s="330"/>
      <c r="GFW537" s="428"/>
      <c r="GFX537" s="330"/>
      <c r="GFY537" s="428"/>
      <c r="GFZ537" s="330"/>
      <c r="GGA537" s="428"/>
      <c r="GGB537" s="330"/>
      <c r="GGC537" s="428"/>
      <c r="GGD537" s="330"/>
      <c r="GGE537" s="428"/>
      <c r="GGF537" s="330"/>
      <c r="GGG537" s="428"/>
      <c r="GGH537" s="330"/>
      <c r="GGI537" s="428"/>
      <c r="GGJ537" s="330"/>
      <c r="GGK537" s="428"/>
      <c r="GGL537" s="330"/>
      <c r="GGM537" s="428"/>
      <c r="GGN537" s="330"/>
      <c r="GGO537" s="428"/>
      <c r="GGP537" s="330"/>
      <c r="GGQ537" s="428"/>
      <c r="GGR537" s="330"/>
      <c r="GGS537" s="428"/>
      <c r="GGT537" s="330"/>
      <c r="GGU537" s="428"/>
      <c r="GGV537" s="330"/>
      <c r="GGW537" s="428"/>
      <c r="GGX537" s="330"/>
      <c r="GGY537" s="428"/>
      <c r="GGZ537" s="330"/>
      <c r="GHA537" s="428"/>
      <c r="GHB537" s="330"/>
      <c r="GHC537" s="428"/>
      <c r="GHD537" s="330"/>
      <c r="GHE537" s="428"/>
      <c r="GHF537" s="330"/>
      <c r="GHG537" s="428"/>
      <c r="GHH537" s="330"/>
      <c r="GHI537" s="428"/>
      <c r="GHJ537" s="330"/>
      <c r="GHK537" s="428"/>
      <c r="GHL537" s="330"/>
      <c r="GHM537" s="428"/>
      <c r="GHN537" s="330"/>
      <c r="GHO537" s="428"/>
      <c r="GHP537" s="330"/>
      <c r="GHQ537" s="428"/>
      <c r="GHR537" s="330"/>
      <c r="GHS537" s="428"/>
      <c r="GHT537" s="330"/>
      <c r="GHU537" s="428"/>
      <c r="GHV537" s="330"/>
      <c r="GHW537" s="428"/>
      <c r="GHX537" s="330"/>
      <c r="GHY537" s="428"/>
      <c r="GHZ537" s="330"/>
      <c r="GIA537" s="428"/>
      <c r="GIB537" s="330"/>
      <c r="GIC537" s="428"/>
      <c r="GID537" s="330"/>
      <c r="GIE537" s="428"/>
      <c r="GIF537" s="330"/>
      <c r="GIG537" s="428"/>
      <c r="GIH537" s="330"/>
      <c r="GII537" s="428"/>
      <c r="GIJ537" s="330"/>
      <c r="GIK537" s="428"/>
      <c r="GIL537" s="330"/>
      <c r="GIM537" s="428"/>
      <c r="GIN537" s="330"/>
      <c r="GIO537" s="428"/>
      <c r="GIP537" s="330"/>
      <c r="GIQ537" s="428"/>
      <c r="GIR537" s="330"/>
      <c r="GIS537" s="428"/>
      <c r="GIT537" s="330"/>
      <c r="GIU537" s="428"/>
      <c r="GIV537" s="330"/>
      <c r="GIW537" s="428"/>
      <c r="GIX537" s="330"/>
      <c r="GIY537" s="428"/>
      <c r="GIZ537" s="330"/>
      <c r="GJA537" s="428"/>
      <c r="GJB537" s="330"/>
      <c r="GJC537" s="428"/>
      <c r="GJD537" s="330"/>
      <c r="GJE537" s="428"/>
      <c r="GJF537" s="330"/>
      <c r="GJG537" s="428"/>
      <c r="GJH537" s="330"/>
      <c r="GJI537" s="428"/>
      <c r="GJJ537" s="330"/>
      <c r="GJK537" s="428"/>
      <c r="GJL537" s="330"/>
      <c r="GJM537" s="428"/>
      <c r="GJN537" s="330"/>
      <c r="GJO537" s="428"/>
      <c r="GJP537" s="330"/>
      <c r="GJQ537" s="428"/>
      <c r="GJR537" s="330"/>
      <c r="GJS537" s="428"/>
      <c r="GJT537" s="330"/>
      <c r="GJU537" s="428"/>
      <c r="GJV537" s="330"/>
      <c r="GJW537" s="428"/>
      <c r="GJX537" s="330"/>
      <c r="GJY537" s="428"/>
      <c r="GJZ537" s="330"/>
      <c r="GKA537" s="428"/>
      <c r="GKB537" s="330"/>
      <c r="GKC537" s="428"/>
      <c r="GKD537" s="330"/>
      <c r="GKE537" s="428"/>
      <c r="GKF537" s="330"/>
      <c r="GKG537" s="428"/>
      <c r="GKH537" s="330"/>
      <c r="GKI537" s="428"/>
      <c r="GKJ537" s="330"/>
      <c r="GKK537" s="428"/>
      <c r="GKL537" s="330"/>
      <c r="GKM537" s="428"/>
      <c r="GKN537" s="330"/>
      <c r="GKO537" s="428"/>
      <c r="GKP537" s="330"/>
      <c r="GKQ537" s="428"/>
      <c r="GKR537" s="330"/>
      <c r="GKS537" s="428"/>
      <c r="GKT537" s="330"/>
      <c r="GKU537" s="428"/>
      <c r="GKV537" s="330"/>
      <c r="GKW537" s="428"/>
      <c r="GKX537" s="330"/>
      <c r="GKY537" s="428"/>
      <c r="GKZ537" s="330"/>
      <c r="GLA537" s="428"/>
      <c r="GLB537" s="330"/>
      <c r="GLC537" s="428"/>
      <c r="GLD537" s="330"/>
      <c r="GLE537" s="428"/>
      <c r="GLF537" s="330"/>
      <c r="GLG537" s="428"/>
      <c r="GLH537" s="330"/>
      <c r="GLI537" s="428"/>
      <c r="GLJ537" s="330"/>
      <c r="GLK537" s="428"/>
      <c r="GLL537" s="330"/>
      <c r="GLM537" s="428"/>
      <c r="GLN537" s="330"/>
      <c r="GLO537" s="428"/>
      <c r="GLP537" s="330"/>
      <c r="GLQ537" s="428"/>
      <c r="GLR537" s="330"/>
      <c r="GLS537" s="428"/>
      <c r="GLT537" s="330"/>
      <c r="GLU537" s="428"/>
      <c r="GLV537" s="330"/>
      <c r="GLW537" s="428"/>
      <c r="GLX537" s="330"/>
      <c r="GLY537" s="428"/>
      <c r="GLZ537" s="330"/>
      <c r="GMA537" s="428"/>
      <c r="GMB537" s="330"/>
      <c r="GMC537" s="428"/>
      <c r="GMD537" s="330"/>
      <c r="GME537" s="428"/>
      <c r="GMF537" s="330"/>
      <c r="GMG537" s="428"/>
      <c r="GMH537" s="330"/>
      <c r="GMI537" s="428"/>
      <c r="GMJ537" s="330"/>
      <c r="GMK537" s="428"/>
      <c r="GML537" s="330"/>
      <c r="GMM537" s="428"/>
      <c r="GMN537" s="330"/>
      <c r="GMO537" s="428"/>
      <c r="GMP537" s="330"/>
      <c r="GMQ537" s="428"/>
      <c r="GMR537" s="330"/>
      <c r="GMS537" s="428"/>
      <c r="GMT537" s="330"/>
      <c r="GMU537" s="428"/>
      <c r="GMV537" s="330"/>
      <c r="GMW537" s="428"/>
      <c r="GMX537" s="330"/>
      <c r="GMY537" s="428"/>
      <c r="GMZ537" s="330"/>
      <c r="GNA537" s="428"/>
      <c r="GNB537" s="330"/>
      <c r="GNC537" s="428"/>
      <c r="GND537" s="330"/>
      <c r="GNE537" s="428"/>
      <c r="GNF537" s="330"/>
      <c r="GNG537" s="428"/>
      <c r="GNH537" s="330"/>
      <c r="GNI537" s="428"/>
      <c r="GNJ537" s="330"/>
      <c r="GNK537" s="428"/>
      <c r="GNL537" s="330"/>
      <c r="GNM537" s="428"/>
      <c r="GNN537" s="330"/>
      <c r="GNO537" s="428"/>
      <c r="GNP537" s="330"/>
      <c r="GNQ537" s="428"/>
      <c r="GNR537" s="330"/>
      <c r="GNS537" s="428"/>
      <c r="GNT537" s="330"/>
      <c r="GNU537" s="428"/>
      <c r="GNV537" s="330"/>
      <c r="GNW537" s="428"/>
      <c r="GNX537" s="330"/>
      <c r="GNY537" s="428"/>
      <c r="GNZ537" s="330"/>
      <c r="GOA537" s="428"/>
      <c r="GOB537" s="330"/>
      <c r="GOC537" s="428"/>
      <c r="GOD537" s="330"/>
      <c r="GOE537" s="428"/>
      <c r="GOF537" s="330"/>
      <c r="GOG537" s="428"/>
      <c r="GOH537" s="330"/>
      <c r="GOI537" s="428"/>
      <c r="GOJ537" s="330"/>
      <c r="GOK537" s="428"/>
      <c r="GOL537" s="330"/>
      <c r="GOM537" s="428"/>
      <c r="GON537" s="330"/>
      <c r="GOO537" s="428"/>
      <c r="GOP537" s="330"/>
      <c r="GOQ537" s="428"/>
      <c r="GOR537" s="330"/>
      <c r="GOS537" s="428"/>
      <c r="GOT537" s="330"/>
      <c r="GOU537" s="428"/>
      <c r="GOV537" s="330"/>
      <c r="GOW537" s="428"/>
      <c r="GOX537" s="330"/>
      <c r="GOY537" s="428"/>
      <c r="GOZ537" s="330"/>
      <c r="GPA537" s="428"/>
      <c r="GPB537" s="330"/>
      <c r="GPC537" s="428"/>
      <c r="GPD537" s="330"/>
      <c r="GPE537" s="428"/>
      <c r="GPF537" s="330"/>
      <c r="GPG537" s="428"/>
      <c r="GPH537" s="330"/>
      <c r="GPI537" s="428"/>
      <c r="GPJ537" s="330"/>
      <c r="GPK537" s="428"/>
      <c r="GPL537" s="330"/>
      <c r="GPM537" s="428"/>
      <c r="GPN537" s="330"/>
      <c r="GPO537" s="428"/>
      <c r="GPP537" s="330"/>
      <c r="GPQ537" s="428"/>
      <c r="GPR537" s="330"/>
      <c r="GPS537" s="428"/>
      <c r="GPT537" s="330"/>
      <c r="GPU537" s="428"/>
      <c r="GPV537" s="330"/>
      <c r="GPW537" s="428"/>
      <c r="GPX537" s="330"/>
      <c r="GPY537" s="428"/>
      <c r="GPZ537" s="330"/>
      <c r="GQA537" s="428"/>
      <c r="GQB537" s="330"/>
      <c r="GQC537" s="428"/>
      <c r="GQD537" s="330"/>
      <c r="GQE537" s="428"/>
      <c r="GQF537" s="330"/>
      <c r="GQG537" s="428"/>
      <c r="GQH537" s="330"/>
      <c r="GQI537" s="428"/>
      <c r="GQJ537" s="330"/>
      <c r="GQK537" s="428"/>
      <c r="GQL537" s="330"/>
      <c r="GQM537" s="428"/>
      <c r="GQN537" s="330"/>
      <c r="GQO537" s="428"/>
      <c r="GQP537" s="330"/>
      <c r="GQQ537" s="428"/>
      <c r="GQR537" s="330"/>
      <c r="GQS537" s="428"/>
      <c r="GQT537" s="330"/>
      <c r="GQU537" s="428"/>
      <c r="GQV537" s="330"/>
      <c r="GQW537" s="428"/>
      <c r="GQX537" s="330"/>
      <c r="GQY537" s="428"/>
      <c r="GQZ537" s="330"/>
      <c r="GRA537" s="428"/>
      <c r="GRB537" s="330"/>
      <c r="GRC537" s="428"/>
      <c r="GRD537" s="330"/>
      <c r="GRE537" s="428"/>
      <c r="GRF537" s="330"/>
      <c r="GRG537" s="428"/>
      <c r="GRH537" s="330"/>
      <c r="GRI537" s="428"/>
      <c r="GRJ537" s="330"/>
      <c r="GRK537" s="428"/>
      <c r="GRL537" s="330"/>
      <c r="GRM537" s="428"/>
      <c r="GRN537" s="330"/>
      <c r="GRO537" s="428"/>
      <c r="GRP537" s="330"/>
      <c r="GRQ537" s="428"/>
      <c r="GRR537" s="330"/>
      <c r="GRS537" s="428"/>
      <c r="GRT537" s="330"/>
      <c r="GRU537" s="428"/>
      <c r="GRV537" s="330"/>
      <c r="GRW537" s="428"/>
      <c r="GRX537" s="330"/>
      <c r="GRY537" s="428"/>
      <c r="GRZ537" s="330"/>
      <c r="GSA537" s="428"/>
      <c r="GSB537" s="330"/>
      <c r="GSC537" s="428"/>
      <c r="GSD537" s="330"/>
      <c r="GSE537" s="428"/>
      <c r="GSF537" s="330"/>
      <c r="GSG537" s="428"/>
      <c r="GSH537" s="330"/>
      <c r="GSI537" s="428"/>
      <c r="GSJ537" s="330"/>
      <c r="GSK537" s="428"/>
      <c r="GSL537" s="330"/>
      <c r="GSM537" s="428"/>
      <c r="GSN537" s="330"/>
      <c r="GSO537" s="428"/>
      <c r="GSP537" s="330"/>
      <c r="GSQ537" s="428"/>
      <c r="GSR537" s="330"/>
      <c r="GSS537" s="428"/>
      <c r="GST537" s="330"/>
      <c r="GSU537" s="428"/>
      <c r="GSV537" s="330"/>
      <c r="GSW537" s="428"/>
      <c r="GSX537" s="330"/>
      <c r="GSY537" s="428"/>
      <c r="GSZ537" s="330"/>
      <c r="GTA537" s="428"/>
      <c r="GTB537" s="330"/>
      <c r="GTC537" s="428"/>
      <c r="GTD537" s="330"/>
      <c r="GTE537" s="428"/>
      <c r="GTF537" s="330"/>
      <c r="GTG537" s="428"/>
      <c r="GTH537" s="330"/>
      <c r="GTI537" s="428"/>
      <c r="GTJ537" s="330"/>
      <c r="GTK537" s="428"/>
      <c r="GTL537" s="330"/>
      <c r="GTM537" s="428"/>
      <c r="GTN537" s="330"/>
      <c r="GTO537" s="428"/>
      <c r="GTP537" s="330"/>
      <c r="GTQ537" s="428"/>
      <c r="GTR537" s="330"/>
      <c r="GTS537" s="428"/>
      <c r="GTT537" s="330"/>
      <c r="GTU537" s="428"/>
      <c r="GTV537" s="330"/>
      <c r="GTW537" s="428"/>
      <c r="GTX537" s="330"/>
      <c r="GTY537" s="428"/>
      <c r="GTZ537" s="330"/>
      <c r="GUA537" s="428"/>
      <c r="GUB537" s="330"/>
      <c r="GUC537" s="428"/>
      <c r="GUD537" s="330"/>
      <c r="GUE537" s="428"/>
      <c r="GUF537" s="330"/>
      <c r="GUG537" s="428"/>
      <c r="GUH537" s="330"/>
      <c r="GUI537" s="428"/>
      <c r="GUJ537" s="330"/>
      <c r="GUK537" s="428"/>
      <c r="GUL537" s="330"/>
      <c r="GUM537" s="428"/>
      <c r="GUN537" s="330"/>
      <c r="GUO537" s="428"/>
      <c r="GUP537" s="330"/>
      <c r="GUQ537" s="428"/>
      <c r="GUR537" s="330"/>
      <c r="GUS537" s="428"/>
      <c r="GUT537" s="330"/>
      <c r="GUU537" s="428"/>
      <c r="GUV537" s="330"/>
      <c r="GUW537" s="428"/>
      <c r="GUX537" s="330"/>
      <c r="GUY537" s="428"/>
      <c r="GUZ537" s="330"/>
      <c r="GVA537" s="428"/>
      <c r="GVB537" s="330"/>
      <c r="GVC537" s="428"/>
      <c r="GVD537" s="330"/>
      <c r="GVE537" s="428"/>
      <c r="GVF537" s="330"/>
      <c r="GVG537" s="428"/>
      <c r="GVH537" s="330"/>
      <c r="GVI537" s="428"/>
      <c r="GVJ537" s="330"/>
      <c r="GVK537" s="428"/>
      <c r="GVL537" s="330"/>
      <c r="GVM537" s="428"/>
      <c r="GVN537" s="330"/>
      <c r="GVO537" s="428"/>
      <c r="GVP537" s="330"/>
      <c r="GVQ537" s="428"/>
      <c r="GVR537" s="330"/>
      <c r="GVS537" s="428"/>
      <c r="GVT537" s="330"/>
      <c r="GVU537" s="428"/>
      <c r="GVV537" s="330"/>
      <c r="GVW537" s="428"/>
      <c r="GVX537" s="330"/>
      <c r="GVY537" s="428"/>
      <c r="GVZ537" s="330"/>
      <c r="GWA537" s="428"/>
      <c r="GWB537" s="330"/>
      <c r="GWC537" s="428"/>
      <c r="GWD537" s="330"/>
      <c r="GWE537" s="428"/>
      <c r="GWF537" s="330"/>
      <c r="GWG537" s="428"/>
      <c r="GWH537" s="330"/>
      <c r="GWI537" s="428"/>
      <c r="GWJ537" s="330"/>
      <c r="GWK537" s="428"/>
      <c r="GWL537" s="330"/>
      <c r="GWM537" s="428"/>
      <c r="GWN537" s="330"/>
      <c r="GWO537" s="428"/>
      <c r="GWP537" s="330"/>
      <c r="GWQ537" s="428"/>
      <c r="GWR537" s="330"/>
      <c r="GWS537" s="428"/>
      <c r="GWT537" s="330"/>
      <c r="GWU537" s="428"/>
      <c r="GWV537" s="330"/>
      <c r="GWW537" s="428"/>
      <c r="GWX537" s="330"/>
      <c r="GWY537" s="428"/>
      <c r="GWZ537" s="330"/>
      <c r="GXA537" s="428"/>
      <c r="GXB537" s="330"/>
      <c r="GXC537" s="428"/>
      <c r="GXD537" s="330"/>
      <c r="GXE537" s="428"/>
      <c r="GXF537" s="330"/>
      <c r="GXG537" s="428"/>
      <c r="GXH537" s="330"/>
      <c r="GXI537" s="428"/>
      <c r="GXJ537" s="330"/>
      <c r="GXK537" s="428"/>
      <c r="GXL537" s="330"/>
      <c r="GXM537" s="428"/>
      <c r="GXN537" s="330"/>
      <c r="GXO537" s="428"/>
      <c r="GXP537" s="330"/>
      <c r="GXQ537" s="428"/>
      <c r="GXR537" s="330"/>
      <c r="GXS537" s="428"/>
      <c r="GXT537" s="330"/>
      <c r="GXU537" s="428"/>
      <c r="GXV537" s="330"/>
      <c r="GXW537" s="428"/>
      <c r="GXX537" s="330"/>
      <c r="GXY537" s="428"/>
      <c r="GXZ537" s="330"/>
      <c r="GYA537" s="428"/>
      <c r="GYB537" s="330"/>
      <c r="GYC537" s="428"/>
      <c r="GYD537" s="330"/>
      <c r="GYE537" s="428"/>
      <c r="GYF537" s="330"/>
      <c r="GYG537" s="428"/>
      <c r="GYH537" s="330"/>
      <c r="GYI537" s="428"/>
      <c r="GYJ537" s="330"/>
      <c r="GYK537" s="428"/>
      <c r="GYL537" s="330"/>
      <c r="GYM537" s="428"/>
      <c r="GYN537" s="330"/>
      <c r="GYO537" s="428"/>
      <c r="GYP537" s="330"/>
      <c r="GYQ537" s="428"/>
      <c r="GYR537" s="330"/>
      <c r="GYS537" s="428"/>
      <c r="GYT537" s="330"/>
      <c r="GYU537" s="428"/>
      <c r="GYV537" s="330"/>
      <c r="GYW537" s="428"/>
      <c r="GYX537" s="330"/>
      <c r="GYY537" s="428"/>
      <c r="GYZ537" s="330"/>
      <c r="GZA537" s="428"/>
      <c r="GZB537" s="330"/>
      <c r="GZC537" s="428"/>
      <c r="GZD537" s="330"/>
      <c r="GZE537" s="428"/>
      <c r="GZF537" s="330"/>
      <c r="GZG537" s="428"/>
      <c r="GZH537" s="330"/>
      <c r="GZI537" s="428"/>
      <c r="GZJ537" s="330"/>
      <c r="GZK537" s="428"/>
      <c r="GZL537" s="330"/>
      <c r="GZM537" s="428"/>
      <c r="GZN537" s="330"/>
      <c r="GZO537" s="428"/>
      <c r="GZP537" s="330"/>
      <c r="GZQ537" s="428"/>
      <c r="GZR537" s="330"/>
      <c r="GZS537" s="428"/>
      <c r="GZT537" s="330"/>
      <c r="GZU537" s="428"/>
      <c r="GZV537" s="330"/>
      <c r="GZW537" s="428"/>
      <c r="GZX537" s="330"/>
      <c r="GZY537" s="428"/>
      <c r="GZZ537" s="330"/>
      <c r="HAA537" s="428"/>
      <c r="HAB537" s="330"/>
      <c r="HAC537" s="428"/>
      <c r="HAD537" s="330"/>
      <c r="HAE537" s="428"/>
      <c r="HAF537" s="330"/>
      <c r="HAG537" s="428"/>
      <c r="HAH537" s="330"/>
      <c r="HAI537" s="428"/>
      <c r="HAJ537" s="330"/>
      <c r="HAK537" s="428"/>
      <c r="HAL537" s="330"/>
      <c r="HAM537" s="428"/>
      <c r="HAN537" s="330"/>
      <c r="HAO537" s="428"/>
      <c r="HAP537" s="330"/>
      <c r="HAQ537" s="428"/>
      <c r="HAR537" s="330"/>
      <c r="HAS537" s="428"/>
      <c r="HAT537" s="330"/>
      <c r="HAU537" s="428"/>
      <c r="HAV537" s="330"/>
      <c r="HAW537" s="428"/>
      <c r="HAX537" s="330"/>
      <c r="HAY537" s="428"/>
      <c r="HAZ537" s="330"/>
      <c r="HBA537" s="428"/>
      <c r="HBB537" s="330"/>
      <c r="HBC537" s="428"/>
      <c r="HBD537" s="330"/>
      <c r="HBE537" s="428"/>
      <c r="HBF537" s="330"/>
      <c r="HBG537" s="428"/>
      <c r="HBH537" s="330"/>
      <c r="HBI537" s="428"/>
      <c r="HBJ537" s="330"/>
      <c r="HBK537" s="428"/>
      <c r="HBL537" s="330"/>
      <c r="HBM537" s="428"/>
      <c r="HBN537" s="330"/>
      <c r="HBO537" s="428"/>
      <c r="HBP537" s="330"/>
      <c r="HBQ537" s="428"/>
      <c r="HBR537" s="330"/>
      <c r="HBS537" s="428"/>
      <c r="HBT537" s="330"/>
      <c r="HBU537" s="428"/>
      <c r="HBV537" s="330"/>
      <c r="HBW537" s="428"/>
      <c r="HBX537" s="330"/>
      <c r="HBY537" s="428"/>
      <c r="HBZ537" s="330"/>
      <c r="HCA537" s="428"/>
      <c r="HCB537" s="330"/>
      <c r="HCC537" s="428"/>
      <c r="HCD537" s="330"/>
      <c r="HCE537" s="428"/>
      <c r="HCF537" s="330"/>
      <c r="HCG537" s="428"/>
      <c r="HCH537" s="330"/>
      <c r="HCI537" s="428"/>
      <c r="HCJ537" s="330"/>
      <c r="HCK537" s="428"/>
      <c r="HCL537" s="330"/>
      <c r="HCM537" s="428"/>
      <c r="HCN537" s="330"/>
      <c r="HCO537" s="428"/>
      <c r="HCP537" s="330"/>
      <c r="HCQ537" s="428"/>
      <c r="HCR537" s="330"/>
      <c r="HCS537" s="428"/>
      <c r="HCT537" s="330"/>
      <c r="HCU537" s="428"/>
      <c r="HCV537" s="330"/>
      <c r="HCW537" s="428"/>
      <c r="HCX537" s="330"/>
      <c r="HCY537" s="428"/>
      <c r="HCZ537" s="330"/>
      <c r="HDA537" s="428"/>
      <c r="HDB537" s="330"/>
      <c r="HDC537" s="428"/>
      <c r="HDD537" s="330"/>
      <c r="HDE537" s="428"/>
      <c r="HDF537" s="330"/>
      <c r="HDG537" s="428"/>
      <c r="HDH537" s="330"/>
      <c r="HDI537" s="428"/>
      <c r="HDJ537" s="330"/>
      <c r="HDK537" s="428"/>
      <c r="HDL537" s="330"/>
      <c r="HDM537" s="428"/>
      <c r="HDN537" s="330"/>
      <c r="HDO537" s="428"/>
      <c r="HDP537" s="330"/>
      <c r="HDQ537" s="428"/>
      <c r="HDR537" s="330"/>
      <c r="HDS537" s="428"/>
      <c r="HDT537" s="330"/>
      <c r="HDU537" s="428"/>
      <c r="HDV537" s="330"/>
      <c r="HDW537" s="428"/>
      <c r="HDX537" s="330"/>
      <c r="HDY537" s="428"/>
      <c r="HDZ537" s="330"/>
      <c r="HEA537" s="428"/>
      <c r="HEB537" s="330"/>
      <c r="HEC537" s="428"/>
      <c r="HED537" s="330"/>
      <c r="HEE537" s="428"/>
      <c r="HEF537" s="330"/>
      <c r="HEG537" s="428"/>
      <c r="HEH537" s="330"/>
      <c r="HEI537" s="428"/>
      <c r="HEJ537" s="330"/>
      <c r="HEK537" s="428"/>
      <c r="HEL537" s="330"/>
      <c r="HEM537" s="428"/>
      <c r="HEN537" s="330"/>
      <c r="HEO537" s="428"/>
      <c r="HEP537" s="330"/>
      <c r="HEQ537" s="428"/>
      <c r="HER537" s="330"/>
      <c r="HES537" s="428"/>
      <c r="HET537" s="330"/>
      <c r="HEU537" s="428"/>
      <c r="HEV537" s="330"/>
      <c r="HEW537" s="428"/>
      <c r="HEX537" s="330"/>
      <c r="HEY537" s="428"/>
      <c r="HEZ537" s="330"/>
      <c r="HFA537" s="428"/>
      <c r="HFB537" s="330"/>
      <c r="HFC537" s="428"/>
      <c r="HFD537" s="330"/>
      <c r="HFE537" s="428"/>
      <c r="HFF537" s="330"/>
      <c r="HFG537" s="428"/>
      <c r="HFH537" s="330"/>
      <c r="HFI537" s="428"/>
      <c r="HFJ537" s="330"/>
      <c r="HFK537" s="428"/>
      <c r="HFL537" s="330"/>
      <c r="HFM537" s="428"/>
      <c r="HFN537" s="330"/>
      <c r="HFO537" s="428"/>
      <c r="HFP537" s="330"/>
      <c r="HFQ537" s="428"/>
      <c r="HFR537" s="330"/>
      <c r="HFS537" s="428"/>
      <c r="HFT537" s="330"/>
      <c r="HFU537" s="428"/>
      <c r="HFV537" s="330"/>
      <c r="HFW537" s="428"/>
      <c r="HFX537" s="330"/>
      <c r="HFY537" s="428"/>
      <c r="HFZ537" s="330"/>
      <c r="HGA537" s="428"/>
      <c r="HGB537" s="330"/>
      <c r="HGC537" s="428"/>
      <c r="HGD537" s="330"/>
      <c r="HGE537" s="428"/>
      <c r="HGF537" s="330"/>
      <c r="HGG537" s="428"/>
      <c r="HGH537" s="330"/>
      <c r="HGI537" s="428"/>
      <c r="HGJ537" s="330"/>
      <c r="HGK537" s="428"/>
      <c r="HGL537" s="330"/>
      <c r="HGM537" s="428"/>
      <c r="HGN537" s="330"/>
      <c r="HGO537" s="428"/>
      <c r="HGP537" s="330"/>
      <c r="HGQ537" s="428"/>
      <c r="HGR537" s="330"/>
      <c r="HGS537" s="428"/>
      <c r="HGT537" s="330"/>
      <c r="HGU537" s="428"/>
      <c r="HGV537" s="330"/>
      <c r="HGW537" s="428"/>
      <c r="HGX537" s="330"/>
      <c r="HGY537" s="428"/>
      <c r="HGZ537" s="330"/>
      <c r="HHA537" s="428"/>
      <c r="HHB537" s="330"/>
      <c r="HHC537" s="428"/>
      <c r="HHD537" s="330"/>
      <c r="HHE537" s="428"/>
      <c r="HHF537" s="330"/>
      <c r="HHG537" s="428"/>
      <c r="HHH537" s="330"/>
      <c r="HHI537" s="428"/>
      <c r="HHJ537" s="330"/>
      <c r="HHK537" s="428"/>
      <c r="HHL537" s="330"/>
      <c r="HHM537" s="428"/>
      <c r="HHN537" s="330"/>
      <c r="HHO537" s="428"/>
      <c r="HHP537" s="330"/>
      <c r="HHQ537" s="428"/>
      <c r="HHR537" s="330"/>
      <c r="HHS537" s="428"/>
      <c r="HHT537" s="330"/>
      <c r="HHU537" s="428"/>
      <c r="HHV537" s="330"/>
      <c r="HHW537" s="428"/>
      <c r="HHX537" s="330"/>
      <c r="HHY537" s="428"/>
      <c r="HHZ537" s="330"/>
      <c r="HIA537" s="428"/>
      <c r="HIB537" s="330"/>
      <c r="HIC537" s="428"/>
      <c r="HID537" s="330"/>
      <c r="HIE537" s="428"/>
      <c r="HIF537" s="330"/>
      <c r="HIG537" s="428"/>
      <c r="HIH537" s="330"/>
      <c r="HII537" s="428"/>
      <c r="HIJ537" s="330"/>
      <c r="HIK537" s="428"/>
      <c r="HIL537" s="330"/>
      <c r="HIM537" s="428"/>
      <c r="HIN537" s="330"/>
      <c r="HIO537" s="428"/>
      <c r="HIP537" s="330"/>
      <c r="HIQ537" s="428"/>
      <c r="HIR537" s="330"/>
      <c r="HIS537" s="428"/>
      <c r="HIT537" s="330"/>
      <c r="HIU537" s="428"/>
      <c r="HIV537" s="330"/>
      <c r="HIW537" s="428"/>
      <c r="HIX537" s="330"/>
      <c r="HIY537" s="428"/>
      <c r="HIZ537" s="330"/>
      <c r="HJA537" s="428"/>
      <c r="HJB537" s="330"/>
      <c r="HJC537" s="428"/>
      <c r="HJD537" s="330"/>
      <c r="HJE537" s="428"/>
      <c r="HJF537" s="330"/>
      <c r="HJG537" s="428"/>
      <c r="HJH537" s="330"/>
      <c r="HJI537" s="428"/>
      <c r="HJJ537" s="330"/>
      <c r="HJK537" s="428"/>
      <c r="HJL537" s="330"/>
      <c r="HJM537" s="428"/>
      <c r="HJN537" s="330"/>
      <c r="HJO537" s="428"/>
      <c r="HJP537" s="330"/>
      <c r="HJQ537" s="428"/>
      <c r="HJR537" s="330"/>
      <c r="HJS537" s="428"/>
      <c r="HJT537" s="330"/>
      <c r="HJU537" s="428"/>
      <c r="HJV537" s="330"/>
      <c r="HJW537" s="428"/>
      <c r="HJX537" s="330"/>
      <c r="HJY537" s="428"/>
      <c r="HJZ537" s="330"/>
      <c r="HKA537" s="428"/>
      <c r="HKB537" s="330"/>
      <c r="HKC537" s="428"/>
      <c r="HKD537" s="330"/>
      <c r="HKE537" s="428"/>
      <c r="HKF537" s="330"/>
      <c r="HKG537" s="428"/>
      <c r="HKH537" s="330"/>
      <c r="HKI537" s="428"/>
      <c r="HKJ537" s="330"/>
      <c r="HKK537" s="428"/>
      <c r="HKL537" s="330"/>
      <c r="HKM537" s="428"/>
      <c r="HKN537" s="330"/>
      <c r="HKO537" s="428"/>
      <c r="HKP537" s="330"/>
      <c r="HKQ537" s="428"/>
      <c r="HKR537" s="330"/>
      <c r="HKS537" s="428"/>
      <c r="HKT537" s="330"/>
      <c r="HKU537" s="428"/>
      <c r="HKV537" s="330"/>
      <c r="HKW537" s="428"/>
      <c r="HKX537" s="330"/>
      <c r="HKY537" s="428"/>
      <c r="HKZ537" s="330"/>
      <c r="HLA537" s="428"/>
      <c r="HLB537" s="330"/>
      <c r="HLC537" s="428"/>
      <c r="HLD537" s="330"/>
      <c r="HLE537" s="428"/>
      <c r="HLF537" s="330"/>
      <c r="HLG537" s="428"/>
      <c r="HLH537" s="330"/>
      <c r="HLI537" s="428"/>
      <c r="HLJ537" s="330"/>
      <c r="HLK537" s="428"/>
      <c r="HLL537" s="330"/>
      <c r="HLM537" s="428"/>
      <c r="HLN537" s="330"/>
      <c r="HLO537" s="428"/>
      <c r="HLP537" s="330"/>
      <c r="HLQ537" s="428"/>
      <c r="HLR537" s="330"/>
      <c r="HLS537" s="428"/>
      <c r="HLT537" s="330"/>
      <c r="HLU537" s="428"/>
      <c r="HLV537" s="330"/>
      <c r="HLW537" s="428"/>
      <c r="HLX537" s="330"/>
      <c r="HLY537" s="428"/>
      <c r="HLZ537" s="330"/>
      <c r="HMA537" s="428"/>
      <c r="HMB537" s="330"/>
      <c r="HMC537" s="428"/>
      <c r="HMD537" s="330"/>
      <c r="HME537" s="428"/>
      <c r="HMF537" s="330"/>
      <c r="HMG537" s="428"/>
      <c r="HMH537" s="330"/>
      <c r="HMI537" s="428"/>
      <c r="HMJ537" s="330"/>
      <c r="HMK537" s="428"/>
      <c r="HML537" s="330"/>
      <c r="HMM537" s="428"/>
      <c r="HMN537" s="330"/>
      <c r="HMO537" s="428"/>
      <c r="HMP537" s="330"/>
      <c r="HMQ537" s="428"/>
      <c r="HMR537" s="330"/>
      <c r="HMS537" s="428"/>
      <c r="HMT537" s="330"/>
      <c r="HMU537" s="428"/>
      <c r="HMV537" s="330"/>
      <c r="HMW537" s="428"/>
      <c r="HMX537" s="330"/>
      <c r="HMY537" s="428"/>
      <c r="HMZ537" s="330"/>
      <c r="HNA537" s="428"/>
      <c r="HNB537" s="330"/>
      <c r="HNC537" s="428"/>
      <c r="HND537" s="330"/>
      <c r="HNE537" s="428"/>
      <c r="HNF537" s="330"/>
      <c r="HNG537" s="428"/>
      <c r="HNH537" s="330"/>
      <c r="HNI537" s="428"/>
      <c r="HNJ537" s="330"/>
      <c r="HNK537" s="428"/>
      <c r="HNL537" s="330"/>
      <c r="HNM537" s="428"/>
      <c r="HNN537" s="330"/>
      <c r="HNO537" s="428"/>
      <c r="HNP537" s="330"/>
      <c r="HNQ537" s="428"/>
      <c r="HNR537" s="330"/>
      <c r="HNS537" s="428"/>
      <c r="HNT537" s="330"/>
      <c r="HNU537" s="428"/>
      <c r="HNV537" s="330"/>
      <c r="HNW537" s="428"/>
      <c r="HNX537" s="330"/>
      <c r="HNY537" s="428"/>
      <c r="HNZ537" s="330"/>
      <c r="HOA537" s="428"/>
      <c r="HOB537" s="330"/>
      <c r="HOC537" s="428"/>
      <c r="HOD537" s="330"/>
      <c r="HOE537" s="428"/>
      <c r="HOF537" s="330"/>
      <c r="HOG537" s="428"/>
      <c r="HOH537" s="330"/>
      <c r="HOI537" s="428"/>
      <c r="HOJ537" s="330"/>
      <c r="HOK537" s="428"/>
      <c r="HOL537" s="330"/>
      <c r="HOM537" s="428"/>
      <c r="HON537" s="330"/>
      <c r="HOO537" s="428"/>
      <c r="HOP537" s="330"/>
      <c r="HOQ537" s="428"/>
      <c r="HOR537" s="330"/>
      <c r="HOS537" s="428"/>
      <c r="HOT537" s="330"/>
      <c r="HOU537" s="428"/>
      <c r="HOV537" s="330"/>
      <c r="HOW537" s="428"/>
      <c r="HOX537" s="330"/>
      <c r="HOY537" s="428"/>
      <c r="HOZ537" s="330"/>
      <c r="HPA537" s="428"/>
      <c r="HPB537" s="330"/>
      <c r="HPC537" s="428"/>
      <c r="HPD537" s="330"/>
      <c r="HPE537" s="428"/>
      <c r="HPF537" s="330"/>
      <c r="HPG537" s="428"/>
      <c r="HPH537" s="330"/>
      <c r="HPI537" s="428"/>
      <c r="HPJ537" s="330"/>
      <c r="HPK537" s="428"/>
      <c r="HPL537" s="330"/>
      <c r="HPM537" s="428"/>
      <c r="HPN537" s="330"/>
      <c r="HPO537" s="428"/>
      <c r="HPP537" s="330"/>
      <c r="HPQ537" s="428"/>
      <c r="HPR537" s="330"/>
      <c r="HPS537" s="428"/>
      <c r="HPT537" s="330"/>
      <c r="HPU537" s="428"/>
      <c r="HPV537" s="330"/>
      <c r="HPW537" s="428"/>
      <c r="HPX537" s="330"/>
      <c r="HPY537" s="428"/>
      <c r="HPZ537" s="330"/>
      <c r="HQA537" s="428"/>
      <c r="HQB537" s="330"/>
      <c r="HQC537" s="428"/>
      <c r="HQD537" s="330"/>
      <c r="HQE537" s="428"/>
      <c r="HQF537" s="330"/>
      <c r="HQG537" s="428"/>
      <c r="HQH537" s="330"/>
      <c r="HQI537" s="428"/>
      <c r="HQJ537" s="330"/>
      <c r="HQK537" s="428"/>
      <c r="HQL537" s="330"/>
      <c r="HQM537" s="428"/>
      <c r="HQN537" s="330"/>
      <c r="HQO537" s="428"/>
      <c r="HQP537" s="330"/>
      <c r="HQQ537" s="428"/>
      <c r="HQR537" s="330"/>
      <c r="HQS537" s="428"/>
      <c r="HQT537" s="330"/>
      <c r="HQU537" s="428"/>
      <c r="HQV537" s="330"/>
      <c r="HQW537" s="428"/>
      <c r="HQX537" s="330"/>
      <c r="HQY537" s="428"/>
      <c r="HQZ537" s="330"/>
      <c r="HRA537" s="428"/>
      <c r="HRB537" s="330"/>
      <c r="HRC537" s="428"/>
      <c r="HRD537" s="330"/>
      <c r="HRE537" s="428"/>
      <c r="HRF537" s="330"/>
      <c r="HRG537" s="428"/>
      <c r="HRH537" s="330"/>
      <c r="HRI537" s="428"/>
      <c r="HRJ537" s="330"/>
      <c r="HRK537" s="428"/>
      <c r="HRL537" s="330"/>
      <c r="HRM537" s="428"/>
      <c r="HRN537" s="330"/>
      <c r="HRO537" s="428"/>
      <c r="HRP537" s="330"/>
      <c r="HRQ537" s="428"/>
      <c r="HRR537" s="330"/>
      <c r="HRS537" s="428"/>
      <c r="HRT537" s="330"/>
      <c r="HRU537" s="428"/>
      <c r="HRV537" s="330"/>
      <c r="HRW537" s="428"/>
      <c r="HRX537" s="330"/>
      <c r="HRY537" s="428"/>
      <c r="HRZ537" s="330"/>
      <c r="HSA537" s="428"/>
      <c r="HSB537" s="330"/>
      <c r="HSC537" s="428"/>
      <c r="HSD537" s="330"/>
      <c r="HSE537" s="428"/>
      <c r="HSF537" s="330"/>
      <c r="HSG537" s="428"/>
      <c r="HSH537" s="330"/>
      <c r="HSI537" s="428"/>
      <c r="HSJ537" s="330"/>
      <c r="HSK537" s="428"/>
      <c r="HSL537" s="330"/>
      <c r="HSM537" s="428"/>
      <c r="HSN537" s="330"/>
      <c r="HSO537" s="428"/>
      <c r="HSP537" s="330"/>
      <c r="HSQ537" s="428"/>
      <c r="HSR537" s="330"/>
      <c r="HSS537" s="428"/>
      <c r="HST537" s="330"/>
      <c r="HSU537" s="428"/>
      <c r="HSV537" s="330"/>
      <c r="HSW537" s="428"/>
      <c r="HSX537" s="330"/>
      <c r="HSY537" s="428"/>
      <c r="HSZ537" s="330"/>
      <c r="HTA537" s="428"/>
      <c r="HTB537" s="330"/>
      <c r="HTC537" s="428"/>
      <c r="HTD537" s="330"/>
      <c r="HTE537" s="428"/>
      <c r="HTF537" s="330"/>
      <c r="HTG537" s="428"/>
      <c r="HTH537" s="330"/>
      <c r="HTI537" s="428"/>
      <c r="HTJ537" s="330"/>
      <c r="HTK537" s="428"/>
      <c r="HTL537" s="330"/>
      <c r="HTM537" s="428"/>
      <c r="HTN537" s="330"/>
      <c r="HTO537" s="428"/>
      <c r="HTP537" s="330"/>
      <c r="HTQ537" s="428"/>
      <c r="HTR537" s="330"/>
      <c r="HTS537" s="428"/>
      <c r="HTT537" s="330"/>
      <c r="HTU537" s="428"/>
      <c r="HTV537" s="330"/>
      <c r="HTW537" s="428"/>
      <c r="HTX537" s="330"/>
      <c r="HTY537" s="428"/>
      <c r="HTZ537" s="330"/>
      <c r="HUA537" s="428"/>
      <c r="HUB537" s="330"/>
      <c r="HUC537" s="428"/>
      <c r="HUD537" s="330"/>
      <c r="HUE537" s="428"/>
      <c r="HUF537" s="330"/>
      <c r="HUG537" s="428"/>
      <c r="HUH537" s="330"/>
      <c r="HUI537" s="428"/>
      <c r="HUJ537" s="330"/>
      <c r="HUK537" s="428"/>
      <c r="HUL537" s="330"/>
      <c r="HUM537" s="428"/>
      <c r="HUN537" s="330"/>
      <c r="HUO537" s="428"/>
      <c r="HUP537" s="330"/>
      <c r="HUQ537" s="428"/>
      <c r="HUR537" s="330"/>
      <c r="HUS537" s="428"/>
      <c r="HUT537" s="330"/>
      <c r="HUU537" s="428"/>
      <c r="HUV537" s="330"/>
      <c r="HUW537" s="428"/>
      <c r="HUX537" s="330"/>
      <c r="HUY537" s="428"/>
      <c r="HUZ537" s="330"/>
      <c r="HVA537" s="428"/>
      <c r="HVB537" s="330"/>
      <c r="HVC537" s="428"/>
      <c r="HVD537" s="330"/>
      <c r="HVE537" s="428"/>
      <c r="HVF537" s="330"/>
      <c r="HVG537" s="428"/>
      <c r="HVH537" s="330"/>
      <c r="HVI537" s="428"/>
      <c r="HVJ537" s="330"/>
      <c r="HVK537" s="428"/>
      <c r="HVL537" s="330"/>
      <c r="HVM537" s="428"/>
      <c r="HVN537" s="330"/>
      <c r="HVO537" s="428"/>
      <c r="HVP537" s="330"/>
      <c r="HVQ537" s="428"/>
      <c r="HVR537" s="330"/>
      <c r="HVS537" s="428"/>
      <c r="HVT537" s="330"/>
      <c r="HVU537" s="428"/>
      <c r="HVV537" s="330"/>
      <c r="HVW537" s="428"/>
      <c r="HVX537" s="330"/>
      <c r="HVY537" s="428"/>
      <c r="HVZ537" s="330"/>
      <c r="HWA537" s="428"/>
      <c r="HWB537" s="330"/>
      <c r="HWC537" s="428"/>
      <c r="HWD537" s="330"/>
      <c r="HWE537" s="428"/>
      <c r="HWF537" s="330"/>
      <c r="HWG537" s="428"/>
      <c r="HWH537" s="330"/>
      <c r="HWI537" s="428"/>
      <c r="HWJ537" s="330"/>
      <c r="HWK537" s="428"/>
      <c r="HWL537" s="330"/>
      <c r="HWM537" s="428"/>
      <c r="HWN537" s="330"/>
      <c r="HWO537" s="428"/>
      <c r="HWP537" s="330"/>
      <c r="HWQ537" s="428"/>
      <c r="HWR537" s="330"/>
      <c r="HWS537" s="428"/>
      <c r="HWT537" s="330"/>
      <c r="HWU537" s="428"/>
      <c r="HWV537" s="330"/>
      <c r="HWW537" s="428"/>
      <c r="HWX537" s="330"/>
      <c r="HWY537" s="428"/>
      <c r="HWZ537" s="330"/>
      <c r="HXA537" s="428"/>
      <c r="HXB537" s="330"/>
      <c r="HXC537" s="428"/>
      <c r="HXD537" s="330"/>
      <c r="HXE537" s="428"/>
      <c r="HXF537" s="330"/>
      <c r="HXG537" s="428"/>
      <c r="HXH537" s="330"/>
      <c r="HXI537" s="428"/>
      <c r="HXJ537" s="330"/>
      <c r="HXK537" s="428"/>
      <c r="HXL537" s="330"/>
      <c r="HXM537" s="428"/>
      <c r="HXN537" s="330"/>
      <c r="HXO537" s="428"/>
      <c r="HXP537" s="330"/>
      <c r="HXQ537" s="428"/>
      <c r="HXR537" s="330"/>
      <c r="HXS537" s="428"/>
      <c r="HXT537" s="330"/>
      <c r="HXU537" s="428"/>
      <c r="HXV537" s="330"/>
      <c r="HXW537" s="428"/>
      <c r="HXX537" s="330"/>
      <c r="HXY537" s="428"/>
      <c r="HXZ537" s="330"/>
      <c r="HYA537" s="428"/>
      <c r="HYB537" s="330"/>
      <c r="HYC537" s="428"/>
      <c r="HYD537" s="330"/>
      <c r="HYE537" s="428"/>
      <c r="HYF537" s="330"/>
      <c r="HYG537" s="428"/>
      <c r="HYH537" s="330"/>
      <c r="HYI537" s="428"/>
      <c r="HYJ537" s="330"/>
      <c r="HYK537" s="428"/>
      <c r="HYL537" s="330"/>
      <c r="HYM537" s="428"/>
      <c r="HYN537" s="330"/>
      <c r="HYO537" s="428"/>
      <c r="HYP537" s="330"/>
      <c r="HYQ537" s="428"/>
      <c r="HYR537" s="330"/>
      <c r="HYS537" s="428"/>
      <c r="HYT537" s="330"/>
      <c r="HYU537" s="428"/>
      <c r="HYV537" s="330"/>
      <c r="HYW537" s="428"/>
      <c r="HYX537" s="330"/>
      <c r="HYY537" s="428"/>
      <c r="HYZ537" s="330"/>
      <c r="HZA537" s="428"/>
      <c r="HZB537" s="330"/>
      <c r="HZC537" s="428"/>
      <c r="HZD537" s="330"/>
      <c r="HZE537" s="428"/>
      <c r="HZF537" s="330"/>
      <c r="HZG537" s="428"/>
      <c r="HZH537" s="330"/>
      <c r="HZI537" s="428"/>
      <c r="HZJ537" s="330"/>
      <c r="HZK537" s="428"/>
      <c r="HZL537" s="330"/>
      <c r="HZM537" s="428"/>
      <c r="HZN537" s="330"/>
      <c r="HZO537" s="428"/>
      <c r="HZP537" s="330"/>
      <c r="HZQ537" s="428"/>
      <c r="HZR537" s="330"/>
      <c r="HZS537" s="428"/>
      <c r="HZT537" s="330"/>
      <c r="HZU537" s="428"/>
      <c r="HZV537" s="330"/>
      <c r="HZW537" s="428"/>
      <c r="HZX537" s="330"/>
      <c r="HZY537" s="428"/>
      <c r="HZZ537" s="330"/>
      <c r="IAA537" s="428"/>
      <c r="IAB537" s="330"/>
      <c r="IAC537" s="428"/>
      <c r="IAD537" s="330"/>
      <c r="IAE537" s="428"/>
      <c r="IAF537" s="330"/>
      <c r="IAG537" s="428"/>
      <c r="IAH537" s="330"/>
      <c r="IAI537" s="428"/>
      <c r="IAJ537" s="330"/>
      <c r="IAK537" s="428"/>
      <c r="IAL537" s="330"/>
      <c r="IAM537" s="428"/>
      <c r="IAN537" s="330"/>
      <c r="IAO537" s="428"/>
      <c r="IAP537" s="330"/>
      <c r="IAQ537" s="428"/>
      <c r="IAR537" s="330"/>
      <c r="IAS537" s="428"/>
      <c r="IAT537" s="330"/>
      <c r="IAU537" s="428"/>
      <c r="IAV537" s="330"/>
      <c r="IAW537" s="428"/>
      <c r="IAX537" s="330"/>
      <c r="IAY537" s="428"/>
      <c r="IAZ537" s="330"/>
      <c r="IBA537" s="428"/>
      <c r="IBB537" s="330"/>
      <c r="IBC537" s="428"/>
      <c r="IBD537" s="330"/>
      <c r="IBE537" s="428"/>
      <c r="IBF537" s="330"/>
      <c r="IBG537" s="428"/>
      <c r="IBH537" s="330"/>
      <c r="IBI537" s="428"/>
      <c r="IBJ537" s="330"/>
      <c r="IBK537" s="428"/>
      <c r="IBL537" s="330"/>
      <c r="IBM537" s="428"/>
      <c r="IBN537" s="330"/>
      <c r="IBO537" s="428"/>
      <c r="IBP537" s="330"/>
      <c r="IBQ537" s="428"/>
      <c r="IBR537" s="330"/>
      <c r="IBS537" s="428"/>
      <c r="IBT537" s="330"/>
      <c r="IBU537" s="428"/>
      <c r="IBV537" s="330"/>
      <c r="IBW537" s="428"/>
      <c r="IBX537" s="330"/>
      <c r="IBY537" s="428"/>
      <c r="IBZ537" s="330"/>
      <c r="ICA537" s="428"/>
      <c r="ICB537" s="330"/>
      <c r="ICC537" s="428"/>
      <c r="ICD537" s="330"/>
      <c r="ICE537" s="428"/>
      <c r="ICF537" s="330"/>
      <c r="ICG537" s="428"/>
      <c r="ICH537" s="330"/>
      <c r="ICI537" s="428"/>
      <c r="ICJ537" s="330"/>
      <c r="ICK537" s="428"/>
      <c r="ICL537" s="330"/>
      <c r="ICM537" s="428"/>
      <c r="ICN537" s="330"/>
      <c r="ICO537" s="428"/>
      <c r="ICP537" s="330"/>
      <c r="ICQ537" s="428"/>
      <c r="ICR537" s="330"/>
      <c r="ICS537" s="428"/>
      <c r="ICT537" s="330"/>
      <c r="ICU537" s="428"/>
      <c r="ICV537" s="330"/>
      <c r="ICW537" s="428"/>
      <c r="ICX537" s="330"/>
      <c r="ICY537" s="428"/>
      <c r="ICZ537" s="330"/>
      <c r="IDA537" s="428"/>
      <c r="IDB537" s="330"/>
      <c r="IDC537" s="428"/>
      <c r="IDD537" s="330"/>
      <c r="IDE537" s="428"/>
      <c r="IDF537" s="330"/>
      <c r="IDG537" s="428"/>
      <c r="IDH537" s="330"/>
      <c r="IDI537" s="428"/>
      <c r="IDJ537" s="330"/>
      <c r="IDK537" s="428"/>
      <c r="IDL537" s="330"/>
      <c r="IDM537" s="428"/>
      <c r="IDN537" s="330"/>
      <c r="IDO537" s="428"/>
      <c r="IDP537" s="330"/>
      <c r="IDQ537" s="428"/>
      <c r="IDR537" s="330"/>
      <c r="IDS537" s="428"/>
      <c r="IDT537" s="330"/>
      <c r="IDU537" s="428"/>
      <c r="IDV537" s="330"/>
      <c r="IDW537" s="428"/>
      <c r="IDX537" s="330"/>
      <c r="IDY537" s="428"/>
      <c r="IDZ537" s="330"/>
      <c r="IEA537" s="428"/>
      <c r="IEB537" s="330"/>
      <c r="IEC537" s="428"/>
      <c r="IED537" s="330"/>
      <c r="IEE537" s="428"/>
      <c r="IEF537" s="330"/>
      <c r="IEG537" s="428"/>
      <c r="IEH537" s="330"/>
      <c r="IEI537" s="428"/>
      <c r="IEJ537" s="330"/>
      <c r="IEK537" s="428"/>
      <c r="IEL537" s="330"/>
      <c r="IEM537" s="428"/>
      <c r="IEN537" s="330"/>
      <c r="IEO537" s="428"/>
      <c r="IEP537" s="330"/>
      <c r="IEQ537" s="428"/>
      <c r="IER537" s="330"/>
      <c r="IES537" s="428"/>
      <c r="IET537" s="330"/>
      <c r="IEU537" s="428"/>
      <c r="IEV537" s="330"/>
      <c r="IEW537" s="428"/>
      <c r="IEX537" s="330"/>
      <c r="IEY537" s="428"/>
      <c r="IEZ537" s="330"/>
      <c r="IFA537" s="428"/>
      <c r="IFB537" s="330"/>
      <c r="IFC537" s="428"/>
      <c r="IFD537" s="330"/>
      <c r="IFE537" s="428"/>
      <c r="IFF537" s="330"/>
      <c r="IFG537" s="428"/>
      <c r="IFH537" s="330"/>
      <c r="IFI537" s="428"/>
      <c r="IFJ537" s="330"/>
      <c r="IFK537" s="428"/>
      <c r="IFL537" s="330"/>
      <c r="IFM537" s="428"/>
      <c r="IFN537" s="330"/>
      <c r="IFO537" s="428"/>
      <c r="IFP537" s="330"/>
      <c r="IFQ537" s="428"/>
      <c r="IFR537" s="330"/>
      <c r="IFS537" s="428"/>
      <c r="IFT537" s="330"/>
      <c r="IFU537" s="428"/>
      <c r="IFV537" s="330"/>
      <c r="IFW537" s="428"/>
      <c r="IFX537" s="330"/>
      <c r="IFY537" s="428"/>
      <c r="IFZ537" s="330"/>
      <c r="IGA537" s="428"/>
      <c r="IGB537" s="330"/>
      <c r="IGC537" s="428"/>
      <c r="IGD537" s="330"/>
      <c r="IGE537" s="428"/>
      <c r="IGF537" s="330"/>
      <c r="IGG537" s="428"/>
      <c r="IGH537" s="330"/>
      <c r="IGI537" s="428"/>
      <c r="IGJ537" s="330"/>
      <c r="IGK537" s="428"/>
      <c r="IGL537" s="330"/>
      <c r="IGM537" s="428"/>
      <c r="IGN537" s="330"/>
      <c r="IGO537" s="428"/>
      <c r="IGP537" s="330"/>
      <c r="IGQ537" s="428"/>
      <c r="IGR537" s="330"/>
      <c r="IGS537" s="428"/>
      <c r="IGT537" s="330"/>
      <c r="IGU537" s="428"/>
      <c r="IGV537" s="330"/>
      <c r="IGW537" s="428"/>
      <c r="IGX537" s="330"/>
      <c r="IGY537" s="428"/>
      <c r="IGZ537" s="330"/>
      <c r="IHA537" s="428"/>
      <c r="IHB537" s="330"/>
      <c r="IHC537" s="428"/>
      <c r="IHD537" s="330"/>
      <c r="IHE537" s="428"/>
      <c r="IHF537" s="330"/>
      <c r="IHG537" s="428"/>
      <c r="IHH537" s="330"/>
      <c r="IHI537" s="428"/>
      <c r="IHJ537" s="330"/>
      <c r="IHK537" s="428"/>
      <c r="IHL537" s="330"/>
      <c r="IHM537" s="428"/>
      <c r="IHN537" s="330"/>
      <c r="IHO537" s="428"/>
      <c r="IHP537" s="330"/>
      <c r="IHQ537" s="428"/>
      <c r="IHR537" s="330"/>
      <c r="IHS537" s="428"/>
      <c r="IHT537" s="330"/>
      <c r="IHU537" s="428"/>
      <c r="IHV537" s="330"/>
      <c r="IHW537" s="428"/>
      <c r="IHX537" s="330"/>
      <c r="IHY537" s="428"/>
      <c r="IHZ537" s="330"/>
      <c r="IIA537" s="428"/>
      <c r="IIB537" s="330"/>
      <c r="IIC537" s="428"/>
      <c r="IID537" s="330"/>
      <c r="IIE537" s="428"/>
      <c r="IIF537" s="330"/>
      <c r="IIG537" s="428"/>
      <c r="IIH537" s="330"/>
      <c r="III537" s="428"/>
      <c r="IIJ537" s="330"/>
      <c r="IIK537" s="428"/>
      <c r="IIL537" s="330"/>
      <c r="IIM537" s="428"/>
      <c r="IIN537" s="330"/>
      <c r="IIO537" s="428"/>
      <c r="IIP537" s="330"/>
      <c r="IIQ537" s="428"/>
      <c r="IIR537" s="330"/>
      <c r="IIS537" s="428"/>
      <c r="IIT537" s="330"/>
      <c r="IIU537" s="428"/>
      <c r="IIV537" s="330"/>
      <c r="IIW537" s="428"/>
      <c r="IIX537" s="330"/>
      <c r="IIY537" s="428"/>
      <c r="IIZ537" s="330"/>
      <c r="IJA537" s="428"/>
      <c r="IJB537" s="330"/>
      <c r="IJC537" s="428"/>
      <c r="IJD537" s="330"/>
      <c r="IJE537" s="428"/>
      <c r="IJF537" s="330"/>
      <c r="IJG537" s="428"/>
      <c r="IJH537" s="330"/>
      <c r="IJI537" s="428"/>
      <c r="IJJ537" s="330"/>
      <c r="IJK537" s="428"/>
      <c r="IJL537" s="330"/>
      <c r="IJM537" s="428"/>
      <c r="IJN537" s="330"/>
      <c r="IJO537" s="428"/>
      <c r="IJP537" s="330"/>
      <c r="IJQ537" s="428"/>
      <c r="IJR537" s="330"/>
      <c r="IJS537" s="428"/>
      <c r="IJT537" s="330"/>
      <c r="IJU537" s="428"/>
      <c r="IJV537" s="330"/>
      <c r="IJW537" s="428"/>
      <c r="IJX537" s="330"/>
      <c r="IJY537" s="428"/>
      <c r="IJZ537" s="330"/>
      <c r="IKA537" s="428"/>
      <c r="IKB537" s="330"/>
      <c r="IKC537" s="428"/>
      <c r="IKD537" s="330"/>
      <c r="IKE537" s="428"/>
      <c r="IKF537" s="330"/>
      <c r="IKG537" s="428"/>
      <c r="IKH537" s="330"/>
      <c r="IKI537" s="428"/>
      <c r="IKJ537" s="330"/>
      <c r="IKK537" s="428"/>
      <c r="IKL537" s="330"/>
      <c r="IKM537" s="428"/>
      <c r="IKN537" s="330"/>
      <c r="IKO537" s="428"/>
      <c r="IKP537" s="330"/>
      <c r="IKQ537" s="428"/>
      <c r="IKR537" s="330"/>
      <c r="IKS537" s="428"/>
      <c r="IKT537" s="330"/>
      <c r="IKU537" s="428"/>
      <c r="IKV537" s="330"/>
      <c r="IKW537" s="428"/>
      <c r="IKX537" s="330"/>
      <c r="IKY537" s="428"/>
      <c r="IKZ537" s="330"/>
      <c r="ILA537" s="428"/>
      <c r="ILB537" s="330"/>
      <c r="ILC537" s="428"/>
      <c r="ILD537" s="330"/>
      <c r="ILE537" s="428"/>
      <c r="ILF537" s="330"/>
      <c r="ILG537" s="428"/>
      <c r="ILH537" s="330"/>
      <c r="ILI537" s="428"/>
      <c r="ILJ537" s="330"/>
      <c r="ILK537" s="428"/>
      <c r="ILL537" s="330"/>
      <c r="ILM537" s="428"/>
      <c r="ILN537" s="330"/>
      <c r="ILO537" s="428"/>
      <c r="ILP537" s="330"/>
      <c r="ILQ537" s="428"/>
      <c r="ILR537" s="330"/>
      <c r="ILS537" s="428"/>
      <c r="ILT537" s="330"/>
      <c r="ILU537" s="428"/>
      <c r="ILV537" s="330"/>
      <c r="ILW537" s="428"/>
      <c r="ILX537" s="330"/>
      <c r="ILY537" s="428"/>
      <c r="ILZ537" s="330"/>
      <c r="IMA537" s="428"/>
      <c r="IMB537" s="330"/>
      <c r="IMC537" s="428"/>
      <c r="IMD537" s="330"/>
      <c r="IME537" s="428"/>
      <c r="IMF537" s="330"/>
      <c r="IMG537" s="428"/>
      <c r="IMH537" s="330"/>
      <c r="IMI537" s="428"/>
      <c r="IMJ537" s="330"/>
      <c r="IMK537" s="428"/>
      <c r="IML537" s="330"/>
      <c r="IMM537" s="428"/>
      <c r="IMN537" s="330"/>
      <c r="IMO537" s="428"/>
      <c r="IMP537" s="330"/>
      <c r="IMQ537" s="428"/>
      <c r="IMR537" s="330"/>
      <c r="IMS537" s="428"/>
      <c r="IMT537" s="330"/>
      <c r="IMU537" s="428"/>
      <c r="IMV537" s="330"/>
      <c r="IMW537" s="428"/>
      <c r="IMX537" s="330"/>
      <c r="IMY537" s="428"/>
      <c r="IMZ537" s="330"/>
      <c r="INA537" s="428"/>
      <c r="INB537" s="330"/>
      <c r="INC537" s="428"/>
      <c r="IND537" s="330"/>
      <c r="INE537" s="428"/>
      <c r="INF537" s="330"/>
      <c r="ING537" s="428"/>
      <c r="INH537" s="330"/>
      <c r="INI537" s="428"/>
      <c r="INJ537" s="330"/>
      <c r="INK537" s="428"/>
      <c r="INL537" s="330"/>
      <c r="INM537" s="428"/>
      <c r="INN537" s="330"/>
      <c r="INO537" s="428"/>
      <c r="INP537" s="330"/>
      <c r="INQ537" s="428"/>
      <c r="INR537" s="330"/>
      <c r="INS537" s="428"/>
      <c r="INT537" s="330"/>
      <c r="INU537" s="428"/>
      <c r="INV537" s="330"/>
      <c r="INW537" s="428"/>
      <c r="INX537" s="330"/>
      <c r="INY537" s="428"/>
      <c r="INZ537" s="330"/>
      <c r="IOA537" s="428"/>
      <c r="IOB537" s="330"/>
      <c r="IOC537" s="428"/>
      <c r="IOD537" s="330"/>
      <c r="IOE537" s="428"/>
      <c r="IOF537" s="330"/>
      <c r="IOG537" s="428"/>
      <c r="IOH537" s="330"/>
      <c r="IOI537" s="428"/>
      <c r="IOJ537" s="330"/>
      <c r="IOK537" s="428"/>
      <c r="IOL537" s="330"/>
      <c r="IOM537" s="428"/>
      <c r="ION537" s="330"/>
      <c r="IOO537" s="428"/>
      <c r="IOP537" s="330"/>
      <c r="IOQ537" s="428"/>
      <c r="IOR537" s="330"/>
      <c r="IOS537" s="428"/>
      <c r="IOT537" s="330"/>
      <c r="IOU537" s="428"/>
      <c r="IOV537" s="330"/>
      <c r="IOW537" s="428"/>
      <c r="IOX537" s="330"/>
      <c r="IOY537" s="428"/>
      <c r="IOZ537" s="330"/>
      <c r="IPA537" s="428"/>
      <c r="IPB537" s="330"/>
      <c r="IPC537" s="428"/>
      <c r="IPD537" s="330"/>
      <c r="IPE537" s="428"/>
      <c r="IPF537" s="330"/>
      <c r="IPG537" s="428"/>
      <c r="IPH537" s="330"/>
      <c r="IPI537" s="428"/>
      <c r="IPJ537" s="330"/>
      <c r="IPK537" s="428"/>
      <c r="IPL537" s="330"/>
      <c r="IPM537" s="428"/>
      <c r="IPN537" s="330"/>
      <c r="IPO537" s="428"/>
      <c r="IPP537" s="330"/>
      <c r="IPQ537" s="428"/>
      <c r="IPR537" s="330"/>
      <c r="IPS537" s="428"/>
      <c r="IPT537" s="330"/>
      <c r="IPU537" s="428"/>
      <c r="IPV537" s="330"/>
      <c r="IPW537" s="428"/>
      <c r="IPX537" s="330"/>
      <c r="IPY537" s="428"/>
      <c r="IPZ537" s="330"/>
      <c r="IQA537" s="428"/>
      <c r="IQB537" s="330"/>
      <c r="IQC537" s="428"/>
      <c r="IQD537" s="330"/>
      <c r="IQE537" s="428"/>
      <c r="IQF537" s="330"/>
      <c r="IQG537" s="428"/>
      <c r="IQH537" s="330"/>
      <c r="IQI537" s="428"/>
      <c r="IQJ537" s="330"/>
      <c r="IQK537" s="428"/>
      <c r="IQL537" s="330"/>
      <c r="IQM537" s="428"/>
      <c r="IQN537" s="330"/>
      <c r="IQO537" s="428"/>
      <c r="IQP537" s="330"/>
      <c r="IQQ537" s="428"/>
      <c r="IQR537" s="330"/>
      <c r="IQS537" s="428"/>
      <c r="IQT537" s="330"/>
      <c r="IQU537" s="428"/>
      <c r="IQV537" s="330"/>
      <c r="IQW537" s="428"/>
      <c r="IQX537" s="330"/>
      <c r="IQY537" s="428"/>
      <c r="IQZ537" s="330"/>
      <c r="IRA537" s="428"/>
      <c r="IRB537" s="330"/>
      <c r="IRC537" s="428"/>
      <c r="IRD537" s="330"/>
      <c r="IRE537" s="428"/>
      <c r="IRF537" s="330"/>
      <c r="IRG537" s="428"/>
      <c r="IRH537" s="330"/>
      <c r="IRI537" s="428"/>
      <c r="IRJ537" s="330"/>
      <c r="IRK537" s="428"/>
      <c r="IRL537" s="330"/>
      <c r="IRM537" s="428"/>
      <c r="IRN537" s="330"/>
      <c r="IRO537" s="428"/>
      <c r="IRP537" s="330"/>
      <c r="IRQ537" s="428"/>
      <c r="IRR537" s="330"/>
      <c r="IRS537" s="428"/>
      <c r="IRT537" s="330"/>
      <c r="IRU537" s="428"/>
      <c r="IRV537" s="330"/>
      <c r="IRW537" s="428"/>
      <c r="IRX537" s="330"/>
      <c r="IRY537" s="428"/>
      <c r="IRZ537" s="330"/>
      <c r="ISA537" s="428"/>
      <c r="ISB537" s="330"/>
      <c r="ISC537" s="428"/>
      <c r="ISD537" s="330"/>
      <c r="ISE537" s="428"/>
      <c r="ISF537" s="330"/>
      <c r="ISG537" s="428"/>
      <c r="ISH537" s="330"/>
      <c r="ISI537" s="428"/>
      <c r="ISJ537" s="330"/>
      <c r="ISK537" s="428"/>
      <c r="ISL537" s="330"/>
      <c r="ISM537" s="428"/>
      <c r="ISN537" s="330"/>
      <c r="ISO537" s="428"/>
      <c r="ISP537" s="330"/>
      <c r="ISQ537" s="428"/>
      <c r="ISR537" s="330"/>
      <c r="ISS537" s="428"/>
      <c r="IST537" s="330"/>
      <c r="ISU537" s="428"/>
      <c r="ISV537" s="330"/>
      <c r="ISW537" s="428"/>
      <c r="ISX537" s="330"/>
      <c r="ISY537" s="428"/>
      <c r="ISZ537" s="330"/>
      <c r="ITA537" s="428"/>
      <c r="ITB537" s="330"/>
      <c r="ITC537" s="428"/>
      <c r="ITD537" s="330"/>
      <c r="ITE537" s="428"/>
      <c r="ITF537" s="330"/>
      <c r="ITG537" s="428"/>
      <c r="ITH537" s="330"/>
      <c r="ITI537" s="428"/>
      <c r="ITJ537" s="330"/>
      <c r="ITK537" s="428"/>
      <c r="ITL537" s="330"/>
      <c r="ITM537" s="428"/>
      <c r="ITN537" s="330"/>
      <c r="ITO537" s="428"/>
      <c r="ITP537" s="330"/>
      <c r="ITQ537" s="428"/>
      <c r="ITR537" s="330"/>
      <c r="ITS537" s="428"/>
      <c r="ITT537" s="330"/>
      <c r="ITU537" s="428"/>
      <c r="ITV537" s="330"/>
      <c r="ITW537" s="428"/>
      <c r="ITX537" s="330"/>
      <c r="ITY537" s="428"/>
      <c r="ITZ537" s="330"/>
      <c r="IUA537" s="428"/>
      <c r="IUB537" s="330"/>
      <c r="IUC537" s="428"/>
      <c r="IUD537" s="330"/>
      <c r="IUE537" s="428"/>
      <c r="IUF537" s="330"/>
      <c r="IUG537" s="428"/>
      <c r="IUH537" s="330"/>
      <c r="IUI537" s="428"/>
      <c r="IUJ537" s="330"/>
      <c r="IUK537" s="428"/>
      <c r="IUL537" s="330"/>
      <c r="IUM537" s="428"/>
      <c r="IUN537" s="330"/>
      <c r="IUO537" s="428"/>
      <c r="IUP537" s="330"/>
      <c r="IUQ537" s="428"/>
      <c r="IUR537" s="330"/>
      <c r="IUS537" s="428"/>
      <c r="IUT537" s="330"/>
      <c r="IUU537" s="428"/>
      <c r="IUV537" s="330"/>
      <c r="IUW537" s="428"/>
      <c r="IUX537" s="330"/>
      <c r="IUY537" s="428"/>
      <c r="IUZ537" s="330"/>
      <c r="IVA537" s="428"/>
      <c r="IVB537" s="330"/>
      <c r="IVC537" s="428"/>
      <c r="IVD537" s="330"/>
      <c r="IVE537" s="428"/>
      <c r="IVF537" s="330"/>
      <c r="IVG537" s="428"/>
      <c r="IVH537" s="330"/>
      <c r="IVI537" s="428"/>
      <c r="IVJ537" s="330"/>
      <c r="IVK537" s="428"/>
      <c r="IVL537" s="330"/>
      <c r="IVM537" s="428"/>
      <c r="IVN537" s="330"/>
      <c r="IVO537" s="428"/>
      <c r="IVP537" s="330"/>
      <c r="IVQ537" s="428"/>
      <c r="IVR537" s="330"/>
      <c r="IVS537" s="428"/>
      <c r="IVT537" s="330"/>
      <c r="IVU537" s="428"/>
      <c r="IVV537" s="330"/>
      <c r="IVW537" s="428"/>
      <c r="IVX537" s="330"/>
      <c r="IVY537" s="428"/>
      <c r="IVZ537" s="330"/>
      <c r="IWA537" s="428"/>
      <c r="IWB537" s="330"/>
      <c r="IWC537" s="428"/>
      <c r="IWD537" s="330"/>
      <c r="IWE537" s="428"/>
      <c r="IWF537" s="330"/>
      <c r="IWG537" s="428"/>
      <c r="IWH537" s="330"/>
      <c r="IWI537" s="428"/>
      <c r="IWJ537" s="330"/>
      <c r="IWK537" s="428"/>
      <c r="IWL537" s="330"/>
      <c r="IWM537" s="428"/>
      <c r="IWN537" s="330"/>
      <c r="IWO537" s="428"/>
      <c r="IWP537" s="330"/>
      <c r="IWQ537" s="428"/>
      <c r="IWR537" s="330"/>
      <c r="IWS537" s="428"/>
      <c r="IWT537" s="330"/>
      <c r="IWU537" s="428"/>
      <c r="IWV537" s="330"/>
      <c r="IWW537" s="428"/>
      <c r="IWX537" s="330"/>
      <c r="IWY537" s="428"/>
      <c r="IWZ537" s="330"/>
      <c r="IXA537" s="428"/>
      <c r="IXB537" s="330"/>
      <c r="IXC537" s="428"/>
      <c r="IXD537" s="330"/>
      <c r="IXE537" s="428"/>
      <c r="IXF537" s="330"/>
      <c r="IXG537" s="428"/>
      <c r="IXH537" s="330"/>
      <c r="IXI537" s="428"/>
      <c r="IXJ537" s="330"/>
      <c r="IXK537" s="428"/>
      <c r="IXL537" s="330"/>
      <c r="IXM537" s="428"/>
      <c r="IXN537" s="330"/>
      <c r="IXO537" s="428"/>
      <c r="IXP537" s="330"/>
      <c r="IXQ537" s="428"/>
      <c r="IXR537" s="330"/>
      <c r="IXS537" s="428"/>
      <c r="IXT537" s="330"/>
      <c r="IXU537" s="428"/>
      <c r="IXV537" s="330"/>
      <c r="IXW537" s="428"/>
      <c r="IXX537" s="330"/>
      <c r="IXY537" s="428"/>
      <c r="IXZ537" s="330"/>
      <c r="IYA537" s="428"/>
      <c r="IYB537" s="330"/>
      <c r="IYC537" s="428"/>
      <c r="IYD537" s="330"/>
      <c r="IYE537" s="428"/>
      <c r="IYF537" s="330"/>
      <c r="IYG537" s="428"/>
      <c r="IYH537" s="330"/>
      <c r="IYI537" s="428"/>
      <c r="IYJ537" s="330"/>
      <c r="IYK537" s="428"/>
      <c r="IYL537" s="330"/>
      <c r="IYM537" s="428"/>
      <c r="IYN537" s="330"/>
      <c r="IYO537" s="428"/>
      <c r="IYP537" s="330"/>
      <c r="IYQ537" s="428"/>
      <c r="IYR537" s="330"/>
      <c r="IYS537" s="428"/>
      <c r="IYT537" s="330"/>
      <c r="IYU537" s="428"/>
      <c r="IYV537" s="330"/>
      <c r="IYW537" s="428"/>
      <c r="IYX537" s="330"/>
      <c r="IYY537" s="428"/>
      <c r="IYZ537" s="330"/>
      <c r="IZA537" s="428"/>
      <c r="IZB537" s="330"/>
      <c r="IZC537" s="428"/>
      <c r="IZD537" s="330"/>
      <c r="IZE537" s="428"/>
      <c r="IZF537" s="330"/>
      <c r="IZG537" s="428"/>
      <c r="IZH537" s="330"/>
      <c r="IZI537" s="428"/>
      <c r="IZJ537" s="330"/>
      <c r="IZK537" s="428"/>
      <c r="IZL537" s="330"/>
      <c r="IZM537" s="428"/>
      <c r="IZN537" s="330"/>
      <c r="IZO537" s="428"/>
      <c r="IZP537" s="330"/>
      <c r="IZQ537" s="428"/>
      <c r="IZR537" s="330"/>
      <c r="IZS537" s="428"/>
      <c r="IZT537" s="330"/>
      <c r="IZU537" s="428"/>
      <c r="IZV537" s="330"/>
      <c r="IZW537" s="428"/>
      <c r="IZX537" s="330"/>
      <c r="IZY537" s="428"/>
      <c r="IZZ537" s="330"/>
      <c r="JAA537" s="428"/>
      <c r="JAB537" s="330"/>
      <c r="JAC537" s="428"/>
      <c r="JAD537" s="330"/>
      <c r="JAE537" s="428"/>
      <c r="JAF537" s="330"/>
      <c r="JAG537" s="428"/>
      <c r="JAH537" s="330"/>
      <c r="JAI537" s="428"/>
      <c r="JAJ537" s="330"/>
      <c r="JAK537" s="428"/>
      <c r="JAL537" s="330"/>
      <c r="JAM537" s="428"/>
      <c r="JAN537" s="330"/>
      <c r="JAO537" s="428"/>
      <c r="JAP537" s="330"/>
      <c r="JAQ537" s="428"/>
      <c r="JAR537" s="330"/>
      <c r="JAS537" s="428"/>
      <c r="JAT537" s="330"/>
      <c r="JAU537" s="428"/>
      <c r="JAV537" s="330"/>
      <c r="JAW537" s="428"/>
      <c r="JAX537" s="330"/>
      <c r="JAY537" s="428"/>
      <c r="JAZ537" s="330"/>
      <c r="JBA537" s="428"/>
      <c r="JBB537" s="330"/>
      <c r="JBC537" s="428"/>
      <c r="JBD537" s="330"/>
      <c r="JBE537" s="428"/>
      <c r="JBF537" s="330"/>
      <c r="JBG537" s="428"/>
      <c r="JBH537" s="330"/>
      <c r="JBI537" s="428"/>
      <c r="JBJ537" s="330"/>
      <c r="JBK537" s="428"/>
      <c r="JBL537" s="330"/>
      <c r="JBM537" s="428"/>
      <c r="JBN537" s="330"/>
      <c r="JBO537" s="428"/>
      <c r="JBP537" s="330"/>
      <c r="JBQ537" s="428"/>
      <c r="JBR537" s="330"/>
      <c r="JBS537" s="428"/>
      <c r="JBT537" s="330"/>
      <c r="JBU537" s="428"/>
      <c r="JBV537" s="330"/>
      <c r="JBW537" s="428"/>
      <c r="JBX537" s="330"/>
      <c r="JBY537" s="428"/>
      <c r="JBZ537" s="330"/>
      <c r="JCA537" s="428"/>
      <c r="JCB537" s="330"/>
      <c r="JCC537" s="428"/>
      <c r="JCD537" s="330"/>
      <c r="JCE537" s="428"/>
      <c r="JCF537" s="330"/>
      <c r="JCG537" s="428"/>
      <c r="JCH537" s="330"/>
      <c r="JCI537" s="428"/>
      <c r="JCJ537" s="330"/>
      <c r="JCK537" s="428"/>
      <c r="JCL537" s="330"/>
      <c r="JCM537" s="428"/>
      <c r="JCN537" s="330"/>
      <c r="JCO537" s="428"/>
      <c r="JCP537" s="330"/>
      <c r="JCQ537" s="428"/>
      <c r="JCR537" s="330"/>
      <c r="JCS537" s="428"/>
      <c r="JCT537" s="330"/>
      <c r="JCU537" s="428"/>
      <c r="JCV537" s="330"/>
      <c r="JCW537" s="428"/>
      <c r="JCX537" s="330"/>
      <c r="JCY537" s="428"/>
      <c r="JCZ537" s="330"/>
      <c r="JDA537" s="428"/>
      <c r="JDB537" s="330"/>
      <c r="JDC537" s="428"/>
      <c r="JDD537" s="330"/>
      <c r="JDE537" s="428"/>
      <c r="JDF537" s="330"/>
      <c r="JDG537" s="428"/>
      <c r="JDH537" s="330"/>
      <c r="JDI537" s="428"/>
      <c r="JDJ537" s="330"/>
      <c r="JDK537" s="428"/>
      <c r="JDL537" s="330"/>
      <c r="JDM537" s="428"/>
      <c r="JDN537" s="330"/>
      <c r="JDO537" s="428"/>
      <c r="JDP537" s="330"/>
      <c r="JDQ537" s="428"/>
      <c r="JDR537" s="330"/>
      <c r="JDS537" s="428"/>
      <c r="JDT537" s="330"/>
      <c r="JDU537" s="428"/>
      <c r="JDV537" s="330"/>
      <c r="JDW537" s="428"/>
      <c r="JDX537" s="330"/>
      <c r="JDY537" s="428"/>
      <c r="JDZ537" s="330"/>
      <c r="JEA537" s="428"/>
      <c r="JEB537" s="330"/>
      <c r="JEC537" s="428"/>
      <c r="JED537" s="330"/>
      <c r="JEE537" s="428"/>
      <c r="JEF537" s="330"/>
      <c r="JEG537" s="428"/>
      <c r="JEH537" s="330"/>
      <c r="JEI537" s="428"/>
      <c r="JEJ537" s="330"/>
      <c r="JEK537" s="428"/>
      <c r="JEL537" s="330"/>
      <c r="JEM537" s="428"/>
      <c r="JEN537" s="330"/>
      <c r="JEO537" s="428"/>
      <c r="JEP537" s="330"/>
      <c r="JEQ537" s="428"/>
      <c r="JER537" s="330"/>
      <c r="JES537" s="428"/>
      <c r="JET537" s="330"/>
      <c r="JEU537" s="428"/>
      <c r="JEV537" s="330"/>
      <c r="JEW537" s="428"/>
      <c r="JEX537" s="330"/>
      <c r="JEY537" s="428"/>
      <c r="JEZ537" s="330"/>
      <c r="JFA537" s="428"/>
      <c r="JFB537" s="330"/>
      <c r="JFC537" s="428"/>
      <c r="JFD537" s="330"/>
      <c r="JFE537" s="428"/>
      <c r="JFF537" s="330"/>
      <c r="JFG537" s="428"/>
      <c r="JFH537" s="330"/>
      <c r="JFI537" s="428"/>
      <c r="JFJ537" s="330"/>
      <c r="JFK537" s="428"/>
      <c r="JFL537" s="330"/>
      <c r="JFM537" s="428"/>
      <c r="JFN537" s="330"/>
      <c r="JFO537" s="428"/>
      <c r="JFP537" s="330"/>
      <c r="JFQ537" s="428"/>
      <c r="JFR537" s="330"/>
      <c r="JFS537" s="428"/>
      <c r="JFT537" s="330"/>
      <c r="JFU537" s="428"/>
      <c r="JFV537" s="330"/>
      <c r="JFW537" s="428"/>
      <c r="JFX537" s="330"/>
      <c r="JFY537" s="428"/>
      <c r="JFZ537" s="330"/>
      <c r="JGA537" s="428"/>
      <c r="JGB537" s="330"/>
      <c r="JGC537" s="428"/>
      <c r="JGD537" s="330"/>
      <c r="JGE537" s="428"/>
      <c r="JGF537" s="330"/>
      <c r="JGG537" s="428"/>
      <c r="JGH537" s="330"/>
      <c r="JGI537" s="428"/>
      <c r="JGJ537" s="330"/>
      <c r="JGK537" s="428"/>
      <c r="JGL537" s="330"/>
      <c r="JGM537" s="428"/>
      <c r="JGN537" s="330"/>
      <c r="JGO537" s="428"/>
      <c r="JGP537" s="330"/>
      <c r="JGQ537" s="428"/>
      <c r="JGR537" s="330"/>
      <c r="JGS537" s="428"/>
      <c r="JGT537" s="330"/>
      <c r="JGU537" s="428"/>
      <c r="JGV537" s="330"/>
      <c r="JGW537" s="428"/>
      <c r="JGX537" s="330"/>
      <c r="JGY537" s="428"/>
      <c r="JGZ537" s="330"/>
      <c r="JHA537" s="428"/>
      <c r="JHB537" s="330"/>
      <c r="JHC537" s="428"/>
      <c r="JHD537" s="330"/>
      <c r="JHE537" s="428"/>
      <c r="JHF537" s="330"/>
      <c r="JHG537" s="428"/>
      <c r="JHH537" s="330"/>
      <c r="JHI537" s="428"/>
      <c r="JHJ537" s="330"/>
      <c r="JHK537" s="428"/>
      <c r="JHL537" s="330"/>
      <c r="JHM537" s="428"/>
      <c r="JHN537" s="330"/>
      <c r="JHO537" s="428"/>
      <c r="JHP537" s="330"/>
      <c r="JHQ537" s="428"/>
      <c r="JHR537" s="330"/>
      <c r="JHS537" s="428"/>
      <c r="JHT537" s="330"/>
      <c r="JHU537" s="428"/>
      <c r="JHV537" s="330"/>
      <c r="JHW537" s="428"/>
      <c r="JHX537" s="330"/>
      <c r="JHY537" s="428"/>
      <c r="JHZ537" s="330"/>
      <c r="JIA537" s="428"/>
      <c r="JIB537" s="330"/>
      <c r="JIC537" s="428"/>
      <c r="JID537" s="330"/>
      <c r="JIE537" s="428"/>
      <c r="JIF537" s="330"/>
      <c r="JIG537" s="428"/>
      <c r="JIH537" s="330"/>
      <c r="JII537" s="428"/>
      <c r="JIJ537" s="330"/>
      <c r="JIK537" s="428"/>
      <c r="JIL537" s="330"/>
      <c r="JIM537" s="428"/>
      <c r="JIN537" s="330"/>
      <c r="JIO537" s="428"/>
      <c r="JIP537" s="330"/>
      <c r="JIQ537" s="428"/>
      <c r="JIR537" s="330"/>
      <c r="JIS537" s="428"/>
      <c r="JIT537" s="330"/>
      <c r="JIU537" s="428"/>
      <c r="JIV537" s="330"/>
      <c r="JIW537" s="428"/>
      <c r="JIX537" s="330"/>
      <c r="JIY537" s="428"/>
      <c r="JIZ537" s="330"/>
      <c r="JJA537" s="428"/>
      <c r="JJB537" s="330"/>
      <c r="JJC537" s="428"/>
      <c r="JJD537" s="330"/>
      <c r="JJE537" s="428"/>
      <c r="JJF537" s="330"/>
      <c r="JJG537" s="428"/>
      <c r="JJH537" s="330"/>
      <c r="JJI537" s="428"/>
      <c r="JJJ537" s="330"/>
      <c r="JJK537" s="428"/>
      <c r="JJL537" s="330"/>
      <c r="JJM537" s="428"/>
      <c r="JJN537" s="330"/>
      <c r="JJO537" s="428"/>
      <c r="JJP537" s="330"/>
      <c r="JJQ537" s="428"/>
      <c r="JJR537" s="330"/>
      <c r="JJS537" s="428"/>
      <c r="JJT537" s="330"/>
      <c r="JJU537" s="428"/>
      <c r="JJV537" s="330"/>
      <c r="JJW537" s="428"/>
      <c r="JJX537" s="330"/>
      <c r="JJY537" s="428"/>
      <c r="JJZ537" s="330"/>
      <c r="JKA537" s="428"/>
      <c r="JKB537" s="330"/>
      <c r="JKC537" s="428"/>
      <c r="JKD537" s="330"/>
      <c r="JKE537" s="428"/>
      <c r="JKF537" s="330"/>
      <c r="JKG537" s="428"/>
      <c r="JKH537" s="330"/>
      <c r="JKI537" s="428"/>
      <c r="JKJ537" s="330"/>
      <c r="JKK537" s="428"/>
      <c r="JKL537" s="330"/>
      <c r="JKM537" s="428"/>
      <c r="JKN537" s="330"/>
      <c r="JKO537" s="428"/>
      <c r="JKP537" s="330"/>
      <c r="JKQ537" s="428"/>
      <c r="JKR537" s="330"/>
      <c r="JKS537" s="428"/>
      <c r="JKT537" s="330"/>
      <c r="JKU537" s="428"/>
      <c r="JKV537" s="330"/>
      <c r="JKW537" s="428"/>
      <c r="JKX537" s="330"/>
      <c r="JKY537" s="428"/>
      <c r="JKZ537" s="330"/>
      <c r="JLA537" s="428"/>
      <c r="JLB537" s="330"/>
      <c r="JLC537" s="428"/>
      <c r="JLD537" s="330"/>
      <c r="JLE537" s="428"/>
      <c r="JLF537" s="330"/>
      <c r="JLG537" s="428"/>
      <c r="JLH537" s="330"/>
      <c r="JLI537" s="428"/>
      <c r="JLJ537" s="330"/>
      <c r="JLK537" s="428"/>
      <c r="JLL537" s="330"/>
      <c r="JLM537" s="428"/>
      <c r="JLN537" s="330"/>
      <c r="JLO537" s="428"/>
      <c r="JLP537" s="330"/>
      <c r="JLQ537" s="428"/>
      <c r="JLR537" s="330"/>
      <c r="JLS537" s="428"/>
      <c r="JLT537" s="330"/>
      <c r="JLU537" s="428"/>
      <c r="JLV537" s="330"/>
      <c r="JLW537" s="428"/>
      <c r="JLX537" s="330"/>
      <c r="JLY537" s="428"/>
      <c r="JLZ537" s="330"/>
      <c r="JMA537" s="428"/>
      <c r="JMB537" s="330"/>
      <c r="JMC537" s="428"/>
      <c r="JMD537" s="330"/>
      <c r="JME537" s="428"/>
      <c r="JMF537" s="330"/>
      <c r="JMG537" s="428"/>
      <c r="JMH537" s="330"/>
      <c r="JMI537" s="428"/>
      <c r="JMJ537" s="330"/>
      <c r="JMK537" s="428"/>
      <c r="JML537" s="330"/>
      <c r="JMM537" s="428"/>
      <c r="JMN537" s="330"/>
      <c r="JMO537" s="428"/>
      <c r="JMP537" s="330"/>
      <c r="JMQ537" s="428"/>
      <c r="JMR537" s="330"/>
      <c r="JMS537" s="428"/>
      <c r="JMT537" s="330"/>
      <c r="JMU537" s="428"/>
      <c r="JMV537" s="330"/>
      <c r="JMW537" s="428"/>
      <c r="JMX537" s="330"/>
      <c r="JMY537" s="428"/>
      <c r="JMZ537" s="330"/>
      <c r="JNA537" s="428"/>
      <c r="JNB537" s="330"/>
      <c r="JNC537" s="428"/>
      <c r="JND537" s="330"/>
      <c r="JNE537" s="428"/>
      <c r="JNF537" s="330"/>
      <c r="JNG537" s="428"/>
      <c r="JNH537" s="330"/>
      <c r="JNI537" s="428"/>
      <c r="JNJ537" s="330"/>
      <c r="JNK537" s="428"/>
      <c r="JNL537" s="330"/>
      <c r="JNM537" s="428"/>
      <c r="JNN537" s="330"/>
      <c r="JNO537" s="428"/>
      <c r="JNP537" s="330"/>
      <c r="JNQ537" s="428"/>
      <c r="JNR537" s="330"/>
      <c r="JNS537" s="428"/>
      <c r="JNT537" s="330"/>
      <c r="JNU537" s="428"/>
      <c r="JNV537" s="330"/>
      <c r="JNW537" s="428"/>
      <c r="JNX537" s="330"/>
      <c r="JNY537" s="428"/>
      <c r="JNZ537" s="330"/>
      <c r="JOA537" s="428"/>
      <c r="JOB537" s="330"/>
      <c r="JOC537" s="428"/>
      <c r="JOD537" s="330"/>
      <c r="JOE537" s="428"/>
      <c r="JOF537" s="330"/>
      <c r="JOG537" s="428"/>
      <c r="JOH537" s="330"/>
      <c r="JOI537" s="428"/>
      <c r="JOJ537" s="330"/>
      <c r="JOK537" s="428"/>
      <c r="JOL537" s="330"/>
      <c r="JOM537" s="428"/>
      <c r="JON537" s="330"/>
      <c r="JOO537" s="428"/>
      <c r="JOP537" s="330"/>
      <c r="JOQ537" s="428"/>
      <c r="JOR537" s="330"/>
      <c r="JOS537" s="428"/>
      <c r="JOT537" s="330"/>
      <c r="JOU537" s="428"/>
      <c r="JOV537" s="330"/>
      <c r="JOW537" s="428"/>
      <c r="JOX537" s="330"/>
      <c r="JOY537" s="428"/>
      <c r="JOZ537" s="330"/>
      <c r="JPA537" s="428"/>
      <c r="JPB537" s="330"/>
      <c r="JPC537" s="428"/>
      <c r="JPD537" s="330"/>
      <c r="JPE537" s="428"/>
      <c r="JPF537" s="330"/>
      <c r="JPG537" s="428"/>
      <c r="JPH537" s="330"/>
      <c r="JPI537" s="428"/>
      <c r="JPJ537" s="330"/>
      <c r="JPK537" s="428"/>
      <c r="JPL537" s="330"/>
      <c r="JPM537" s="428"/>
      <c r="JPN537" s="330"/>
      <c r="JPO537" s="428"/>
      <c r="JPP537" s="330"/>
      <c r="JPQ537" s="428"/>
      <c r="JPR537" s="330"/>
      <c r="JPS537" s="428"/>
      <c r="JPT537" s="330"/>
      <c r="JPU537" s="428"/>
      <c r="JPV537" s="330"/>
      <c r="JPW537" s="428"/>
      <c r="JPX537" s="330"/>
      <c r="JPY537" s="428"/>
      <c r="JPZ537" s="330"/>
      <c r="JQA537" s="428"/>
      <c r="JQB537" s="330"/>
      <c r="JQC537" s="428"/>
      <c r="JQD537" s="330"/>
      <c r="JQE537" s="428"/>
      <c r="JQF537" s="330"/>
      <c r="JQG537" s="428"/>
      <c r="JQH537" s="330"/>
      <c r="JQI537" s="428"/>
      <c r="JQJ537" s="330"/>
      <c r="JQK537" s="428"/>
      <c r="JQL537" s="330"/>
      <c r="JQM537" s="428"/>
      <c r="JQN537" s="330"/>
      <c r="JQO537" s="428"/>
      <c r="JQP537" s="330"/>
      <c r="JQQ537" s="428"/>
      <c r="JQR537" s="330"/>
      <c r="JQS537" s="428"/>
      <c r="JQT537" s="330"/>
      <c r="JQU537" s="428"/>
      <c r="JQV537" s="330"/>
      <c r="JQW537" s="428"/>
      <c r="JQX537" s="330"/>
      <c r="JQY537" s="428"/>
      <c r="JQZ537" s="330"/>
      <c r="JRA537" s="428"/>
      <c r="JRB537" s="330"/>
      <c r="JRC537" s="428"/>
      <c r="JRD537" s="330"/>
      <c r="JRE537" s="428"/>
      <c r="JRF537" s="330"/>
      <c r="JRG537" s="428"/>
      <c r="JRH537" s="330"/>
      <c r="JRI537" s="428"/>
      <c r="JRJ537" s="330"/>
      <c r="JRK537" s="428"/>
      <c r="JRL537" s="330"/>
      <c r="JRM537" s="428"/>
      <c r="JRN537" s="330"/>
      <c r="JRO537" s="428"/>
      <c r="JRP537" s="330"/>
      <c r="JRQ537" s="428"/>
      <c r="JRR537" s="330"/>
      <c r="JRS537" s="428"/>
      <c r="JRT537" s="330"/>
      <c r="JRU537" s="428"/>
      <c r="JRV537" s="330"/>
      <c r="JRW537" s="428"/>
      <c r="JRX537" s="330"/>
      <c r="JRY537" s="428"/>
      <c r="JRZ537" s="330"/>
      <c r="JSA537" s="428"/>
      <c r="JSB537" s="330"/>
      <c r="JSC537" s="428"/>
      <c r="JSD537" s="330"/>
      <c r="JSE537" s="428"/>
      <c r="JSF537" s="330"/>
      <c r="JSG537" s="428"/>
      <c r="JSH537" s="330"/>
      <c r="JSI537" s="428"/>
      <c r="JSJ537" s="330"/>
      <c r="JSK537" s="428"/>
      <c r="JSL537" s="330"/>
      <c r="JSM537" s="428"/>
      <c r="JSN537" s="330"/>
      <c r="JSO537" s="428"/>
      <c r="JSP537" s="330"/>
      <c r="JSQ537" s="428"/>
      <c r="JSR537" s="330"/>
      <c r="JSS537" s="428"/>
      <c r="JST537" s="330"/>
      <c r="JSU537" s="428"/>
      <c r="JSV537" s="330"/>
      <c r="JSW537" s="428"/>
      <c r="JSX537" s="330"/>
      <c r="JSY537" s="428"/>
      <c r="JSZ537" s="330"/>
      <c r="JTA537" s="428"/>
      <c r="JTB537" s="330"/>
      <c r="JTC537" s="428"/>
      <c r="JTD537" s="330"/>
      <c r="JTE537" s="428"/>
      <c r="JTF537" s="330"/>
      <c r="JTG537" s="428"/>
      <c r="JTH537" s="330"/>
      <c r="JTI537" s="428"/>
      <c r="JTJ537" s="330"/>
      <c r="JTK537" s="428"/>
      <c r="JTL537" s="330"/>
      <c r="JTM537" s="428"/>
      <c r="JTN537" s="330"/>
      <c r="JTO537" s="428"/>
      <c r="JTP537" s="330"/>
      <c r="JTQ537" s="428"/>
      <c r="JTR537" s="330"/>
      <c r="JTS537" s="428"/>
      <c r="JTT537" s="330"/>
      <c r="JTU537" s="428"/>
      <c r="JTV537" s="330"/>
      <c r="JTW537" s="428"/>
      <c r="JTX537" s="330"/>
      <c r="JTY537" s="428"/>
      <c r="JTZ537" s="330"/>
      <c r="JUA537" s="428"/>
      <c r="JUB537" s="330"/>
      <c r="JUC537" s="428"/>
      <c r="JUD537" s="330"/>
      <c r="JUE537" s="428"/>
      <c r="JUF537" s="330"/>
      <c r="JUG537" s="428"/>
      <c r="JUH537" s="330"/>
      <c r="JUI537" s="428"/>
      <c r="JUJ537" s="330"/>
      <c r="JUK537" s="428"/>
      <c r="JUL537" s="330"/>
      <c r="JUM537" s="428"/>
      <c r="JUN537" s="330"/>
      <c r="JUO537" s="428"/>
      <c r="JUP537" s="330"/>
      <c r="JUQ537" s="428"/>
      <c r="JUR537" s="330"/>
      <c r="JUS537" s="428"/>
      <c r="JUT537" s="330"/>
      <c r="JUU537" s="428"/>
      <c r="JUV537" s="330"/>
      <c r="JUW537" s="428"/>
      <c r="JUX537" s="330"/>
      <c r="JUY537" s="428"/>
      <c r="JUZ537" s="330"/>
      <c r="JVA537" s="428"/>
      <c r="JVB537" s="330"/>
      <c r="JVC537" s="428"/>
      <c r="JVD537" s="330"/>
      <c r="JVE537" s="428"/>
      <c r="JVF537" s="330"/>
      <c r="JVG537" s="428"/>
      <c r="JVH537" s="330"/>
      <c r="JVI537" s="428"/>
      <c r="JVJ537" s="330"/>
      <c r="JVK537" s="428"/>
      <c r="JVL537" s="330"/>
      <c r="JVM537" s="428"/>
      <c r="JVN537" s="330"/>
      <c r="JVO537" s="428"/>
      <c r="JVP537" s="330"/>
      <c r="JVQ537" s="428"/>
      <c r="JVR537" s="330"/>
      <c r="JVS537" s="428"/>
      <c r="JVT537" s="330"/>
      <c r="JVU537" s="428"/>
      <c r="JVV537" s="330"/>
      <c r="JVW537" s="428"/>
      <c r="JVX537" s="330"/>
      <c r="JVY537" s="428"/>
      <c r="JVZ537" s="330"/>
      <c r="JWA537" s="428"/>
      <c r="JWB537" s="330"/>
      <c r="JWC537" s="428"/>
      <c r="JWD537" s="330"/>
      <c r="JWE537" s="428"/>
      <c r="JWF537" s="330"/>
      <c r="JWG537" s="428"/>
      <c r="JWH537" s="330"/>
      <c r="JWI537" s="428"/>
      <c r="JWJ537" s="330"/>
      <c r="JWK537" s="428"/>
      <c r="JWL537" s="330"/>
      <c r="JWM537" s="428"/>
      <c r="JWN537" s="330"/>
      <c r="JWO537" s="428"/>
      <c r="JWP537" s="330"/>
      <c r="JWQ537" s="428"/>
      <c r="JWR537" s="330"/>
      <c r="JWS537" s="428"/>
      <c r="JWT537" s="330"/>
      <c r="JWU537" s="428"/>
      <c r="JWV537" s="330"/>
      <c r="JWW537" s="428"/>
      <c r="JWX537" s="330"/>
      <c r="JWY537" s="428"/>
      <c r="JWZ537" s="330"/>
      <c r="JXA537" s="428"/>
      <c r="JXB537" s="330"/>
      <c r="JXC537" s="428"/>
      <c r="JXD537" s="330"/>
      <c r="JXE537" s="428"/>
      <c r="JXF537" s="330"/>
      <c r="JXG537" s="428"/>
      <c r="JXH537" s="330"/>
      <c r="JXI537" s="428"/>
      <c r="JXJ537" s="330"/>
      <c r="JXK537" s="428"/>
      <c r="JXL537" s="330"/>
      <c r="JXM537" s="428"/>
      <c r="JXN537" s="330"/>
      <c r="JXO537" s="428"/>
      <c r="JXP537" s="330"/>
      <c r="JXQ537" s="428"/>
      <c r="JXR537" s="330"/>
      <c r="JXS537" s="428"/>
      <c r="JXT537" s="330"/>
      <c r="JXU537" s="428"/>
      <c r="JXV537" s="330"/>
      <c r="JXW537" s="428"/>
      <c r="JXX537" s="330"/>
      <c r="JXY537" s="428"/>
      <c r="JXZ537" s="330"/>
      <c r="JYA537" s="428"/>
      <c r="JYB537" s="330"/>
      <c r="JYC537" s="428"/>
      <c r="JYD537" s="330"/>
      <c r="JYE537" s="428"/>
      <c r="JYF537" s="330"/>
      <c r="JYG537" s="428"/>
      <c r="JYH537" s="330"/>
      <c r="JYI537" s="428"/>
      <c r="JYJ537" s="330"/>
      <c r="JYK537" s="428"/>
      <c r="JYL537" s="330"/>
      <c r="JYM537" s="428"/>
      <c r="JYN537" s="330"/>
      <c r="JYO537" s="428"/>
      <c r="JYP537" s="330"/>
      <c r="JYQ537" s="428"/>
      <c r="JYR537" s="330"/>
      <c r="JYS537" s="428"/>
      <c r="JYT537" s="330"/>
      <c r="JYU537" s="428"/>
      <c r="JYV537" s="330"/>
      <c r="JYW537" s="428"/>
      <c r="JYX537" s="330"/>
      <c r="JYY537" s="428"/>
      <c r="JYZ537" s="330"/>
      <c r="JZA537" s="428"/>
      <c r="JZB537" s="330"/>
      <c r="JZC537" s="428"/>
      <c r="JZD537" s="330"/>
      <c r="JZE537" s="428"/>
      <c r="JZF537" s="330"/>
      <c r="JZG537" s="428"/>
      <c r="JZH537" s="330"/>
      <c r="JZI537" s="428"/>
      <c r="JZJ537" s="330"/>
      <c r="JZK537" s="428"/>
      <c r="JZL537" s="330"/>
      <c r="JZM537" s="428"/>
      <c r="JZN537" s="330"/>
      <c r="JZO537" s="428"/>
      <c r="JZP537" s="330"/>
      <c r="JZQ537" s="428"/>
      <c r="JZR537" s="330"/>
      <c r="JZS537" s="428"/>
      <c r="JZT537" s="330"/>
      <c r="JZU537" s="428"/>
      <c r="JZV537" s="330"/>
      <c r="JZW537" s="428"/>
      <c r="JZX537" s="330"/>
      <c r="JZY537" s="428"/>
      <c r="JZZ537" s="330"/>
      <c r="KAA537" s="428"/>
      <c r="KAB537" s="330"/>
      <c r="KAC537" s="428"/>
      <c r="KAD537" s="330"/>
      <c r="KAE537" s="428"/>
      <c r="KAF537" s="330"/>
      <c r="KAG537" s="428"/>
      <c r="KAH537" s="330"/>
      <c r="KAI537" s="428"/>
      <c r="KAJ537" s="330"/>
      <c r="KAK537" s="428"/>
      <c r="KAL537" s="330"/>
      <c r="KAM537" s="428"/>
      <c r="KAN537" s="330"/>
      <c r="KAO537" s="428"/>
      <c r="KAP537" s="330"/>
      <c r="KAQ537" s="428"/>
      <c r="KAR537" s="330"/>
      <c r="KAS537" s="428"/>
      <c r="KAT537" s="330"/>
      <c r="KAU537" s="428"/>
      <c r="KAV537" s="330"/>
      <c r="KAW537" s="428"/>
      <c r="KAX537" s="330"/>
      <c r="KAY537" s="428"/>
      <c r="KAZ537" s="330"/>
      <c r="KBA537" s="428"/>
      <c r="KBB537" s="330"/>
      <c r="KBC537" s="428"/>
      <c r="KBD537" s="330"/>
      <c r="KBE537" s="428"/>
      <c r="KBF537" s="330"/>
      <c r="KBG537" s="428"/>
      <c r="KBH537" s="330"/>
      <c r="KBI537" s="428"/>
      <c r="KBJ537" s="330"/>
      <c r="KBK537" s="428"/>
      <c r="KBL537" s="330"/>
      <c r="KBM537" s="428"/>
      <c r="KBN537" s="330"/>
      <c r="KBO537" s="428"/>
      <c r="KBP537" s="330"/>
      <c r="KBQ537" s="428"/>
      <c r="KBR537" s="330"/>
      <c r="KBS537" s="428"/>
      <c r="KBT537" s="330"/>
      <c r="KBU537" s="428"/>
      <c r="KBV537" s="330"/>
      <c r="KBW537" s="428"/>
      <c r="KBX537" s="330"/>
      <c r="KBY537" s="428"/>
      <c r="KBZ537" s="330"/>
      <c r="KCA537" s="428"/>
      <c r="KCB537" s="330"/>
      <c r="KCC537" s="428"/>
      <c r="KCD537" s="330"/>
      <c r="KCE537" s="428"/>
      <c r="KCF537" s="330"/>
      <c r="KCG537" s="428"/>
      <c r="KCH537" s="330"/>
      <c r="KCI537" s="428"/>
      <c r="KCJ537" s="330"/>
      <c r="KCK537" s="428"/>
      <c r="KCL537" s="330"/>
      <c r="KCM537" s="428"/>
      <c r="KCN537" s="330"/>
      <c r="KCO537" s="428"/>
      <c r="KCP537" s="330"/>
      <c r="KCQ537" s="428"/>
      <c r="KCR537" s="330"/>
      <c r="KCS537" s="428"/>
      <c r="KCT537" s="330"/>
      <c r="KCU537" s="428"/>
      <c r="KCV537" s="330"/>
      <c r="KCW537" s="428"/>
      <c r="KCX537" s="330"/>
      <c r="KCY537" s="428"/>
      <c r="KCZ537" s="330"/>
      <c r="KDA537" s="428"/>
      <c r="KDB537" s="330"/>
      <c r="KDC537" s="428"/>
      <c r="KDD537" s="330"/>
      <c r="KDE537" s="428"/>
      <c r="KDF537" s="330"/>
      <c r="KDG537" s="428"/>
      <c r="KDH537" s="330"/>
      <c r="KDI537" s="428"/>
      <c r="KDJ537" s="330"/>
      <c r="KDK537" s="428"/>
      <c r="KDL537" s="330"/>
      <c r="KDM537" s="428"/>
      <c r="KDN537" s="330"/>
      <c r="KDO537" s="428"/>
      <c r="KDP537" s="330"/>
      <c r="KDQ537" s="428"/>
      <c r="KDR537" s="330"/>
      <c r="KDS537" s="428"/>
      <c r="KDT537" s="330"/>
      <c r="KDU537" s="428"/>
      <c r="KDV537" s="330"/>
      <c r="KDW537" s="428"/>
      <c r="KDX537" s="330"/>
      <c r="KDY537" s="428"/>
      <c r="KDZ537" s="330"/>
      <c r="KEA537" s="428"/>
      <c r="KEB537" s="330"/>
      <c r="KEC537" s="428"/>
      <c r="KED537" s="330"/>
      <c r="KEE537" s="428"/>
      <c r="KEF537" s="330"/>
      <c r="KEG537" s="428"/>
      <c r="KEH537" s="330"/>
      <c r="KEI537" s="428"/>
      <c r="KEJ537" s="330"/>
      <c r="KEK537" s="428"/>
      <c r="KEL537" s="330"/>
      <c r="KEM537" s="428"/>
      <c r="KEN537" s="330"/>
      <c r="KEO537" s="428"/>
      <c r="KEP537" s="330"/>
      <c r="KEQ537" s="428"/>
      <c r="KER537" s="330"/>
      <c r="KES537" s="428"/>
      <c r="KET537" s="330"/>
      <c r="KEU537" s="428"/>
      <c r="KEV537" s="330"/>
      <c r="KEW537" s="428"/>
      <c r="KEX537" s="330"/>
      <c r="KEY537" s="428"/>
      <c r="KEZ537" s="330"/>
      <c r="KFA537" s="428"/>
      <c r="KFB537" s="330"/>
      <c r="KFC537" s="428"/>
      <c r="KFD537" s="330"/>
      <c r="KFE537" s="428"/>
      <c r="KFF537" s="330"/>
      <c r="KFG537" s="428"/>
      <c r="KFH537" s="330"/>
      <c r="KFI537" s="428"/>
      <c r="KFJ537" s="330"/>
      <c r="KFK537" s="428"/>
      <c r="KFL537" s="330"/>
      <c r="KFM537" s="428"/>
      <c r="KFN537" s="330"/>
      <c r="KFO537" s="428"/>
      <c r="KFP537" s="330"/>
      <c r="KFQ537" s="428"/>
      <c r="KFR537" s="330"/>
      <c r="KFS537" s="428"/>
      <c r="KFT537" s="330"/>
      <c r="KFU537" s="428"/>
      <c r="KFV537" s="330"/>
      <c r="KFW537" s="428"/>
      <c r="KFX537" s="330"/>
      <c r="KFY537" s="428"/>
      <c r="KFZ537" s="330"/>
      <c r="KGA537" s="428"/>
      <c r="KGB537" s="330"/>
      <c r="KGC537" s="428"/>
      <c r="KGD537" s="330"/>
      <c r="KGE537" s="428"/>
      <c r="KGF537" s="330"/>
      <c r="KGG537" s="428"/>
      <c r="KGH537" s="330"/>
      <c r="KGI537" s="428"/>
      <c r="KGJ537" s="330"/>
      <c r="KGK537" s="428"/>
      <c r="KGL537" s="330"/>
      <c r="KGM537" s="428"/>
      <c r="KGN537" s="330"/>
      <c r="KGO537" s="428"/>
      <c r="KGP537" s="330"/>
      <c r="KGQ537" s="428"/>
      <c r="KGR537" s="330"/>
      <c r="KGS537" s="428"/>
      <c r="KGT537" s="330"/>
      <c r="KGU537" s="428"/>
      <c r="KGV537" s="330"/>
      <c r="KGW537" s="428"/>
      <c r="KGX537" s="330"/>
      <c r="KGY537" s="428"/>
      <c r="KGZ537" s="330"/>
      <c r="KHA537" s="428"/>
      <c r="KHB537" s="330"/>
      <c r="KHC537" s="428"/>
      <c r="KHD537" s="330"/>
      <c r="KHE537" s="428"/>
      <c r="KHF537" s="330"/>
      <c r="KHG537" s="428"/>
      <c r="KHH537" s="330"/>
      <c r="KHI537" s="428"/>
      <c r="KHJ537" s="330"/>
      <c r="KHK537" s="428"/>
      <c r="KHL537" s="330"/>
      <c r="KHM537" s="428"/>
      <c r="KHN537" s="330"/>
      <c r="KHO537" s="428"/>
      <c r="KHP537" s="330"/>
      <c r="KHQ537" s="428"/>
      <c r="KHR537" s="330"/>
      <c r="KHS537" s="428"/>
      <c r="KHT537" s="330"/>
      <c r="KHU537" s="428"/>
      <c r="KHV537" s="330"/>
      <c r="KHW537" s="428"/>
      <c r="KHX537" s="330"/>
      <c r="KHY537" s="428"/>
      <c r="KHZ537" s="330"/>
      <c r="KIA537" s="428"/>
      <c r="KIB537" s="330"/>
      <c r="KIC537" s="428"/>
      <c r="KID537" s="330"/>
      <c r="KIE537" s="428"/>
      <c r="KIF537" s="330"/>
      <c r="KIG537" s="428"/>
      <c r="KIH537" s="330"/>
      <c r="KII537" s="428"/>
      <c r="KIJ537" s="330"/>
      <c r="KIK537" s="428"/>
      <c r="KIL537" s="330"/>
      <c r="KIM537" s="428"/>
      <c r="KIN537" s="330"/>
      <c r="KIO537" s="428"/>
      <c r="KIP537" s="330"/>
      <c r="KIQ537" s="428"/>
      <c r="KIR537" s="330"/>
      <c r="KIS537" s="428"/>
      <c r="KIT537" s="330"/>
      <c r="KIU537" s="428"/>
      <c r="KIV537" s="330"/>
      <c r="KIW537" s="428"/>
      <c r="KIX537" s="330"/>
      <c r="KIY537" s="428"/>
      <c r="KIZ537" s="330"/>
      <c r="KJA537" s="428"/>
      <c r="KJB537" s="330"/>
      <c r="KJC537" s="428"/>
      <c r="KJD537" s="330"/>
      <c r="KJE537" s="428"/>
      <c r="KJF537" s="330"/>
      <c r="KJG537" s="428"/>
      <c r="KJH537" s="330"/>
      <c r="KJI537" s="428"/>
      <c r="KJJ537" s="330"/>
      <c r="KJK537" s="428"/>
      <c r="KJL537" s="330"/>
      <c r="KJM537" s="428"/>
      <c r="KJN537" s="330"/>
      <c r="KJO537" s="428"/>
      <c r="KJP537" s="330"/>
      <c r="KJQ537" s="428"/>
      <c r="KJR537" s="330"/>
      <c r="KJS537" s="428"/>
      <c r="KJT537" s="330"/>
      <c r="KJU537" s="428"/>
      <c r="KJV537" s="330"/>
      <c r="KJW537" s="428"/>
      <c r="KJX537" s="330"/>
      <c r="KJY537" s="428"/>
      <c r="KJZ537" s="330"/>
      <c r="KKA537" s="428"/>
      <c r="KKB537" s="330"/>
      <c r="KKC537" s="428"/>
      <c r="KKD537" s="330"/>
      <c r="KKE537" s="428"/>
      <c r="KKF537" s="330"/>
      <c r="KKG537" s="428"/>
      <c r="KKH537" s="330"/>
      <c r="KKI537" s="428"/>
      <c r="KKJ537" s="330"/>
      <c r="KKK537" s="428"/>
      <c r="KKL537" s="330"/>
      <c r="KKM537" s="428"/>
      <c r="KKN537" s="330"/>
      <c r="KKO537" s="428"/>
      <c r="KKP537" s="330"/>
      <c r="KKQ537" s="428"/>
      <c r="KKR537" s="330"/>
      <c r="KKS537" s="428"/>
      <c r="KKT537" s="330"/>
      <c r="KKU537" s="428"/>
      <c r="KKV537" s="330"/>
      <c r="KKW537" s="428"/>
      <c r="KKX537" s="330"/>
      <c r="KKY537" s="428"/>
      <c r="KKZ537" s="330"/>
      <c r="KLA537" s="428"/>
      <c r="KLB537" s="330"/>
      <c r="KLC537" s="428"/>
      <c r="KLD537" s="330"/>
      <c r="KLE537" s="428"/>
      <c r="KLF537" s="330"/>
      <c r="KLG537" s="428"/>
      <c r="KLH537" s="330"/>
      <c r="KLI537" s="428"/>
      <c r="KLJ537" s="330"/>
      <c r="KLK537" s="428"/>
      <c r="KLL537" s="330"/>
      <c r="KLM537" s="428"/>
      <c r="KLN537" s="330"/>
      <c r="KLO537" s="428"/>
      <c r="KLP537" s="330"/>
      <c r="KLQ537" s="428"/>
      <c r="KLR537" s="330"/>
      <c r="KLS537" s="428"/>
      <c r="KLT537" s="330"/>
      <c r="KLU537" s="428"/>
      <c r="KLV537" s="330"/>
      <c r="KLW537" s="428"/>
      <c r="KLX537" s="330"/>
      <c r="KLY537" s="428"/>
      <c r="KLZ537" s="330"/>
      <c r="KMA537" s="428"/>
      <c r="KMB537" s="330"/>
      <c r="KMC537" s="428"/>
      <c r="KMD537" s="330"/>
      <c r="KME537" s="428"/>
      <c r="KMF537" s="330"/>
      <c r="KMG537" s="428"/>
      <c r="KMH537" s="330"/>
      <c r="KMI537" s="428"/>
      <c r="KMJ537" s="330"/>
      <c r="KMK537" s="428"/>
      <c r="KML537" s="330"/>
      <c r="KMM537" s="428"/>
      <c r="KMN537" s="330"/>
      <c r="KMO537" s="428"/>
      <c r="KMP537" s="330"/>
      <c r="KMQ537" s="428"/>
      <c r="KMR537" s="330"/>
      <c r="KMS537" s="428"/>
      <c r="KMT537" s="330"/>
      <c r="KMU537" s="428"/>
      <c r="KMV537" s="330"/>
      <c r="KMW537" s="428"/>
      <c r="KMX537" s="330"/>
      <c r="KMY537" s="428"/>
      <c r="KMZ537" s="330"/>
      <c r="KNA537" s="428"/>
      <c r="KNB537" s="330"/>
      <c r="KNC537" s="428"/>
      <c r="KND537" s="330"/>
      <c r="KNE537" s="428"/>
      <c r="KNF537" s="330"/>
      <c r="KNG537" s="428"/>
      <c r="KNH537" s="330"/>
      <c r="KNI537" s="428"/>
      <c r="KNJ537" s="330"/>
      <c r="KNK537" s="428"/>
      <c r="KNL537" s="330"/>
      <c r="KNM537" s="428"/>
      <c r="KNN537" s="330"/>
      <c r="KNO537" s="428"/>
      <c r="KNP537" s="330"/>
      <c r="KNQ537" s="428"/>
      <c r="KNR537" s="330"/>
      <c r="KNS537" s="428"/>
      <c r="KNT537" s="330"/>
      <c r="KNU537" s="428"/>
      <c r="KNV537" s="330"/>
      <c r="KNW537" s="428"/>
      <c r="KNX537" s="330"/>
      <c r="KNY537" s="428"/>
      <c r="KNZ537" s="330"/>
      <c r="KOA537" s="428"/>
      <c r="KOB537" s="330"/>
      <c r="KOC537" s="428"/>
      <c r="KOD537" s="330"/>
      <c r="KOE537" s="428"/>
      <c r="KOF537" s="330"/>
      <c r="KOG537" s="428"/>
      <c r="KOH537" s="330"/>
      <c r="KOI537" s="428"/>
      <c r="KOJ537" s="330"/>
      <c r="KOK537" s="428"/>
      <c r="KOL537" s="330"/>
      <c r="KOM537" s="428"/>
      <c r="KON537" s="330"/>
      <c r="KOO537" s="428"/>
      <c r="KOP537" s="330"/>
      <c r="KOQ537" s="428"/>
      <c r="KOR537" s="330"/>
      <c r="KOS537" s="428"/>
      <c r="KOT537" s="330"/>
      <c r="KOU537" s="428"/>
      <c r="KOV537" s="330"/>
      <c r="KOW537" s="428"/>
      <c r="KOX537" s="330"/>
      <c r="KOY537" s="428"/>
      <c r="KOZ537" s="330"/>
      <c r="KPA537" s="428"/>
      <c r="KPB537" s="330"/>
      <c r="KPC537" s="428"/>
      <c r="KPD537" s="330"/>
      <c r="KPE537" s="428"/>
      <c r="KPF537" s="330"/>
      <c r="KPG537" s="428"/>
      <c r="KPH537" s="330"/>
      <c r="KPI537" s="428"/>
      <c r="KPJ537" s="330"/>
      <c r="KPK537" s="428"/>
      <c r="KPL537" s="330"/>
      <c r="KPM537" s="428"/>
      <c r="KPN537" s="330"/>
      <c r="KPO537" s="428"/>
      <c r="KPP537" s="330"/>
      <c r="KPQ537" s="428"/>
      <c r="KPR537" s="330"/>
      <c r="KPS537" s="428"/>
      <c r="KPT537" s="330"/>
      <c r="KPU537" s="428"/>
      <c r="KPV537" s="330"/>
      <c r="KPW537" s="428"/>
      <c r="KPX537" s="330"/>
      <c r="KPY537" s="428"/>
      <c r="KPZ537" s="330"/>
      <c r="KQA537" s="428"/>
      <c r="KQB537" s="330"/>
      <c r="KQC537" s="428"/>
      <c r="KQD537" s="330"/>
      <c r="KQE537" s="428"/>
      <c r="KQF537" s="330"/>
      <c r="KQG537" s="428"/>
      <c r="KQH537" s="330"/>
      <c r="KQI537" s="428"/>
      <c r="KQJ537" s="330"/>
      <c r="KQK537" s="428"/>
      <c r="KQL537" s="330"/>
      <c r="KQM537" s="428"/>
      <c r="KQN537" s="330"/>
      <c r="KQO537" s="428"/>
      <c r="KQP537" s="330"/>
      <c r="KQQ537" s="428"/>
      <c r="KQR537" s="330"/>
      <c r="KQS537" s="428"/>
      <c r="KQT537" s="330"/>
      <c r="KQU537" s="428"/>
      <c r="KQV537" s="330"/>
      <c r="KQW537" s="428"/>
      <c r="KQX537" s="330"/>
      <c r="KQY537" s="428"/>
      <c r="KQZ537" s="330"/>
      <c r="KRA537" s="428"/>
      <c r="KRB537" s="330"/>
      <c r="KRC537" s="428"/>
      <c r="KRD537" s="330"/>
      <c r="KRE537" s="428"/>
      <c r="KRF537" s="330"/>
      <c r="KRG537" s="428"/>
      <c r="KRH537" s="330"/>
      <c r="KRI537" s="428"/>
      <c r="KRJ537" s="330"/>
      <c r="KRK537" s="428"/>
      <c r="KRL537" s="330"/>
      <c r="KRM537" s="428"/>
      <c r="KRN537" s="330"/>
      <c r="KRO537" s="428"/>
      <c r="KRP537" s="330"/>
      <c r="KRQ537" s="428"/>
      <c r="KRR537" s="330"/>
      <c r="KRS537" s="428"/>
      <c r="KRT537" s="330"/>
      <c r="KRU537" s="428"/>
      <c r="KRV537" s="330"/>
      <c r="KRW537" s="428"/>
      <c r="KRX537" s="330"/>
      <c r="KRY537" s="428"/>
      <c r="KRZ537" s="330"/>
      <c r="KSA537" s="428"/>
      <c r="KSB537" s="330"/>
      <c r="KSC537" s="428"/>
      <c r="KSD537" s="330"/>
      <c r="KSE537" s="428"/>
      <c r="KSF537" s="330"/>
      <c r="KSG537" s="428"/>
      <c r="KSH537" s="330"/>
      <c r="KSI537" s="428"/>
      <c r="KSJ537" s="330"/>
      <c r="KSK537" s="428"/>
      <c r="KSL537" s="330"/>
      <c r="KSM537" s="428"/>
      <c r="KSN537" s="330"/>
      <c r="KSO537" s="428"/>
      <c r="KSP537" s="330"/>
      <c r="KSQ537" s="428"/>
      <c r="KSR537" s="330"/>
      <c r="KSS537" s="428"/>
      <c r="KST537" s="330"/>
      <c r="KSU537" s="428"/>
      <c r="KSV537" s="330"/>
      <c r="KSW537" s="428"/>
      <c r="KSX537" s="330"/>
      <c r="KSY537" s="428"/>
      <c r="KSZ537" s="330"/>
      <c r="KTA537" s="428"/>
      <c r="KTB537" s="330"/>
      <c r="KTC537" s="428"/>
      <c r="KTD537" s="330"/>
      <c r="KTE537" s="428"/>
      <c r="KTF537" s="330"/>
      <c r="KTG537" s="428"/>
      <c r="KTH537" s="330"/>
      <c r="KTI537" s="428"/>
      <c r="KTJ537" s="330"/>
      <c r="KTK537" s="428"/>
      <c r="KTL537" s="330"/>
      <c r="KTM537" s="428"/>
      <c r="KTN537" s="330"/>
      <c r="KTO537" s="428"/>
      <c r="KTP537" s="330"/>
      <c r="KTQ537" s="428"/>
      <c r="KTR537" s="330"/>
      <c r="KTS537" s="428"/>
      <c r="KTT537" s="330"/>
      <c r="KTU537" s="428"/>
      <c r="KTV537" s="330"/>
      <c r="KTW537" s="428"/>
      <c r="KTX537" s="330"/>
      <c r="KTY537" s="428"/>
      <c r="KTZ537" s="330"/>
      <c r="KUA537" s="428"/>
      <c r="KUB537" s="330"/>
      <c r="KUC537" s="428"/>
      <c r="KUD537" s="330"/>
      <c r="KUE537" s="428"/>
      <c r="KUF537" s="330"/>
      <c r="KUG537" s="428"/>
      <c r="KUH537" s="330"/>
      <c r="KUI537" s="428"/>
      <c r="KUJ537" s="330"/>
      <c r="KUK537" s="428"/>
      <c r="KUL537" s="330"/>
      <c r="KUM537" s="428"/>
      <c r="KUN537" s="330"/>
      <c r="KUO537" s="428"/>
      <c r="KUP537" s="330"/>
      <c r="KUQ537" s="428"/>
      <c r="KUR537" s="330"/>
      <c r="KUS537" s="428"/>
      <c r="KUT537" s="330"/>
      <c r="KUU537" s="428"/>
      <c r="KUV537" s="330"/>
      <c r="KUW537" s="428"/>
      <c r="KUX537" s="330"/>
      <c r="KUY537" s="428"/>
      <c r="KUZ537" s="330"/>
      <c r="KVA537" s="428"/>
      <c r="KVB537" s="330"/>
      <c r="KVC537" s="428"/>
      <c r="KVD537" s="330"/>
      <c r="KVE537" s="428"/>
      <c r="KVF537" s="330"/>
      <c r="KVG537" s="428"/>
      <c r="KVH537" s="330"/>
      <c r="KVI537" s="428"/>
      <c r="KVJ537" s="330"/>
      <c r="KVK537" s="428"/>
      <c r="KVL537" s="330"/>
      <c r="KVM537" s="428"/>
      <c r="KVN537" s="330"/>
      <c r="KVO537" s="428"/>
      <c r="KVP537" s="330"/>
      <c r="KVQ537" s="428"/>
      <c r="KVR537" s="330"/>
      <c r="KVS537" s="428"/>
      <c r="KVT537" s="330"/>
      <c r="KVU537" s="428"/>
      <c r="KVV537" s="330"/>
      <c r="KVW537" s="428"/>
      <c r="KVX537" s="330"/>
      <c r="KVY537" s="428"/>
      <c r="KVZ537" s="330"/>
      <c r="KWA537" s="428"/>
      <c r="KWB537" s="330"/>
      <c r="KWC537" s="428"/>
      <c r="KWD537" s="330"/>
      <c r="KWE537" s="428"/>
      <c r="KWF537" s="330"/>
      <c r="KWG537" s="428"/>
      <c r="KWH537" s="330"/>
      <c r="KWI537" s="428"/>
      <c r="KWJ537" s="330"/>
      <c r="KWK537" s="428"/>
      <c r="KWL537" s="330"/>
      <c r="KWM537" s="428"/>
      <c r="KWN537" s="330"/>
      <c r="KWO537" s="428"/>
      <c r="KWP537" s="330"/>
      <c r="KWQ537" s="428"/>
      <c r="KWR537" s="330"/>
      <c r="KWS537" s="428"/>
      <c r="KWT537" s="330"/>
      <c r="KWU537" s="428"/>
      <c r="KWV537" s="330"/>
      <c r="KWW537" s="428"/>
      <c r="KWX537" s="330"/>
      <c r="KWY537" s="428"/>
      <c r="KWZ537" s="330"/>
      <c r="KXA537" s="428"/>
      <c r="KXB537" s="330"/>
      <c r="KXC537" s="428"/>
      <c r="KXD537" s="330"/>
      <c r="KXE537" s="428"/>
      <c r="KXF537" s="330"/>
      <c r="KXG537" s="428"/>
      <c r="KXH537" s="330"/>
      <c r="KXI537" s="428"/>
      <c r="KXJ537" s="330"/>
      <c r="KXK537" s="428"/>
      <c r="KXL537" s="330"/>
      <c r="KXM537" s="428"/>
      <c r="KXN537" s="330"/>
      <c r="KXO537" s="428"/>
      <c r="KXP537" s="330"/>
      <c r="KXQ537" s="428"/>
      <c r="KXR537" s="330"/>
      <c r="KXS537" s="428"/>
      <c r="KXT537" s="330"/>
      <c r="KXU537" s="428"/>
      <c r="KXV537" s="330"/>
      <c r="KXW537" s="428"/>
      <c r="KXX537" s="330"/>
      <c r="KXY537" s="428"/>
      <c r="KXZ537" s="330"/>
      <c r="KYA537" s="428"/>
      <c r="KYB537" s="330"/>
      <c r="KYC537" s="428"/>
      <c r="KYD537" s="330"/>
      <c r="KYE537" s="428"/>
      <c r="KYF537" s="330"/>
      <c r="KYG537" s="428"/>
      <c r="KYH537" s="330"/>
      <c r="KYI537" s="428"/>
      <c r="KYJ537" s="330"/>
      <c r="KYK537" s="428"/>
      <c r="KYL537" s="330"/>
      <c r="KYM537" s="428"/>
      <c r="KYN537" s="330"/>
      <c r="KYO537" s="428"/>
      <c r="KYP537" s="330"/>
      <c r="KYQ537" s="428"/>
      <c r="KYR537" s="330"/>
      <c r="KYS537" s="428"/>
      <c r="KYT537" s="330"/>
      <c r="KYU537" s="428"/>
      <c r="KYV537" s="330"/>
      <c r="KYW537" s="428"/>
      <c r="KYX537" s="330"/>
      <c r="KYY537" s="428"/>
      <c r="KYZ537" s="330"/>
      <c r="KZA537" s="428"/>
      <c r="KZB537" s="330"/>
      <c r="KZC537" s="428"/>
      <c r="KZD537" s="330"/>
      <c r="KZE537" s="428"/>
      <c r="KZF537" s="330"/>
      <c r="KZG537" s="428"/>
      <c r="KZH537" s="330"/>
      <c r="KZI537" s="428"/>
      <c r="KZJ537" s="330"/>
      <c r="KZK537" s="428"/>
      <c r="KZL537" s="330"/>
      <c r="KZM537" s="428"/>
      <c r="KZN537" s="330"/>
      <c r="KZO537" s="428"/>
      <c r="KZP537" s="330"/>
      <c r="KZQ537" s="428"/>
      <c r="KZR537" s="330"/>
      <c r="KZS537" s="428"/>
      <c r="KZT537" s="330"/>
      <c r="KZU537" s="428"/>
      <c r="KZV537" s="330"/>
      <c r="KZW537" s="428"/>
      <c r="KZX537" s="330"/>
      <c r="KZY537" s="428"/>
      <c r="KZZ537" s="330"/>
      <c r="LAA537" s="428"/>
      <c r="LAB537" s="330"/>
      <c r="LAC537" s="428"/>
      <c r="LAD537" s="330"/>
      <c r="LAE537" s="428"/>
      <c r="LAF537" s="330"/>
      <c r="LAG537" s="428"/>
      <c r="LAH537" s="330"/>
      <c r="LAI537" s="428"/>
      <c r="LAJ537" s="330"/>
      <c r="LAK537" s="428"/>
      <c r="LAL537" s="330"/>
      <c r="LAM537" s="428"/>
      <c r="LAN537" s="330"/>
      <c r="LAO537" s="428"/>
      <c r="LAP537" s="330"/>
      <c r="LAQ537" s="428"/>
      <c r="LAR537" s="330"/>
      <c r="LAS537" s="428"/>
      <c r="LAT537" s="330"/>
      <c r="LAU537" s="428"/>
      <c r="LAV537" s="330"/>
      <c r="LAW537" s="428"/>
      <c r="LAX537" s="330"/>
      <c r="LAY537" s="428"/>
      <c r="LAZ537" s="330"/>
      <c r="LBA537" s="428"/>
      <c r="LBB537" s="330"/>
      <c r="LBC537" s="428"/>
      <c r="LBD537" s="330"/>
      <c r="LBE537" s="428"/>
      <c r="LBF537" s="330"/>
      <c r="LBG537" s="428"/>
      <c r="LBH537" s="330"/>
      <c r="LBI537" s="428"/>
      <c r="LBJ537" s="330"/>
      <c r="LBK537" s="428"/>
      <c r="LBL537" s="330"/>
      <c r="LBM537" s="428"/>
      <c r="LBN537" s="330"/>
      <c r="LBO537" s="428"/>
      <c r="LBP537" s="330"/>
      <c r="LBQ537" s="428"/>
      <c r="LBR537" s="330"/>
      <c r="LBS537" s="428"/>
      <c r="LBT537" s="330"/>
      <c r="LBU537" s="428"/>
      <c r="LBV537" s="330"/>
      <c r="LBW537" s="428"/>
      <c r="LBX537" s="330"/>
      <c r="LBY537" s="428"/>
      <c r="LBZ537" s="330"/>
      <c r="LCA537" s="428"/>
      <c r="LCB537" s="330"/>
      <c r="LCC537" s="428"/>
      <c r="LCD537" s="330"/>
      <c r="LCE537" s="428"/>
      <c r="LCF537" s="330"/>
      <c r="LCG537" s="428"/>
      <c r="LCH537" s="330"/>
      <c r="LCI537" s="428"/>
      <c r="LCJ537" s="330"/>
      <c r="LCK537" s="428"/>
      <c r="LCL537" s="330"/>
      <c r="LCM537" s="428"/>
      <c r="LCN537" s="330"/>
      <c r="LCO537" s="428"/>
      <c r="LCP537" s="330"/>
      <c r="LCQ537" s="428"/>
      <c r="LCR537" s="330"/>
      <c r="LCS537" s="428"/>
      <c r="LCT537" s="330"/>
      <c r="LCU537" s="428"/>
      <c r="LCV537" s="330"/>
      <c r="LCW537" s="428"/>
      <c r="LCX537" s="330"/>
      <c r="LCY537" s="428"/>
      <c r="LCZ537" s="330"/>
      <c r="LDA537" s="428"/>
      <c r="LDB537" s="330"/>
      <c r="LDC537" s="428"/>
      <c r="LDD537" s="330"/>
      <c r="LDE537" s="428"/>
      <c r="LDF537" s="330"/>
      <c r="LDG537" s="428"/>
      <c r="LDH537" s="330"/>
      <c r="LDI537" s="428"/>
      <c r="LDJ537" s="330"/>
      <c r="LDK537" s="428"/>
      <c r="LDL537" s="330"/>
      <c r="LDM537" s="428"/>
      <c r="LDN537" s="330"/>
      <c r="LDO537" s="428"/>
      <c r="LDP537" s="330"/>
      <c r="LDQ537" s="428"/>
      <c r="LDR537" s="330"/>
      <c r="LDS537" s="428"/>
      <c r="LDT537" s="330"/>
      <c r="LDU537" s="428"/>
      <c r="LDV537" s="330"/>
      <c r="LDW537" s="428"/>
      <c r="LDX537" s="330"/>
      <c r="LDY537" s="428"/>
      <c r="LDZ537" s="330"/>
      <c r="LEA537" s="428"/>
      <c r="LEB537" s="330"/>
      <c r="LEC537" s="428"/>
      <c r="LED537" s="330"/>
      <c r="LEE537" s="428"/>
      <c r="LEF537" s="330"/>
      <c r="LEG537" s="428"/>
      <c r="LEH537" s="330"/>
      <c r="LEI537" s="428"/>
      <c r="LEJ537" s="330"/>
      <c r="LEK537" s="428"/>
      <c r="LEL537" s="330"/>
      <c r="LEM537" s="428"/>
      <c r="LEN537" s="330"/>
      <c r="LEO537" s="428"/>
      <c r="LEP537" s="330"/>
      <c r="LEQ537" s="428"/>
      <c r="LER537" s="330"/>
      <c r="LES537" s="428"/>
      <c r="LET537" s="330"/>
      <c r="LEU537" s="428"/>
      <c r="LEV537" s="330"/>
      <c r="LEW537" s="428"/>
      <c r="LEX537" s="330"/>
      <c r="LEY537" s="428"/>
      <c r="LEZ537" s="330"/>
      <c r="LFA537" s="428"/>
      <c r="LFB537" s="330"/>
      <c r="LFC537" s="428"/>
      <c r="LFD537" s="330"/>
      <c r="LFE537" s="428"/>
      <c r="LFF537" s="330"/>
      <c r="LFG537" s="428"/>
      <c r="LFH537" s="330"/>
      <c r="LFI537" s="428"/>
      <c r="LFJ537" s="330"/>
      <c r="LFK537" s="428"/>
      <c r="LFL537" s="330"/>
      <c r="LFM537" s="428"/>
      <c r="LFN537" s="330"/>
      <c r="LFO537" s="428"/>
      <c r="LFP537" s="330"/>
      <c r="LFQ537" s="428"/>
      <c r="LFR537" s="330"/>
      <c r="LFS537" s="428"/>
      <c r="LFT537" s="330"/>
      <c r="LFU537" s="428"/>
      <c r="LFV537" s="330"/>
      <c r="LFW537" s="428"/>
      <c r="LFX537" s="330"/>
      <c r="LFY537" s="428"/>
      <c r="LFZ537" s="330"/>
      <c r="LGA537" s="428"/>
      <c r="LGB537" s="330"/>
      <c r="LGC537" s="428"/>
      <c r="LGD537" s="330"/>
      <c r="LGE537" s="428"/>
      <c r="LGF537" s="330"/>
      <c r="LGG537" s="428"/>
      <c r="LGH537" s="330"/>
      <c r="LGI537" s="428"/>
      <c r="LGJ537" s="330"/>
      <c r="LGK537" s="428"/>
      <c r="LGL537" s="330"/>
      <c r="LGM537" s="428"/>
      <c r="LGN537" s="330"/>
      <c r="LGO537" s="428"/>
      <c r="LGP537" s="330"/>
      <c r="LGQ537" s="428"/>
      <c r="LGR537" s="330"/>
      <c r="LGS537" s="428"/>
      <c r="LGT537" s="330"/>
      <c r="LGU537" s="428"/>
      <c r="LGV537" s="330"/>
      <c r="LGW537" s="428"/>
      <c r="LGX537" s="330"/>
      <c r="LGY537" s="428"/>
      <c r="LGZ537" s="330"/>
      <c r="LHA537" s="428"/>
      <c r="LHB537" s="330"/>
      <c r="LHC537" s="428"/>
      <c r="LHD537" s="330"/>
      <c r="LHE537" s="428"/>
      <c r="LHF537" s="330"/>
      <c r="LHG537" s="428"/>
      <c r="LHH537" s="330"/>
      <c r="LHI537" s="428"/>
      <c r="LHJ537" s="330"/>
      <c r="LHK537" s="428"/>
      <c r="LHL537" s="330"/>
      <c r="LHM537" s="428"/>
      <c r="LHN537" s="330"/>
      <c r="LHO537" s="428"/>
      <c r="LHP537" s="330"/>
      <c r="LHQ537" s="428"/>
      <c r="LHR537" s="330"/>
      <c r="LHS537" s="428"/>
      <c r="LHT537" s="330"/>
      <c r="LHU537" s="428"/>
      <c r="LHV537" s="330"/>
      <c r="LHW537" s="428"/>
      <c r="LHX537" s="330"/>
      <c r="LHY537" s="428"/>
      <c r="LHZ537" s="330"/>
      <c r="LIA537" s="428"/>
      <c r="LIB537" s="330"/>
      <c r="LIC537" s="428"/>
      <c r="LID537" s="330"/>
      <c r="LIE537" s="428"/>
      <c r="LIF537" s="330"/>
      <c r="LIG537" s="428"/>
      <c r="LIH537" s="330"/>
      <c r="LII537" s="428"/>
      <c r="LIJ537" s="330"/>
      <c r="LIK537" s="428"/>
      <c r="LIL537" s="330"/>
      <c r="LIM537" s="428"/>
      <c r="LIN537" s="330"/>
      <c r="LIO537" s="428"/>
      <c r="LIP537" s="330"/>
      <c r="LIQ537" s="428"/>
      <c r="LIR537" s="330"/>
      <c r="LIS537" s="428"/>
      <c r="LIT537" s="330"/>
      <c r="LIU537" s="428"/>
      <c r="LIV537" s="330"/>
      <c r="LIW537" s="428"/>
      <c r="LIX537" s="330"/>
      <c r="LIY537" s="428"/>
      <c r="LIZ537" s="330"/>
      <c r="LJA537" s="428"/>
      <c r="LJB537" s="330"/>
      <c r="LJC537" s="428"/>
      <c r="LJD537" s="330"/>
      <c r="LJE537" s="428"/>
      <c r="LJF537" s="330"/>
      <c r="LJG537" s="428"/>
      <c r="LJH537" s="330"/>
      <c r="LJI537" s="428"/>
      <c r="LJJ537" s="330"/>
      <c r="LJK537" s="428"/>
      <c r="LJL537" s="330"/>
      <c r="LJM537" s="428"/>
      <c r="LJN537" s="330"/>
      <c r="LJO537" s="428"/>
      <c r="LJP537" s="330"/>
      <c r="LJQ537" s="428"/>
      <c r="LJR537" s="330"/>
      <c r="LJS537" s="428"/>
      <c r="LJT537" s="330"/>
      <c r="LJU537" s="428"/>
      <c r="LJV537" s="330"/>
      <c r="LJW537" s="428"/>
      <c r="LJX537" s="330"/>
      <c r="LJY537" s="428"/>
      <c r="LJZ537" s="330"/>
      <c r="LKA537" s="428"/>
      <c r="LKB537" s="330"/>
      <c r="LKC537" s="428"/>
      <c r="LKD537" s="330"/>
      <c r="LKE537" s="428"/>
      <c r="LKF537" s="330"/>
      <c r="LKG537" s="428"/>
      <c r="LKH537" s="330"/>
      <c r="LKI537" s="428"/>
      <c r="LKJ537" s="330"/>
      <c r="LKK537" s="428"/>
      <c r="LKL537" s="330"/>
      <c r="LKM537" s="428"/>
      <c r="LKN537" s="330"/>
      <c r="LKO537" s="428"/>
      <c r="LKP537" s="330"/>
      <c r="LKQ537" s="428"/>
      <c r="LKR537" s="330"/>
      <c r="LKS537" s="428"/>
      <c r="LKT537" s="330"/>
      <c r="LKU537" s="428"/>
      <c r="LKV537" s="330"/>
      <c r="LKW537" s="428"/>
      <c r="LKX537" s="330"/>
      <c r="LKY537" s="428"/>
      <c r="LKZ537" s="330"/>
      <c r="LLA537" s="428"/>
      <c r="LLB537" s="330"/>
      <c r="LLC537" s="428"/>
      <c r="LLD537" s="330"/>
      <c r="LLE537" s="428"/>
      <c r="LLF537" s="330"/>
      <c r="LLG537" s="428"/>
      <c r="LLH537" s="330"/>
      <c r="LLI537" s="428"/>
      <c r="LLJ537" s="330"/>
      <c r="LLK537" s="428"/>
      <c r="LLL537" s="330"/>
      <c r="LLM537" s="428"/>
      <c r="LLN537" s="330"/>
      <c r="LLO537" s="428"/>
      <c r="LLP537" s="330"/>
      <c r="LLQ537" s="428"/>
      <c r="LLR537" s="330"/>
      <c r="LLS537" s="428"/>
      <c r="LLT537" s="330"/>
      <c r="LLU537" s="428"/>
      <c r="LLV537" s="330"/>
      <c r="LLW537" s="428"/>
      <c r="LLX537" s="330"/>
      <c r="LLY537" s="428"/>
      <c r="LLZ537" s="330"/>
      <c r="LMA537" s="428"/>
      <c r="LMB537" s="330"/>
      <c r="LMC537" s="428"/>
      <c r="LMD537" s="330"/>
      <c r="LME537" s="428"/>
      <c r="LMF537" s="330"/>
      <c r="LMG537" s="428"/>
      <c r="LMH537" s="330"/>
      <c r="LMI537" s="428"/>
      <c r="LMJ537" s="330"/>
      <c r="LMK537" s="428"/>
      <c r="LML537" s="330"/>
      <c r="LMM537" s="428"/>
      <c r="LMN537" s="330"/>
      <c r="LMO537" s="428"/>
      <c r="LMP537" s="330"/>
      <c r="LMQ537" s="428"/>
      <c r="LMR537" s="330"/>
      <c r="LMS537" s="428"/>
      <c r="LMT537" s="330"/>
      <c r="LMU537" s="428"/>
      <c r="LMV537" s="330"/>
      <c r="LMW537" s="428"/>
      <c r="LMX537" s="330"/>
      <c r="LMY537" s="428"/>
      <c r="LMZ537" s="330"/>
      <c r="LNA537" s="428"/>
      <c r="LNB537" s="330"/>
      <c r="LNC537" s="428"/>
      <c r="LND537" s="330"/>
      <c r="LNE537" s="428"/>
      <c r="LNF537" s="330"/>
      <c r="LNG537" s="428"/>
      <c r="LNH537" s="330"/>
      <c r="LNI537" s="428"/>
      <c r="LNJ537" s="330"/>
      <c r="LNK537" s="428"/>
      <c r="LNL537" s="330"/>
      <c r="LNM537" s="428"/>
      <c r="LNN537" s="330"/>
      <c r="LNO537" s="428"/>
      <c r="LNP537" s="330"/>
      <c r="LNQ537" s="428"/>
      <c r="LNR537" s="330"/>
      <c r="LNS537" s="428"/>
      <c r="LNT537" s="330"/>
      <c r="LNU537" s="428"/>
      <c r="LNV537" s="330"/>
      <c r="LNW537" s="428"/>
      <c r="LNX537" s="330"/>
      <c r="LNY537" s="428"/>
      <c r="LNZ537" s="330"/>
      <c r="LOA537" s="428"/>
      <c r="LOB537" s="330"/>
      <c r="LOC537" s="428"/>
      <c r="LOD537" s="330"/>
      <c r="LOE537" s="428"/>
      <c r="LOF537" s="330"/>
      <c r="LOG537" s="428"/>
      <c r="LOH537" s="330"/>
      <c r="LOI537" s="428"/>
      <c r="LOJ537" s="330"/>
      <c r="LOK537" s="428"/>
      <c r="LOL537" s="330"/>
      <c r="LOM537" s="428"/>
      <c r="LON537" s="330"/>
      <c r="LOO537" s="428"/>
      <c r="LOP537" s="330"/>
      <c r="LOQ537" s="428"/>
      <c r="LOR537" s="330"/>
      <c r="LOS537" s="428"/>
      <c r="LOT537" s="330"/>
      <c r="LOU537" s="428"/>
      <c r="LOV537" s="330"/>
      <c r="LOW537" s="428"/>
      <c r="LOX537" s="330"/>
      <c r="LOY537" s="428"/>
      <c r="LOZ537" s="330"/>
      <c r="LPA537" s="428"/>
      <c r="LPB537" s="330"/>
      <c r="LPC537" s="428"/>
      <c r="LPD537" s="330"/>
      <c r="LPE537" s="428"/>
      <c r="LPF537" s="330"/>
      <c r="LPG537" s="428"/>
      <c r="LPH537" s="330"/>
      <c r="LPI537" s="428"/>
      <c r="LPJ537" s="330"/>
      <c r="LPK537" s="428"/>
      <c r="LPL537" s="330"/>
      <c r="LPM537" s="428"/>
      <c r="LPN537" s="330"/>
      <c r="LPO537" s="428"/>
      <c r="LPP537" s="330"/>
      <c r="LPQ537" s="428"/>
      <c r="LPR537" s="330"/>
      <c r="LPS537" s="428"/>
      <c r="LPT537" s="330"/>
      <c r="LPU537" s="428"/>
      <c r="LPV537" s="330"/>
      <c r="LPW537" s="428"/>
      <c r="LPX537" s="330"/>
      <c r="LPY537" s="428"/>
      <c r="LPZ537" s="330"/>
      <c r="LQA537" s="428"/>
      <c r="LQB537" s="330"/>
      <c r="LQC537" s="428"/>
      <c r="LQD537" s="330"/>
      <c r="LQE537" s="428"/>
      <c r="LQF537" s="330"/>
      <c r="LQG537" s="428"/>
      <c r="LQH537" s="330"/>
      <c r="LQI537" s="428"/>
      <c r="LQJ537" s="330"/>
      <c r="LQK537" s="428"/>
      <c r="LQL537" s="330"/>
      <c r="LQM537" s="428"/>
      <c r="LQN537" s="330"/>
      <c r="LQO537" s="428"/>
      <c r="LQP537" s="330"/>
      <c r="LQQ537" s="428"/>
      <c r="LQR537" s="330"/>
      <c r="LQS537" s="428"/>
      <c r="LQT537" s="330"/>
      <c r="LQU537" s="428"/>
      <c r="LQV537" s="330"/>
      <c r="LQW537" s="428"/>
      <c r="LQX537" s="330"/>
      <c r="LQY537" s="428"/>
      <c r="LQZ537" s="330"/>
      <c r="LRA537" s="428"/>
      <c r="LRB537" s="330"/>
      <c r="LRC537" s="428"/>
      <c r="LRD537" s="330"/>
      <c r="LRE537" s="428"/>
      <c r="LRF537" s="330"/>
      <c r="LRG537" s="428"/>
      <c r="LRH537" s="330"/>
      <c r="LRI537" s="428"/>
      <c r="LRJ537" s="330"/>
      <c r="LRK537" s="428"/>
      <c r="LRL537" s="330"/>
      <c r="LRM537" s="428"/>
      <c r="LRN537" s="330"/>
      <c r="LRO537" s="428"/>
      <c r="LRP537" s="330"/>
      <c r="LRQ537" s="428"/>
      <c r="LRR537" s="330"/>
      <c r="LRS537" s="428"/>
      <c r="LRT537" s="330"/>
      <c r="LRU537" s="428"/>
      <c r="LRV537" s="330"/>
      <c r="LRW537" s="428"/>
      <c r="LRX537" s="330"/>
      <c r="LRY537" s="428"/>
      <c r="LRZ537" s="330"/>
      <c r="LSA537" s="428"/>
      <c r="LSB537" s="330"/>
      <c r="LSC537" s="428"/>
      <c r="LSD537" s="330"/>
      <c r="LSE537" s="428"/>
      <c r="LSF537" s="330"/>
      <c r="LSG537" s="428"/>
      <c r="LSH537" s="330"/>
      <c r="LSI537" s="428"/>
      <c r="LSJ537" s="330"/>
      <c r="LSK537" s="428"/>
      <c r="LSL537" s="330"/>
      <c r="LSM537" s="428"/>
      <c r="LSN537" s="330"/>
      <c r="LSO537" s="428"/>
      <c r="LSP537" s="330"/>
      <c r="LSQ537" s="428"/>
      <c r="LSR537" s="330"/>
      <c r="LSS537" s="428"/>
      <c r="LST537" s="330"/>
      <c r="LSU537" s="428"/>
      <c r="LSV537" s="330"/>
      <c r="LSW537" s="428"/>
      <c r="LSX537" s="330"/>
      <c r="LSY537" s="428"/>
      <c r="LSZ537" s="330"/>
      <c r="LTA537" s="428"/>
      <c r="LTB537" s="330"/>
      <c r="LTC537" s="428"/>
      <c r="LTD537" s="330"/>
      <c r="LTE537" s="428"/>
      <c r="LTF537" s="330"/>
      <c r="LTG537" s="428"/>
      <c r="LTH537" s="330"/>
      <c r="LTI537" s="428"/>
      <c r="LTJ537" s="330"/>
      <c r="LTK537" s="428"/>
      <c r="LTL537" s="330"/>
      <c r="LTM537" s="428"/>
      <c r="LTN537" s="330"/>
      <c r="LTO537" s="428"/>
      <c r="LTP537" s="330"/>
      <c r="LTQ537" s="428"/>
      <c r="LTR537" s="330"/>
      <c r="LTS537" s="428"/>
      <c r="LTT537" s="330"/>
      <c r="LTU537" s="428"/>
      <c r="LTV537" s="330"/>
      <c r="LTW537" s="428"/>
      <c r="LTX537" s="330"/>
      <c r="LTY537" s="428"/>
      <c r="LTZ537" s="330"/>
      <c r="LUA537" s="428"/>
      <c r="LUB537" s="330"/>
      <c r="LUC537" s="428"/>
      <c r="LUD537" s="330"/>
      <c r="LUE537" s="428"/>
      <c r="LUF537" s="330"/>
      <c r="LUG537" s="428"/>
      <c r="LUH537" s="330"/>
      <c r="LUI537" s="428"/>
      <c r="LUJ537" s="330"/>
      <c r="LUK537" s="428"/>
      <c r="LUL537" s="330"/>
      <c r="LUM537" s="428"/>
      <c r="LUN537" s="330"/>
      <c r="LUO537" s="428"/>
      <c r="LUP537" s="330"/>
      <c r="LUQ537" s="428"/>
      <c r="LUR537" s="330"/>
      <c r="LUS537" s="428"/>
      <c r="LUT537" s="330"/>
      <c r="LUU537" s="428"/>
      <c r="LUV537" s="330"/>
      <c r="LUW537" s="428"/>
      <c r="LUX537" s="330"/>
      <c r="LUY537" s="428"/>
      <c r="LUZ537" s="330"/>
      <c r="LVA537" s="428"/>
      <c r="LVB537" s="330"/>
      <c r="LVC537" s="428"/>
      <c r="LVD537" s="330"/>
      <c r="LVE537" s="428"/>
      <c r="LVF537" s="330"/>
      <c r="LVG537" s="428"/>
      <c r="LVH537" s="330"/>
      <c r="LVI537" s="428"/>
      <c r="LVJ537" s="330"/>
      <c r="LVK537" s="428"/>
      <c r="LVL537" s="330"/>
      <c r="LVM537" s="428"/>
      <c r="LVN537" s="330"/>
      <c r="LVO537" s="428"/>
      <c r="LVP537" s="330"/>
      <c r="LVQ537" s="428"/>
      <c r="LVR537" s="330"/>
      <c r="LVS537" s="428"/>
      <c r="LVT537" s="330"/>
      <c r="LVU537" s="428"/>
      <c r="LVV537" s="330"/>
      <c r="LVW537" s="428"/>
      <c r="LVX537" s="330"/>
      <c r="LVY537" s="428"/>
      <c r="LVZ537" s="330"/>
      <c r="LWA537" s="428"/>
      <c r="LWB537" s="330"/>
      <c r="LWC537" s="428"/>
      <c r="LWD537" s="330"/>
      <c r="LWE537" s="428"/>
      <c r="LWF537" s="330"/>
      <c r="LWG537" s="428"/>
      <c r="LWH537" s="330"/>
      <c r="LWI537" s="428"/>
      <c r="LWJ537" s="330"/>
      <c r="LWK537" s="428"/>
      <c r="LWL537" s="330"/>
      <c r="LWM537" s="428"/>
      <c r="LWN537" s="330"/>
      <c r="LWO537" s="428"/>
      <c r="LWP537" s="330"/>
      <c r="LWQ537" s="428"/>
      <c r="LWR537" s="330"/>
      <c r="LWS537" s="428"/>
      <c r="LWT537" s="330"/>
      <c r="LWU537" s="428"/>
      <c r="LWV537" s="330"/>
      <c r="LWW537" s="428"/>
      <c r="LWX537" s="330"/>
      <c r="LWY537" s="428"/>
      <c r="LWZ537" s="330"/>
      <c r="LXA537" s="428"/>
      <c r="LXB537" s="330"/>
      <c r="LXC537" s="428"/>
      <c r="LXD537" s="330"/>
      <c r="LXE537" s="428"/>
      <c r="LXF537" s="330"/>
      <c r="LXG537" s="428"/>
      <c r="LXH537" s="330"/>
      <c r="LXI537" s="428"/>
      <c r="LXJ537" s="330"/>
      <c r="LXK537" s="428"/>
      <c r="LXL537" s="330"/>
      <c r="LXM537" s="428"/>
      <c r="LXN537" s="330"/>
      <c r="LXO537" s="428"/>
      <c r="LXP537" s="330"/>
      <c r="LXQ537" s="428"/>
      <c r="LXR537" s="330"/>
      <c r="LXS537" s="428"/>
      <c r="LXT537" s="330"/>
      <c r="LXU537" s="428"/>
      <c r="LXV537" s="330"/>
      <c r="LXW537" s="428"/>
      <c r="LXX537" s="330"/>
      <c r="LXY537" s="428"/>
      <c r="LXZ537" s="330"/>
      <c r="LYA537" s="428"/>
      <c r="LYB537" s="330"/>
      <c r="LYC537" s="428"/>
      <c r="LYD537" s="330"/>
      <c r="LYE537" s="428"/>
      <c r="LYF537" s="330"/>
      <c r="LYG537" s="428"/>
      <c r="LYH537" s="330"/>
      <c r="LYI537" s="428"/>
      <c r="LYJ537" s="330"/>
      <c r="LYK537" s="428"/>
      <c r="LYL537" s="330"/>
      <c r="LYM537" s="428"/>
      <c r="LYN537" s="330"/>
      <c r="LYO537" s="428"/>
      <c r="LYP537" s="330"/>
      <c r="LYQ537" s="428"/>
      <c r="LYR537" s="330"/>
      <c r="LYS537" s="428"/>
      <c r="LYT537" s="330"/>
      <c r="LYU537" s="428"/>
      <c r="LYV537" s="330"/>
      <c r="LYW537" s="428"/>
      <c r="LYX537" s="330"/>
      <c r="LYY537" s="428"/>
      <c r="LYZ537" s="330"/>
      <c r="LZA537" s="428"/>
      <c r="LZB537" s="330"/>
      <c r="LZC537" s="428"/>
      <c r="LZD537" s="330"/>
      <c r="LZE537" s="428"/>
      <c r="LZF537" s="330"/>
      <c r="LZG537" s="428"/>
      <c r="LZH537" s="330"/>
      <c r="LZI537" s="428"/>
      <c r="LZJ537" s="330"/>
      <c r="LZK537" s="428"/>
      <c r="LZL537" s="330"/>
      <c r="LZM537" s="428"/>
      <c r="LZN537" s="330"/>
      <c r="LZO537" s="428"/>
      <c r="LZP537" s="330"/>
      <c r="LZQ537" s="428"/>
      <c r="LZR537" s="330"/>
      <c r="LZS537" s="428"/>
      <c r="LZT537" s="330"/>
      <c r="LZU537" s="428"/>
      <c r="LZV537" s="330"/>
      <c r="LZW537" s="428"/>
      <c r="LZX537" s="330"/>
      <c r="LZY537" s="428"/>
      <c r="LZZ537" s="330"/>
      <c r="MAA537" s="428"/>
      <c r="MAB537" s="330"/>
      <c r="MAC537" s="428"/>
      <c r="MAD537" s="330"/>
      <c r="MAE537" s="428"/>
      <c r="MAF537" s="330"/>
      <c r="MAG537" s="428"/>
      <c r="MAH537" s="330"/>
      <c r="MAI537" s="428"/>
      <c r="MAJ537" s="330"/>
      <c r="MAK537" s="428"/>
      <c r="MAL537" s="330"/>
      <c r="MAM537" s="428"/>
      <c r="MAN537" s="330"/>
      <c r="MAO537" s="428"/>
      <c r="MAP537" s="330"/>
      <c r="MAQ537" s="428"/>
      <c r="MAR537" s="330"/>
      <c r="MAS537" s="428"/>
      <c r="MAT537" s="330"/>
      <c r="MAU537" s="428"/>
      <c r="MAV537" s="330"/>
      <c r="MAW537" s="428"/>
      <c r="MAX537" s="330"/>
      <c r="MAY537" s="428"/>
      <c r="MAZ537" s="330"/>
      <c r="MBA537" s="428"/>
      <c r="MBB537" s="330"/>
      <c r="MBC537" s="428"/>
      <c r="MBD537" s="330"/>
      <c r="MBE537" s="428"/>
      <c r="MBF537" s="330"/>
      <c r="MBG537" s="428"/>
      <c r="MBH537" s="330"/>
      <c r="MBI537" s="428"/>
      <c r="MBJ537" s="330"/>
      <c r="MBK537" s="428"/>
      <c r="MBL537" s="330"/>
      <c r="MBM537" s="428"/>
      <c r="MBN537" s="330"/>
      <c r="MBO537" s="428"/>
      <c r="MBP537" s="330"/>
      <c r="MBQ537" s="428"/>
      <c r="MBR537" s="330"/>
      <c r="MBS537" s="428"/>
      <c r="MBT537" s="330"/>
      <c r="MBU537" s="428"/>
      <c r="MBV537" s="330"/>
      <c r="MBW537" s="428"/>
      <c r="MBX537" s="330"/>
      <c r="MBY537" s="428"/>
      <c r="MBZ537" s="330"/>
      <c r="MCA537" s="428"/>
      <c r="MCB537" s="330"/>
      <c r="MCC537" s="428"/>
      <c r="MCD537" s="330"/>
      <c r="MCE537" s="428"/>
      <c r="MCF537" s="330"/>
      <c r="MCG537" s="428"/>
      <c r="MCH537" s="330"/>
      <c r="MCI537" s="428"/>
      <c r="MCJ537" s="330"/>
      <c r="MCK537" s="428"/>
      <c r="MCL537" s="330"/>
      <c r="MCM537" s="428"/>
      <c r="MCN537" s="330"/>
      <c r="MCO537" s="428"/>
      <c r="MCP537" s="330"/>
      <c r="MCQ537" s="428"/>
      <c r="MCR537" s="330"/>
      <c r="MCS537" s="428"/>
      <c r="MCT537" s="330"/>
      <c r="MCU537" s="428"/>
      <c r="MCV537" s="330"/>
      <c r="MCW537" s="428"/>
      <c r="MCX537" s="330"/>
      <c r="MCY537" s="428"/>
      <c r="MCZ537" s="330"/>
      <c r="MDA537" s="428"/>
      <c r="MDB537" s="330"/>
      <c r="MDC537" s="428"/>
      <c r="MDD537" s="330"/>
      <c r="MDE537" s="428"/>
      <c r="MDF537" s="330"/>
      <c r="MDG537" s="428"/>
      <c r="MDH537" s="330"/>
      <c r="MDI537" s="428"/>
      <c r="MDJ537" s="330"/>
      <c r="MDK537" s="428"/>
      <c r="MDL537" s="330"/>
      <c r="MDM537" s="428"/>
      <c r="MDN537" s="330"/>
      <c r="MDO537" s="428"/>
      <c r="MDP537" s="330"/>
      <c r="MDQ537" s="428"/>
      <c r="MDR537" s="330"/>
      <c r="MDS537" s="428"/>
      <c r="MDT537" s="330"/>
      <c r="MDU537" s="428"/>
      <c r="MDV537" s="330"/>
      <c r="MDW537" s="428"/>
      <c r="MDX537" s="330"/>
      <c r="MDY537" s="428"/>
      <c r="MDZ537" s="330"/>
      <c r="MEA537" s="428"/>
      <c r="MEB537" s="330"/>
      <c r="MEC537" s="428"/>
      <c r="MED537" s="330"/>
      <c r="MEE537" s="428"/>
      <c r="MEF537" s="330"/>
      <c r="MEG537" s="428"/>
      <c r="MEH537" s="330"/>
      <c r="MEI537" s="428"/>
      <c r="MEJ537" s="330"/>
      <c r="MEK537" s="428"/>
      <c r="MEL537" s="330"/>
      <c r="MEM537" s="428"/>
      <c r="MEN537" s="330"/>
      <c r="MEO537" s="428"/>
      <c r="MEP537" s="330"/>
      <c r="MEQ537" s="428"/>
      <c r="MER537" s="330"/>
      <c r="MES537" s="428"/>
      <c r="MET537" s="330"/>
      <c r="MEU537" s="428"/>
      <c r="MEV537" s="330"/>
      <c r="MEW537" s="428"/>
      <c r="MEX537" s="330"/>
      <c r="MEY537" s="428"/>
      <c r="MEZ537" s="330"/>
      <c r="MFA537" s="428"/>
      <c r="MFB537" s="330"/>
      <c r="MFC537" s="428"/>
      <c r="MFD537" s="330"/>
      <c r="MFE537" s="428"/>
      <c r="MFF537" s="330"/>
      <c r="MFG537" s="428"/>
      <c r="MFH537" s="330"/>
      <c r="MFI537" s="428"/>
      <c r="MFJ537" s="330"/>
      <c r="MFK537" s="428"/>
      <c r="MFL537" s="330"/>
      <c r="MFM537" s="428"/>
      <c r="MFN537" s="330"/>
      <c r="MFO537" s="428"/>
      <c r="MFP537" s="330"/>
      <c r="MFQ537" s="428"/>
      <c r="MFR537" s="330"/>
      <c r="MFS537" s="428"/>
      <c r="MFT537" s="330"/>
      <c r="MFU537" s="428"/>
      <c r="MFV537" s="330"/>
      <c r="MFW537" s="428"/>
      <c r="MFX537" s="330"/>
      <c r="MFY537" s="428"/>
      <c r="MFZ537" s="330"/>
      <c r="MGA537" s="428"/>
      <c r="MGB537" s="330"/>
      <c r="MGC537" s="428"/>
      <c r="MGD537" s="330"/>
      <c r="MGE537" s="428"/>
      <c r="MGF537" s="330"/>
      <c r="MGG537" s="428"/>
      <c r="MGH537" s="330"/>
      <c r="MGI537" s="428"/>
      <c r="MGJ537" s="330"/>
      <c r="MGK537" s="428"/>
      <c r="MGL537" s="330"/>
      <c r="MGM537" s="428"/>
      <c r="MGN537" s="330"/>
      <c r="MGO537" s="428"/>
      <c r="MGP537" s="330"/>
      <c r="MGQ537" s="428"/>
      <c r="MGR537" s="330"/>
      <c r="MGS537" s="428"/>
      <c r="MGT537" s="330"/>
      <c r="MGU537" s="428"/>
      <c r="MGV537" s="330"/>
      <c r="MGW537" s="428"/>
      <c r="MGX537" s="330"/>
      <c r="MGY537" s="428"/>
      <c r="MGZ537" s="330"/>
      <c r="MHA537" s="428"/>
      <c r="MHB537" s="330"/>
      <c r="MHC537" s="428"/>
      <c r="MHD537" s="330"/>
      <c r="MHE537" s="428"/>
      <c r="MHF537" s="330"/>
      <c r="MHG537" s="428"/>
      <c r="MHH537" s="330"/>
      <c r="MHI537" s="428"/>
      <c r="MHJ537" s="330"/>
      <c r="MHK537" s="428"/>
      <c r="MHL537" s="330"/>
      <c r="MHM537" s="428"/>
      <c r="MHN537" s="330"/>
      <c r="MHO537" s="428"/>
      <c r="MHP537" s="330"/>
      <c r="MHQ537" s="428"/>
      <c r="MHR537" s="330"/>
      <c r="MHS537" s="428"/>
      <c r="MHT537" s="330"/>
      <c r="MHU537" s="428"/>
      <c r="MHV537" s="330"/>
      <c r="MHW537" s="428"/>
      <c r="MHX537" s="330"/>
      <c r="MHY537" s="428"/>
      <c r="MHZ537" s="330"/>
      <c r="MIA537" s="428"/>
      <c r="MIB537" s="330"/>
      <c r="MIC537" s="428"/>
      <c r="MID537" s="330"/>
      <c r="MIE537" s="428"/>
      <c r="MIF537" s="330"/>
      <c r="MIG537" s="428"/>
      <c r="MIH537" s="330"/>
      <c r="MII537" s="428"/>
      <c r="MIJ537" s="330"/>
      <c r="MIK537" s="428"/>
      <c r="MIL537" s="330"/>
      <c r="MIM537" s="428"/>
      <c r="MIN537" s="330"/>
      <c r="MIO537" s="428"/>
      <c r="MIP537" s="330"/>
      <c r="MIQ537" s="428"/>
      <c r="MIR537" s="330"/>
      <c r="MIS537" s="428"/>
      <c r="MIT537" s="330"/>
      <c r="MIU537" s="428"/>
      <c r="MIV537" s="330"/>
      <c r="MIW537" s="428"/>
      <c r="MIX537" s="330"/>
      <c r="MIY537" s="428"/>
      <c r="MIZ537" s="330"/>
      <c r="MJA537" s="428"/>
      <c r="MJB537" s="330"/>
      <c r="MJC537" s="428"/>
      <c r="MJD537" s="330"/>
      <c r="MJE537" s="428"/>
      <c r="MJF537" s="330"/>
      <c r="MJG537" s="428"/>
      <c r="MJH537" s="330"/>
      <c r="MJI537" s="428"/>
      <c r="MJJ537" s="330"/>
      <c r="MJK537" s="428"/>
      <c r="MJL537" s="330"/>
      <c r="MJM537" s="428"/>
      <c r="MJN537" s="330"/>
      <c r="MJO537" s="428"/>
      <c r="MJP537" s="330"/>
      <c r="MJQ537" s="428"/>
      <c r="MJR537" s="330"/>
      <c r="MJS537" s="428"/>
      <c r="MJT537" s="330"/>
      <c r="MJU537" s="428"/>
      <c r="MJV537" s="330"/>
      <c r="MJW537" s="428"/>
      <c r="MJX537" s="330"/>
      <c r="MJY537" s="428"/>
      <c r="MJZ537" s="330"/>
      <c r="MKA537" s="428"/>
      <c r="MKB537" s="330"/>
      <c r="MKC537" s="428"/>
      <c r="MKD537" s="330"/>
      <c r="MKE537" s="428"/>
      <c r="MKF537" s="330"/>
      <c r="MKG537" s="428"/>
      <c r="MKH537" s="330"/>
      <c r="MKI537" s="428"/>
      <c r="MKJ537" s="330"/>
      <c r="MKK537" s="428"/>
      <c r="MKL537" s="330"/>
      <c r="MKM537" s="428"/>
      <c r="MKN537" s="330"/>
      <c r="MKO537" s="428"/>
      <c r="MKP537" s="330"/>
      <c r="MKQ537" s="428"/>
      <c r="MKR537" s="330"/>
      <c r="MKS537" s="428"/>
      <c r="MKT537" s="330"/>
      <c r="MKU537" s="428"/>
      <c r="MKV537" s="330"/>
      <c r="MKW537" s="428"/>
      <c r="MKX537" s="330"/>
      <c r="MKY537" s="428"/>
      <c r="MKZ537" s="330"/>
      <c r="MLA537" s="428"/>
      <c r="MLB537" s="330"/>
      <c r="MLC537" s="428"/>
      <c r="MLD537" s="330"/>
      <c r="MLE537" s="428"/>
      <c r="MLF537" s="330"/>
      <c r="MLG537" s="428"/>
      <c r="MLH537" s="330"/>
      <c r="MLI537" s="428"/>
      <c r="MLJ537" s="330"/>
      <c r="MLK537" s="428"/>
      <c r="MLL537" s="330"/>
      <c r="MLM537" s="428"/>
      <c r="MLN537" s="330"/>
      <c r="MLO537" s="428"/>
      <c r="MLP537" s="330"/>
      <c r="MLQ537" s="428"/>
      <c r="MLR537" s="330"/>
      <c r="MLS537" s="428"/>
      <c r="MLT537" s="330"/>
      <c r="MLU537" s="428"/>
      <c r="MLV537" s="330"/>
      <c r="MLW537" s="428"/>
      <c r="MLX537" s="330"/>
      <c r="MLY537" s="428"/>
      <c r="MLZ537" s="330"/>
      <c r="MMA537" s="428"/>
      <c r="MMB537" s="330"/>
      <c r="MMC537" s="428"/>
      <c r="MMD537" s="330"/>
      <c r="MME537" s="428"/>
      <c r="MMF537" s="330"/>
      <c r="MMG537" s="428"/>
      <c r="MMH537" s="330"/>
      <c r="MMI537" s="428"/>
      <c r="MMJ537" s="330"/>
      <c r="MMK537" s="428"/>
      <c r="MML537" s="330"/>
      <c r="MMM537" s="428"/>
      <c r="MMN537" s="330"/>
      <c r="MMO537" s="428"/>
      <c r="MMP537" s="330"/>
      <c r="MMQ537" s="428"/>
      <c r="MMR537" s="330"/>
      <c r="MMS537" s="428"/>
      <c r="MMT537" s="330"/>
      <c r="MMU537" s="428"/>
      <c r="MMV537" s="330"/>
      <c r="MMW537" s="428"/>
      <c r="MMX537" s="330"/>
      <c r="MMY537" s="428"/>
      <c r="MMZ537" s="330"/>
      <c r="MNA537" s="428"/>
      <c r="MNB537" s="330"/>
      <c r="MNC537" s="428"/>
      <c r="MND537" s="330"/>
      <c r="MNE537" s="428"/>
      <c r="MNF537" s="330"/>
      <c r="MNG537" s="428"/>
      <c r="MNH537" s="330"/>
      <c r="MNI537" s="428"/>
      <c r="MNJ537" s="330"/>
      <c r="MNK537" s="428"/>
      <c r="MNL537" s="330"/>
      <c r="MNM537" s="428"/>
      <c r="MNN537" s="330"/>
      <c r="MNO537" s="428"/>
      <c r="MNP537" s="330"/>
      <c r="MNQ537" s="428"/>
      <c r="MNR537" s="330"/>
      <c r="MNS537" s="428"/>
      <c r="MNT537" s="330"/>
      <c r="MNU537" s="428"/>
      <c r="MNV537" s="330"/>
      <c r="MNW537" s="428"/>
      <c r="MNX537" s="330"/>
      <c r="MNY537" s="428"/>
      <c r="MNZ537" s="330"/>
      <c r="MOA537" s="428"/>
      <c r="MOB537" s="330"/>
      <c r="MOC537" s="428"/>
      <c r="MOD537" s="330"/>
      <c r="MOE537" s="428"/>
      <c r="MOF537" s="330"/>
      <c r="MOG537" s="428"/>
      <c r="MOH537" s="330"/>
      <c r="MOI537" s="428"/>
      <c r="MOJ537" s="330"/>
      <c r="MOK537" s="428"/>
      <c r="MOL537" s="330"/>
      <c r="MOM537" s="428"/>
      <c r="MON537" s="330"/>
      <c r="MOO537" s="428"/>
      <c r="MOP537" s="330"/>
      <c r="MOQ537" s="428"/>
      <c r="MOR537" s="330"/>
      <c r="MOS537" s="428"/>
      <c r="MOT537" s="330"/>
      <c r="MOU537" s="428"/>
      <c r="MOV537" s="330"/>
      <c r="MOW537" s="428"/>
      <c r="MOX537" s="330"/>
      <c r="MOY537" s="428"/>
      <c r="MOZ537" s="330"/>
      <c r="MPA537" s="428"/>
      <c r="MPB537" s="330"/>
      <c r="MPC537" s="428"/>
      <c r="MPD537" s="330"/>
      <c r="MPE537" s="428"/>
      <c r="MPF537" s="330"/>
      <c r="MPG537" s="428"/>
      <c r="MPH537" s="330"/>
      <c r="MPI537" s="428"/>
      <c r="MPJ537" s="330"/>
      <c r="MPK537" s="428"/>
      <c r="MPL537" s="330"/>
      <c r="MPM537" s="428"/>
      <c r="MPN537" s="330"/>
      <c r="MPO537" s="428"/>
      <c r="MPP537" s="330"/>
      <c r="MPQ537" s="428"/>
      <c r="MPR537" s="330"/>
      <c r="MPS537" s="428"/>
      <c r="MPT537" s="330"/>
      <c r="MPU537" s="428"/>
      <c r="MPV537" s="330"/>
      <c r="MPW537" s="428"/>
      <c r="MPX537" s="330"/>
      <c r="MPY537" s="428"/>
      <c r="MPZ537" s="330"/>
      <c r="MQA537" s="428"/>
      <c r="MQB537" s="330"/>
      <c r="MQC537" s="428"/>
      <c r="MQD537" s="330"/>
      <c r="MQE537" s="428"/>
      <c r="MQF537" s="330"/>
      <c r="MQG537" s="428"/>
      <c r="MQH537" s="330"/>
      <c r="MQI537" s="428"/>
      <c r="MQJ537" s="330"/>
      <c r="MQK537" s="428"/>
      <c r="MQL537" s="330"/>
      <c r="MQM537" s="428"/>
      <c r="MQN537" s="330"/>
      <c r="MQO537" s="428"/>
      <c r="MQP537" s="330"/>
      <c r="MQQ537" s="428"/>
      <c r="MQR537" s="330"/>
      <c r="MQS537" s="428"/>
      <c r="MQT537" s="330"/>
      <c r="MQU537" s="428"/>
      <c r="MQV537" s="330"/>
      <c r="MQW537" s="428"/>
      <c r="MQX537" s="330"/>
      <c r="MQY537" s="428"/>
      <c r="MQZ537" s="330"/>
      <c r="MRA537" s="428"/>
      <c r="MRB537" s="330"/>
      <c r="MRC537" s="428"/>
      <c r="MRD537" s="330"/>
      <c r="MRE537" s="428"/>
      <c r="MRF537" s="330"/>
      <c r="MRG537" s="428"/>
      <c r="MRH537" s="330"/>
      <c r="MRI537" s="428"/>
      <c r="MRJ537" s="330"/>
      <c r="MRK537" s="428"/>
      <c r="MRL537" s="330"/>
      <c r="MRM537" s="428"/>
      <c r="MRN537" s="330"/>
      <c r="MRO537" s="428"/>
      <c r="MRP537" s="330"/>
      <c r="MRQ537" s="428"/>
      <c r="MRR537" s="330"/>
      <c r="MRS537" s="428"/>
      <c r="MRT537" s="330"/>
      <c r="MRU537" s="428"/>
      <c r="MRV537" s="330"/>
      <c r="MRW537" s="428"/>
      <c r="MRX537" s="330"/>
      <c r="MRY537" s="428"/>
      <c r="MRZ537" s="330"/>
      <c r="MSA537" s="428"/>
      <c r="MSB537" s="330"/>
      <c r="MSC537" s="428"/>
      <c r="MSD537" s="330"/>
      <c r="MSE537" s="428"/>
      <c r="MSF537" s="330"/>
      <c r="MSG537" s="428"/>
      <c r="MSH537" s="330"/>
      <c r="MSI537" s="428"/>
      <c r="MSJ537" s="330"/>
      <c r="MSK537" s="428"/>
      <c r="MSL537" s="330"/>
      <c r="MSM537" s="428"/>
      <c r="MSN537" s="330"/>
      <c r="MSO537" s="428"/>
      <c r="MSP537" s="330"/>
      <c r="MSQ537" s="428"/>
      <c r="MSR537" s="330"/>
      <c r="MSS537" s="428"/>
      <c r="MST537" s="330"/>
      <c r="MSU537" s="428"/>
      <c r="MSV537" s="330"/>
      <c r="MSW537" s="428"/>
      <c r="MSX537" s="330"/>
      <c r="MSY537" s="428"/>
      <c r="MSZ537" s="330"/>
      <c r="MTA537" s="428"/>
      <c r="MTB537" s="330"/>
      <c r="MTC537" s="428"/>
      <c r="MTD537" s="330"/>
      <c r="MTE537" s="428"/>
      <c r="MTF537" s="330"/>
      <c r="MTG537" s="428"/>
      <c r="MTH537" s="330"/>
      <c r="MTI537" s="428"/>
      <c r="MTJ537" s="330"/>
      <c r="MTK537" s="428"/>
      <c r="MTL537" s="330"/>
      <c r="MTM537" s="428"/>
      <c r="MTN537" s="330"/>
      <c r="MTO537" s="428"/>
      <c r="MTP537" s="330"/>
      <c r="MTQ537" s="428"/>
      <c r="MTR537" s="330"/>
      <c r="MTS537" s="428"/>
      <c r="MTT537" s="330"/>
      <c r="MTU537" s="428"/>
      <c r="MTV537" s="330"/>
      <c r="MTW537" s="428"/>
      <c r="MTX537" s="330"/>
      <c r="MTY537" s="428"/>
      <c r="MTZ537" s="330"/>
      <c r="MUA537" s="428"/>
      <c r="MUB537" s="330"/>
      <c r="MUC537" s="428"/>
      <c r="MUD537" s="330"/>
      <c r="MUE537" s="428"/>
      <c r="MUF537" s="330"/>
      <c r="MUG537" s="428"/>
      <c r="MUH537" s="330"/>
      <c r="MUI537" s="428"/>
      <c r="MUJ537" s="330"/>
      <c r="MUK537" s="428"/>
      <c r="MUL537" s="330"/>
      <c r="MUM537" s="428"/>
      <c r="MUN537" s="330"/>
      <c r="MUO537" s="428"/>
      <c r="MUP537" s="330"/>
      <c r="MUQ537" s="428"/>
      <c r="MUR537" s="330"/>
      <c r="MUS537" s="428"/>
      <c r="MUT537" s="330"/>
      <c r="MUU537" s="428"/>
      <c r="MUV537" s="330"/>
      <c r="MUW537" s="428"/>
      <c r="MUX537" s="330"/>
      <c r="MUY537" s="428"/>
      <c r="MUZ537" s="330"/>
      <c r="MVA537" s="428"/>
      <c r="MVB537" s="330"/>
      <c r="MVC537" s="428"/>
      <c r="MVD537" s="330"/>
      <c r="MVE537" s="428"/>
      <c r="MVF537" s="330"/>
      <c r="MVG537" s="428"/>
      <c r="MVH537" s="330"/>
      <c r="MVI537" s="428"/>
      <c r="MVJ537" s="330"/>
      <c r="MVK537" s="428"/>
      <c r="MVL537" s="330"/>
      <c r="MVM537" s="428"/>
      <c r="MVN537" s="330"/>
      <c r="MVO537" s="428"/>
      <c r="MVP537" s="330"/>
      <c r="MVQ537" s="428"/>
      <c r="MVR537" s="330"/>
      <c r="MVS537" s="428"/>
      <c r="MVT537" s="330"/>
      <c r="MVU537" s="428"/>
      <c r="MVV537" s="330"/>
      <c r="MVW537" s="428"/>
      <c r="MVX537" s="330"/>
      <c r="MVY537" s="428"/>
      <c r="MVZ537" s="330"/>
      <c r="MWA537" s="428"/>
      <c r="MWB537" s="330"/>
      <c r="MWC537" s="428"/>
      <c r="MWD537" s="330"/>
      <c r="MWE537" s="428"/>
      <c r="MWF537" s="330"/>
      <c r="MWG537" s="428"/>
      <c r="MWH537" s="330"/>
      <c r="MWI537" s="428"/>
      <c r="MWJ537" s="330"/>
      <c r="MWK537" s="428"/>
      <c r="MWL537" s="330"/>
      <c r="MWM537" s="428"/>
      <c r="MWN537" s="330"/>
      <c r="MWO537" s="428"/>
      <c r="MWP537" s="330"/>
      <c r="MWQ537" s="428"/>
      <c r="MWR537" s="330"/>
      <c r="MWS537" s="428"/>
      <c r="MWT537" s="330"/>
      <c r="MWU537" s="428"/>
      <c r="MWV537" s="330"/>
      <c r="MWW537" s="428"/>
      <c r="MWX537" s="330"/>
      <c r="MWY537" s="428"/>
      <c r="MWZ537" s="330"/>
      <c r="MXA537" s="428"/>
      <c r="MXB537" s="330"/>
      <c r="MXC537" s="428"/>
      <c r="MXD537" s="330"/>
      <c r="MXE537" s="428"/>
      <c r="MXF537" s="330"/>
      <c r="MXG537" s="428"/>
      <c r="MXH537" s="330"/>
      <c r="MXI537" s="428"/>
      <c r="MXJ537" s="330"/>
      <c r="MXK537" s="428"/>
      <c r="MXL537" s="330"/>
      <c r="MXM537" s="428"/>
      <c r="MXN537" s="330"/>
      <c r="MXO537" s="428"/>
      <c r="MXP537" s="330"/>
      <c r="MXQ537" s="428"/>
      <c r="MXR537" s="330"/>
      <c r="MXS537" s="428"/>
      <c r="MXT537" s="330"/>
      <c r="MXU537" s="428"/>
      <c r="MXV537" s="330"/>
      <c r="MXW537" s="428"/>
      <c r="MXX537" s="330"/>
      <c r="MXY537" s="428"/>
      <c r="MXZ537" s="330"/>
      <c r="MYA537" s="428"/>
      <c r="MYB537" s="330"/>
      <c r="MYC537" s="428"/>
      <c r="MYD537" s="330"/>
      <c r="MYE537" s="428"/>
      <c r="MYF537" s="330"/>
      <c r="MYG537" s="428"/>
      <c r="MYH537" s="330"/>
      <c r="MYI537" s="428"/>
      <c r="MYJ537" s="330"/>
      <c r="MYK537" s="428"/>
      <c r="MYL537" s="330"/>
      <c r="MYM537" s="428"/>
      <c r="MYN537" s="330"/>
      <c r="MYO537" s="428"/>
      <c r="MYP537" s="330"/>
      <c r="MYQ537" s="428"/>
      <c r="MYR537" s="330"/>
      <c r="MYS537" s="428"/>
      <c r="MYT537" s="330"/>
      <c r="MYU537" s="428"/>
      <c r="MYV537" s="330"/>
      <c r="MYW537" s="428"/>
      <c r="MYX537" s="330"/>
      <c r="MYY537" s="428"/>
      <c r="MYZ537" s="330"/>
      <c r="MZA537" s="428"/>
      <c r="MZB537" s="330"/>
      <c r="MZC537" s="428"/>
      <c r="MZD537" s="330"/>
      <c r="MZE537" s="428"/>
      <c r="MZF537" s="330"/>
      <c r="MZG537" s="428"/>
      <c r="MZH537" s="330"/>
      <c r="MZI537" s="428"/>
      <c r="MZJ537" s="330"/>
      <c r="MZK537" s="428"/>
      <c r="MZL537" s="330"/>
      <c r="MZM537" s="428"/>
      <c r="MZN537" s="330"/>
      <c r="MZO537" s="428"/>
      <c r="MZP537" s="330"/>
      <c r="MZQ537" s="428"/>
      <c r="MZR537" s="330"/>
      <c r="MZS537" s="428"/>
      <c r="MZT537" s="330"/>
      <c r="MZU537" s="428"/>
      <c r="MZV537" s="330"/>
      <c r="MZW537" s="428"/>
      <c r="MZX537" s="330"/>
      <c r="MZY537" s="428"/>
      <c r="MZZ537" s="330"/>
      <c r="NAA537" s="428"/>
      <c r="NAB537" s="330"/>
      <c r="NAC537" s="428"/>
      <c r="NAD537" s="330"/>
      <c r="NAE537" s="428"/>
      <c r="NAF537" s="330"/>
      <c r="NAG537" s="428"/>
      <c r="NAH537" s="330"/>
      <c r="NAI537" s="428"/>
      <c r="NAJ537" s="330"/>
      <c r="NAK537" s="428"/>
      <c r="NAL537" s="330"/>
      <c r="NAM537" s="428"/>
      <c r="NAN537" s="330"/>
      <c r="NAO537" s="428"/>
      <c r="NAP537" s="330"/>
      <c r="NAQ537" s="428"/>
      <c r="NAR537" s="330"/>
      <c r="NAS537" s="428"/>
      <c r="NAT537" s="330"/>
      <c r="NAU537" s="428"/>
      <c r="NAV537" s="330"/>
      <c r="NAW537" s="428"/>
      <c r="NAX537" s="330"/>
      <c r="NAY537" s="428"/>
      <c r="NAZ537" s="330"/>
      <c r="NBA537" s="428"/>
      <c r="NBB537" s="330"/>
      <c r="NBC537" s="428"/>
      <c r="NBD537" s="330"/>
      <c r="NBE537" s="428"/>
      <c r="NBF537" s="330"/>
      <c r="NBG537" s="428"/>
      <c r="NBH537" s="330"/>
      <c r="NBI537" s="428"/>
      <c r="NBJ537" s="330"/>
      <c r="NBK537" s="428"/>
      <c r="NBL537" s="330"/>
      <c r="NBM537" s="428"/>
      <c r="NBN537" s="330"/>
      <c r="NBO537" s="428"/>
      <c r="NBP537" s="330"/>
      <c r="NBQ537" s="428"/>
      <c r="NBR537" s="330"/>
      <c r="NBS537" s="428"/>
      <c r="NBT537" s="330"/>
      <c r="NBU537" s="428"/>
      <c r="NBV537" s="330"/>
      <c r="NBW537" s="428"/>
      <c r="NBX537" s="330"/>
      <c r="NBY537" s="428"/>
      <c r="NBZ537" s="330"/>
      <c r="NCA537" s="428"/>
      <c r="NCB537" s="330"/>
      <c r="NCC537" s="428"/>
      <c r="NCD537" s="330"/>
      <c r="NCE537" s="428"/>
      <c r="NCF537" s="330"/>
      <c r="NCG537" s="428"/>
      <c r="NCH537" s="330"/>
      <c r="NCI537" s="428"/>
      <c r="NCJ537" s="330"/>
      <c r="NCK537" s="428"/>
      <c r="NCL537" s="330"/>
      <c r="NCM537" s="428"/>
      <c r="NCN537" s="330"/>
      <c r="NCO537" s="428"/>
      <c r="NCP537" s="330"/>
      <c r="NCQ537" s="428"/>
      <c r="NCR537" s="330"/>
      <c r="NCS537" s="428"/>
      <c r="NCT537" s="330"/>
      <c r="NCU537" s="428"/>
      <c r="NCV537" s="330"/>
      <c r="NCW537" s="428"/>
      <c r="NCX537" s="330"/>
      <c r="NCY537" s="428"/>
      <c r="NCZ537" s="330"/>
      <c r="NDA537" s="428"/>
      <c r="NDB537" s="330"/>
      <c r="NDC537" s="428"/>
      <c r="NDD537" s="330"/>
      <c r="NDE537" s="428"/>
      <c r="NDF537" s="330"/>
      <c r="NDG537" s="428"/>
      <c r="NDH537" s="330"/>
      <c r="NDI537" s="428"/>
      <c r="NDJ537" s="330"/>
      <c r="NDK537" s="428"/>
      <c r="NDL537" s="330"/>
      <c r="NDM537" s="428"/>
      <c r="NDN537" s="330"/>
      <c r="NDO537" s="428"/>
      <c r="NDP537" s="330"/>
      <c r="NDQ537" s="428"/>
      <c r="NDR537" s="330"/>
      <c r="NDS537" s="428"/>
      <c r="NDT537" s="330"/>
      <c r="NDU537" s="428"/>
      <c r="NDV537" s="330"/>
      <c r="NDW537" s="428"/>
      <c r="NDX537" s="330"/>
      <c r="NDY537" s="428"/>
      <c r="NDZ537" s="330"/>
      <c r="NEA537" s="428"/>
      <c r="NEB537" s="330"/>
      <c r="NEC537" s="428"/>
      <c r="NED537" s="330"/>
      <c r="NEE537" s="428"/>
      <c r="NEF537" s="330"/>
      <c r="NEG537" s="428"/>
      <c r="NEH537" s="330"/>
      <c r="NEI537" s="428"/>
      <c r="NEJ537" s="330"/>
      <c r="NEK537" s="428"/>
      <c r="NEL537" s="330"/>
      <c r="NEM537" s="428"/>
      <c r="NEN537" s="330"/>
      <c r="NEO537" s="428"/>
      <c r="NEP537" s="330"/>
      <c r="NEQ537" s="428"/>
      <c r="NER537" s="330"/>
      <c r="NES537" s="428"/>
      <c r="NET537" s="330"/>
      <c r="NEU537" s="428"/>
      <c r="NEV537" s="330"/>
      <c r="NEW537" s="428"/>
      <c r="NEX537" s="330"/>
      <c r="NEY537" s="428"/>
      <c r="NEZ537" s="330"/>
      <c r="NFA537" s="428"/>
      <c r="NFB537" s="330"/>
      <c r="NFC537" s="428"/>
      <c r="NFD537" s="330"/>
      <c r="NFE537" s="428"/>
      <c r="NFF537" s="330"/>
      <c r="NFG537" s="428"/>
      <c r="NFH537" s="330"/>
      <c r="NFI537" s="428"/>
      <c r="NFJ537" s="330"/>
      <c r="NFK537" s="428"/>
      <c r="NFL537" s="330"/>
      <c r="NFM537" s="428"/>
      <c r="NFN537" s="330"/>
      <c r="NFO537" s="428"/>
      <c r="NFP537" s="330"/>
      <c r="NFQ537" s="428"/>
      <c r="NFR537" s="330"/>
      <c r="NFS537" s="428"/>
      <c r="NFT537" s="330"/>
      <c r="NFU537" s="428"/>
      <c r="NFV537" s="330"/>
      <c r="NFW537" s="428"/>
      <c r="NFX537" s="330"/>
      <c r="NFY537" s="428"/>
      <c r="NFZ537" s="330"/>
      <c r="NGA537" s="428"/>
      <c r="NGB537" s="330"/>
      <c r="NGC537" s="428"/>
      <c r="NGD537" s="330"/>
      <c r="NGE537" s="428"/>
      <c r="NGF537" s="330"/>
      <c r="NGG537" s="428"/>
      <c r="NGH537" s="330"/>
      <c r="NGI537" s="428"/>
      <c r="NGJ537" s="330"/>
      <c r="NGK537" s="428"/>
      <c r="NGL537" s="330"/>
      <c r="NGM537" s="428"/>
      <c r="NGN537" s="330"/>
      <c r="NGO537" s="428"/>
      <c r="NGP537" s="330"/>
      <c r="NGQ537" s="428"/>
      <c r="NGR537" s="330"/>
      <c r="NGS537" s="428"/>
      <c r="NGT537" s="330"/>
      <c r="NGU537" s="428"/>
      <c r="NGV537" s="330"/>
      <c r="NGW537" s="428"/>
      <c r="NGX537" s="330"/>
      <c r="NGY537" s="428"/>
      <c r="NGZ537" s="330"/>
      <c r="NHA537" s="428"/>
      <c r="NHB537" s="330"/>
      <c r="NHC537" s="428"/>
      <c r="NHD537" s="330"/>
      <c r="NHE537" s="428"/>
      <c r="NHF537" s="330"/>
      <c r="NHG537" s="428"/>
      <c r="NHH537" s="330"/>
      <c r="NHI537" s="428"/>
      <c r="NHJ537" s="330"/>
      <c r="NHK537" s="428"/>
      <c r="NHL537" s="330"/>
      <c r="NHM537" s="428"/>
      <c r="NHN537" s="330"/>
      <c r="NHO537" s="428"/>
      <c r="NHP537" s="330"/>
      <c r="NHQ537" s="428"/>
      <c r="NHR537" s="330"/>
      <c r="NHS537" s="428"/>
      <c r="NHT537" s="330"/>
      <c r="NHU537" s="428"/>
      <c r="NHV537" s="330"/>
      <c r="NHW537" s="428"/>
      <c r="NHX537" s="330"/>
      <c r="NHY537" s="428"/>
      <c r="NHZ537" s="330"/>
      <c r="NIA537" s="428"/>
      <c r="NIB537" s="330"/>
      <c r="NIC537" s="428"/>
      <c r="NID537" s="330"/>
      <c r="NIE537" s="428"/>
      <c r="NIF537" s="330"/>
      <c r="NIG537" s="428"/>
      <c r="NIH537" s="330"/>
      <c r="NII537" s="428"/>
      <c r="NIJ537" s="330"/>
      <c r="NIK537" s="428"/>
      <c r="NIL537" s="330"/>
      <c r="NIM537" s="428"/>
      <c r="NIN537" s="330"/>
      <c r="NIO537" s="428"/>
      <c r="NIP537" s="330"/>
      <c r="NIQ537" s="428"/>
      <c r="NIR537" s="330"/>
      <c r="NIS537" s="428"/>
      <c r="NIT537" s="330"/>
      <c r="NIU537" s="428"/>
      <c r="NIV537" s="330"/>
      <c r="NIW537" s="428"/>
      <c r="NIX537" s="330"/>
      <c r="NIY537" s="428"/>
      <c r="NIZ537" s="330"/>
      <c r="NJA537" s="428"/>
      <c r="NJB537" s="330"/>
      <c r="NJC537" s="428"/>
      <c r="NJD537" s="330"/>
      <c r="NJE537" s="428"/>
      <c r="NJF537" s="330"/>
      <c r="NJG537" s="428"/>
      <c r="NJH537" s="330"/>
      <c r="NJI537" s="428"/>
      <c r="NJJ537" s="330"/>
      <c r="NJK537" s="428"/>
      <c r="NJL537" s="330"/>
      <c r="NJM537" s="428"/>
      <c r="NJN537" s="330"/>
      <c r="NJO537" s="428"/>
      <c r="NJP537" s="330"/>
      <c r="NJQ537" s="428"/>
      <c r="NJR537" s="330"/>
      <c r="NJS537" s="428"/>
      <c r="NJT537" s="330"/>
      <c r="NJU537" s="428"/>
      <c r="NJV537" s="330"/>
      <c r="NJW537" s="428"/>
      <c r="NJX537" s="330"/>
      <c r="NJY537" s="428"/>
      <c r="NJZ537" s="330"/>
      <c r="NKA537" s="428"/>
      <c r="NKB537" s="330"/>
      <c r="NKC537" s="428"/>
      <c r="NKD537" s="330"/>
      <c r="NKE537" s="428"/>
      <c r="NKF537" s="330"/>
      <c r="NKG537" s="428"/>
      <c r="NKH537" s="330"/>
      <c r="NKI537" s="428"/>
      <c r="NKJ537" s="330"/>
      <c r="NKK537" s="428"/>
      <c r="NKL537" s="330"/>
      <c r="NKM537" s="428"/>
      <c r="NKN537" s="330"/>
      <c r="NKO537" s="428"/>
      <c r="NKP537" s="330"/>
      <c r="NKQ537" s="428"/>
      <c r="NKR537" s="330"/>
      <c r="NKS537" s="428"/>
      <c r="NKT537" s="330"/>
      <c r="NKU537" s="428"/>
      <c r="NKV537" s="330"/>
      <c r="NKW537" s="428"/>
      <c r="NKX537" s="330"/>
      <c r="NKY537" s="428"/>
      <c r="NKZ537" s="330"/>
      <c r="NLA537" s="428"/>
      <c r="NLB537" s="330"/>
      <c r="NLC537" s="428"/>
      <c r="NLD537" s="330"/>
      <c r="NLE537" s="428"/>
      <c r="NLF537" s="330"/>
      <c r="NLG537" s="428"/>
      <c r="NLH537" s="330"/>
      <c r="NLI537" s="428"/>
      <c r="NLJ537" s="330"/>
      <c r="NLK537" s="428"/>
      <c r="NLL537" s="330"/>
      <c r="NLM537" s="428"/>
      <c r="NLN537" s="330"/>
      <c r="NLO537" s="428"/>
      <c r="NLP537" s="330"/>
      <c r="NLQ537" s="428"/>
      <c r="NLR537" s="330"/>
      <c r="NLS537" s="428"/>
      <c r="NLT537" s="330"/>
      <c r="NLU537" s="428"/>
      <c r="NLV537" s="330"/>
      <c r="NLW537" s="428"/>
      <c r="NLX537" s="330"/>
      <c r="NLY537" s="428"/>
      <c r="NLZ537" s="330"/>
      <c r="NMA537" s="428"/>
      <c r="NMB537" s="330"/>
      <c r="NMC537" s="428"/>
      <c r="NMD537" s="330"/>
      <c r="NME537" s="428"/>
      <c r="NMF537" s="330"/>
      <c r="NMG537" s="428"/>
      <c r="NMH537" s="330"/>
      <c r="NMI537" s="428"/>
      <c r="NMJ537" s="330"/>
      <c r="NMK537" s="428"/>
      <c r="NML537" s="330"/>
      <c r="NMM537" s="428"/>
      <c r="NMN537" s="330"/>
      <c r="NMO537" s="428"/>
      <c r="NMP537" s="330"/>
      <c r="NMQ537" s="428"/>
      <c r="NMR537" s="330"/>
      <c r="NMS537" s="428"/>
      <c r="NMT537" s="330"/>
      <c r="NMU537" s="428"/>
      <c r="NMV537" s="330"/>
      <c r="NMW537" s="428"/>
      <c r="NMX537" s="330"/>
      <c r="NMY537" s="428"/>
      <c r="NMZ537" s="330"/>
      <c r="NNA537" s="428"/>
      <c r="NNB537" s="330"/>
      <c r="NNC537" s="428"/>
      <c r="NND537" s="330"/>
      <c r="NNE537" s="428"/>
      <c r="NNF537" s="330"/>
      <c r="NNG537" s="428"/>
      <c r="NNH537" s="330"/>
      <c r="NNI537" s="428"/>
      <c r="NNJ537" s="330"/>
      <c r="NNK537" s="428"/>
      <c r="NNL537" s="330"/>
      <c r="NNM537" s="428"/>
      <c r="NNN537" s="330"/>
      <c r="NNO537" s="428"/>
      <c r="NNP537" s="330"/>
      <c r="NNQ537" s="428"/>
      <c r="NNR537" s="330"/>
      <c r="NNS537" s="428"/>
      <c r="NNT537" s="330"/>
      <c r="NNU537" s="428"/>
      <c r="NNV537" s="330"/>
      <c r="NNW537" s="428"/>
      <c r="NNX537" s="330"/>
      <c r="NNY537" s="428"/>
      <c r="NNZ537" s="330"/>
      <c r="NOA537" s="428"/>
      <c r="NOB537" s="330"/>
      <c r="NOC537" s="428"/>
      <c r="NOD537" s="330"/>
      <c r="NOE537" s="428"/>
      <c r="NOF537" s="330"/>
      <c r="NOG537" s="428"/>
      <c r="NOH537" s="330"/>
      <c r="NOI537" s="428"/>
      <c r="NOJ537" s="330"/>
      <c r="NOK537" s="428"/>
      <c r="NOL537" s="330"/>
      <c r="NOM537" s="428"/>
      <c r="NON537" s="330"/>
      <c r="NOO537" s="428"/>
      <c r="NOP537" s="330"/>
      <c r="NOQ537" s="428"/>
      <c r="NOR537" s="330"/>
      <c r="NOS537" s="428"/>
      <c r="NOT537" s="330"/>
      <c r="NOU537" s="428"/>
      <c r="NOV537" s="330"/>
      <c r="NOW537" s="428"/>
      <c r="NOX537" s="330"/>
      <c r="NOY537" s="428"/>
      <c r="NOZ537" s="330"/>
      <c r="NPA537" s="428"/>
      <c r="NPB537" s="330"/>
      <c r="NPC537" s="428"/>
      <c r="NPD537" s="330"/>
      <c r="NPE537" s="428"/>
      <c r="NPF537" s="330"/>
      <c r="NPG537" s="428"/>
      <c r="NPH537" s="330"/>
      <c r="NPI537" s="428"/>
      <c r="NPJ537" s="330"/>
      <c r="NPK537" s="428"/>
      <c r="NPL537" s="330"/>
      <c r="NPM537" s="428"/>
      <c r="NPN537" s="330"/>
      <c r="NPO537" s="428"/>
      <c r="NPP537" s="330"/>
      <c r="NPQ537" s="428"/>
      <c r="NPR537" s="330"/>
      <c r="NPS537" s="428"/>
      <c r="NPT537" s="330"/>
      <c r="NPU537" s="428"/>
      <c r="NPV537" s="330"/>
      <c r="NPW537" s="428"/>
      <c r="NPX537" s="330"/>
      <c r="NPY537" s="428"/>
      <c r="NPZ537" s="330"/>
      <c r="NQA537" s="428"/>
      <c r="NQB537" s="330"/>
      <c r="NQC537" s="428"/>
      <c r="NQD537" s="330"/>
      <c r="NQE537" s="428"/>
      <c r="NQF537" s="330"/>
      <c r="NQG537" s="428"/>
      <c r="NQH537" s="330"/>
      <c r="NQI537" s="428"/>
      <c r="NQJ537" s="330"/>
      <c r="NQK537" s="428"/>
      <c r="NQL537" s="330"/>
      <c r="NQM537" s="428"/>
      <c r="NQN537" s="330"/>
      <c r="NQO537" s="428"/>
      <c r="NQP537" s="330"/>
      <c r="NQQ537" s="428"/>
      <c r="NQR537" s="330"/>
      <c r="NQS537" s="428"/>
      <c r="NQT537" s="330"/>
      <c r="NQU537" s="428"/>
      <c r="NQV537" s="330"/>
      <c r="NQW537" s="428"/>
      <c r="NQX537" s="330"/>
      <c r="NQY537" s="428"/>
      <c r="NQZ537" s="330"/>
      <c r="NRA537" s="428"/>
      <c r="NRB537" s="330"/>
      <c r="NRC537" s="428"/>
      <c r="NRD537" s="330"/>
      <c r="NRE537" s="428"/>
      <c r="NRF537" s="330"/>
      <c r="NRG537" s="428"/>
      <c r="NRH537" s="330"/>
      <c r="NRI537" s="428"/>
      <c r="NRJ537" s="330"/>
      <c r="NRK537" s="428"/>
      <c r="NRL537" s="330"/>
      <c r="NRM537" s="428"/>
      <c r="NRN537" s="330"/>
      <c r="NRO537" s="428"/>
      <c r="NRP537" s="330"/>
      <c r="NRQ537" s="428"/>
      <c r="NRR537" s="330"/>
      <c r="NRS537" s="428"/>
      <c r="NRT537" s="330"/>
      <c r="NRU537" s="428"/>
      <c r="NRV537" s="330"/>
      <c r="NRW537" s="428"/>
      <c r="NRX537" s="330"/>
      <c r="NRY537" s="428"/>
      <c r="NRZ537" s="330"/>
      <c r="NSA537" s="428"/>
      <c r="NSB537" s="330"/>
      <c r="NSC537" s="428"/>
      <c r="NSD537" s="330"/>
      <c r="NSE537" s="428"/>
      <c r="NSF537" s="330"/>
      <c r="NSG537" s="428"/>
      <c r="NSH537" s="330"/>
      <c r="NSI537" s="428"/>
      <c r="NSJ537" s="330"/>
      <c r="NSK537" s="428"/>
      <c r="NSL537" s="330"/>
      <c r="NSM537" s="428"/>
      <c r="NSN537" s="330"/>
      <c r="NSO537" s="428"/>
      <c r="NSP537" s="330"/>
      <c r="NSQ537" s="428"/>
      <c r="NSR537" s="330"/>
      <c r="NSS537" s="428"/>
      <c r="NST537" s="330"/>
      <c r="NSU537" s="428"/>
      <c r="NSV537" s="330"/>
      <c r="NSW537" s="428"/>
      <c r="NSX537" s="330"/>
      <c r="NSY537" s="428"/>
      <c r="NSZ537" s="330"/>
      <c r="NTA537" s="428"/>
      <c r="NTB537" s="330"/>
      <c r="NTC537" s="428"/>
      <c r="NTD537" s="330"/>
      <c r="NTE537" s="428"/>
      <c r="NTF537" s="330"/>
      <c r="NTG537" s="428"/>
      <c r="NTH537" s="330"/>
      <c r="NTI537" s="428"/>
      <c r="NTJ537" s="330"/>
      <c r="NTK537" s="428"/>
      <c r="NTL537" s="330"/>
      <c r="NTM537" s="428"/>
      <c r="NTN537" s="330"/>
      <c r="NTO537" s="428"/>
      <c r="NTP537" s="330"/>
      <c r="NTQ537" s="428"/>
      <c r="NTR537" s="330"/>
      <c r="NTS537" s="428"/>
      <c r="NTT537" s="330"/>
      <c r="NTU537" s="428"/>
      <c r="NTV537" s="330"/>
      <c r="NTW537" s="428"/>
      <c r="NTX537" s="330"/>
      <c r="NTY537" s="428"/>
      <c r="NTZ537" s="330"/>
      <c r="NUA537" s="428"/>
      <c r="NUB537" s="330"/>
      <c r="NUC537" s="428"/>
      <c r="NUD537" s="330"/>
      <c r="NUE537" s="428"/>
      <c r="NUF537" s="330"/>
      <c r="NUG537" s="428"/>
      <c r="NUH537" s="330"/>
      <c r="NUI537" s="428"/>
      <c r="NUJ537" s="330"/>
      <c r="NUK537" s="428"/>
      <c r="NUL537" s="330"/>
      <c r="NUM537" s="428"/>
      <c r="NUN537" s="330"/>
      <c r="NUO537" s="428"/>
      <c r="NUP537" s="330"/>
      <c r="NUQ537" s="428"/>
      <c r="NUR537" s="330"/>
      <c r="NUS537" s="428"/>
      <c r="NUT537" s="330"/>
      <c r="NUU537" s="428"/>
      <c r="NUV537" s="330"/>
      <c r="NUW537" s="428"/>
      <c r="NUX537" s="330"/>
      <c r="NUY537" s="428"/>
      <c r="NUZ537" s="330"/>
      <c r="NVA537" s="428"/>
      <c r="NVB537" s="330"/>
      <c r="NVC537" s="428"/>
      <c r="NVD537" s="330"/>
      <c r="NVE537" s="428"/>
      <c r="NVF537" s="330"/>
      <c r="NVG537" s="428"/>
      <c r="NVH537" s="330"/>
      <c r="NVI537" s="428"/>
      <c r="NVJ537" s="330"/>
      <c r="NVK537" s="428"/>
      <c r="NVL537" s="330"/>
      <c r="NVM537" s="428"/>
      <c r="NVN537" s="330"/>
      <c r="NVO537" s="428"/>
      <c r="NVP537" s="330"/>
      <c r="NVQ537" s="428"/>
      <c r="NVR537" s="330"/>
      <c r="NVS537" s="428"/>
      <c r="NVT537" s="330"/>
      <c r="NVU537" s="428"/>
      <c r="NVV537" s="330"/>
      <c r="NVW537" s="428"/>
      <c r="NVX537" s="330"/>
      <c r="NVY537" s="428"/>
      <c r="NVZ537" s="330"/>
      <c r="NWA537" s="428"/>
      <c r="NWB537" s="330"/>
      <c r="NWC537" s="428"/>
      <c r="NWD537" s="330"/>
      <c r="NWE537" s="428"/>
      <c r="NWF537" s="330"/>
      <c r="NWG537" s="428"/>
      <c r="NWH537" s="330"/>
      <c r="NWI537" s="428"/>
      <c r="NWJ537" s="330"/>
      <c r="NWK537" s="428"/>
      <c r="NWL537" s="330"/>
      <c r="NWM537" s="428"/>
      <c r="NWN537" s="330"/>
      <c r="NWO537" s="428"/>
      <c r="NWP537" s="330"/>
      <c r="NWQ537" s="428"/>
      <c r="NWR537" s="330"/>
      <c r="NWS537" s="428"/>
      <c r="NWT537" s="330"/>
      <c r="NWU537" s="428"/>
      <c r="NWV537" s="330"/>
      <c r="NWW537" s="428"/>
      <c r="NWX537" s="330"/>
      <c r="NWY537" s="428"/>
      <c r="NWZ537" s="330"/>
      <c r="NXA537" s="428"/>
      <c r="NXB537" s="330"/>
      <c r="NXC537" s="428"/>
      <c r="NXD537" s="330"/>
      <c r="NXE537" s="428"/>
      <c r="NXF537" s="330"/>
      <c r="NXG537" s="428"/>
      <c r="NXH537" s="330"/>
      <c r="NXI537" s="428"/>
      <c r="NXJ537" s="330"/>
      <c r="NXK537" s="428"/>
      <c r="NXL537" s="330"/>
      <c r="NXM537" s="428"/>
      <c r="NXN537" s="330"/>
      <c r="NXO537" s="428"/>
      <c r="NXP537" s="330"/>
      <c r="NXQ537" s="428"/>
      <c r="NXR537" s="330"/>
      <c r="NXS537" s="428"/>
      <c r="NXT537" s="330"/>
      <c r="NXU537" s="428"/>
      <c r="NXV537" s="330"/>
      <c r="NXW537" s="428"/>
      <c r="NXX537" s="330"/>
      <c r="NXY537" s="428"/>
      <c r="NXZ537" s="330"/>
      <c r="NYA537" s="428"/>
      <c r="NYB537" s="330"/>
      <c r="NYC537" s="428"/>
      <c r="NYD537" s="330"/>
      <c r="NYE537" s="428"/>
      <c r="NYF537" s="330"/>
      <c r="NYG537" s="428"/>
      <c r="NYH537" s="330"/>
      <c r="NYI537" s="428"/>
      <c r="NYJ537" s="330"/>
      <c r="NYK537" s="428"/>
      <c r="NYL537" s="330"/>
      <c r="NYM537" s="428"/>
      <c r="NYN537" s="330"/>
      <c r="NYO537" s="428"/>
      <c r="NYP537" s="330"/>
      <c r="NYQ537" s="428"/>
      <c r="NYR537" s="330"/>
      <c r="NYS537" s="428"/>
      <c r="NYT537" s="330"/>
      <c r="NYU537" s="428"/>
      <c r="NYV537" s="330"/>
      <c r="NYW537" s="428"/>
      <c r="NYX537" s="330"/>
      <c r="NYY537" s="428"/>
      <c r="NYZ537" s="330"/>
      <c r="NZA537" s="428"/>
      <c r="NZB537" s="330"/>
      <c r="NZC537" s="428"/>
      <c r="NZD537" s="330"/>
      <c r="NZE537" s="428"/>
      <c r="NZF537" s="330"/>
      <c r="NZG537" s="428"/>
      <c r="NZH537" s="330"/>
      <c r="NZI537" s="428"/>
      <c r="NZJ537" s="330"/>
      <c r="NZK537" s="428"/>
      <c r="NZL537" s="330"/>
      <c r="NZM537" s="428"/>
      <c r="NZN537" s="330"/>
      <c r="NZO537" s="428"/>
      <c r="NZP537" s="330"/>
      <c r="NZQ537" s="428"/>
      <c r="NZR537" s="330"/>
      <c r="NZS537" s="428"/>
      <c r="NZT537" s="330"/>
      <c r="NZU537" s="428"/>
      <c r="NZV537" s="330"/>
      <c r="NZW537" s="428"/>
      <c r="NZX537" s="330"/>
      <c r="NZY537" s="428"/>
      <c r="NZZ537" s="330"/>
      <c r="OAA537" s="428"/>
      <c r="OAB537" s="330"/>
      <c r="OAC537" s="428"/>
      <c r="OAD537" s="330"/>
      <c r="OAE537" s="428"/>
      <c r="OAF537" s="330"/>
      <c r="OAG537" s="428"/>
      <c r="OAH537" s="330"/>
      <c r="OAI537" s="428"/>
      <c r="OAJ537" s="330"/>
      <c r="OAK537" s="428"/>
      <c r="OAL537" s="330"/>
      <c r="OAM537" s="428"/>
      <c r="OAN537" s="330"/>
      <c r="OAO537" s="428"/>
      <c r="OAP537" s="330"/>
      <c r="OAQ537" s="428"/>
      <c r="OAR537" s="330"/>
      <c r="OAS537" s="428"/>
      <c r="OAT537" s="330"/>
      <c r="OAU537" s="428"/>
      <c r="OAV537" s="330"/>
      <c r="OAW537" s="428"/>
      <c r="OAX537" s="330"/>
      <c r="OAY537" s="428"/>
      <c r="OAZ537" s="330"/>
      <c r="OBA537" s="428"/>
      <c r="OBB537" s="330"/>
      <c r="OBC537" s="428"/>
      <c r="OBD537" s="330"/>
      <c r="OBE537" s="428"/>
      <c r="OBF537" s="330"/>
      <c r="OBG537" s="428"/>
      <c r="OBH537" s="330"/>
      <c r="OBI537" s="428"/>
      <c r="OBJ537" s="330"/>
      <c r="OBK537" s="428"/>
      <c r="OBL537" s="330"/>
      <c r="OBM537" s="428"/>
      <c r="OBN537" s="330"/>
      <c r="OBO537" s="428"/>
      <c r="OBP537" s="330"/>
      <c r="OBQ537" s="428"/>
      <c r="OBR537" s="330"/>
      <c r="OBS537" s="428"/>
      <c r="OBT537" s="330"/>
      <c r="OBU537" s="428"/>
      <c r="OBV537" s="330"/>
      <c r="OBW537" s="428"/>
      <c r="OBX537" s="330"/>
      <c r="OBY537" s="428"/>
      <c r="OBZ537" s="330"/>
      <c r="OCA537" s="428"/>
      <c r="OCB537" s="330"/>
      <c r="OCC537" s="428"/>
      <c r="OCD537" s="330"/>
      <c r="OCE537" s="428"/>
      <c r="OCF537" s="330"/>
      <c r="OCG537" s="428"/>
      <c r="OCH537" s="330"/>
      <c r="OCI537" s="428"/>
      <c r="OCJ537" s="330"/>
      <c r="OCK537" s="428"/>
      <c r="OCL537" s="330"/>
      <c r="OCM537" s="428"/>
      <c r="OCN537" s="330"/>
      <c r="OCO537" s="428"/>
      <c r="OCP537" s="330"/>
      <c r="OCQ537" s="428"/>
      <c r="OCR537" s="330"/>
      <c r="OCS537" s="428"/>
      <c r="OCT537" s="330"/>
      <c r="OCU537" s="428"/>
      <c r="OCV537" s="330"/>
      <c r="OCW537" s="428"/>
      <c r="OCX537" s="330"/>
      <c r="OCY537" s="428"/>
      <c r="OCZ537" s="330"/>
      <c r="ODA537" s="428"/>
      <c r="ODB537" s="330"/>
      <c r="ODC537" s="428"/>
      <c r="ODD537" s="330"/>
      <c r="ODE537" s="428"/>
      <c r="ODF537" s="330"/>
      <c r="ODG537" s="428"/>
      <c r="ODH537" s="330"/>
      <c r="ODI537" s="428"/>
      <c r="ODJ537" s="330"/>
      <c r="ODK537" s="428"/>
      <c r="ODL537" s="330"/>
      <c r="ODM537" s="428"/>
      <c r="ODN537" s="330"/>
      <c r="ODO537" s="428"/>
      <c r="ODP537" s="330"/>
      <c r="ODQ537" s="428"/>
      <c r="ODR537" s="330"/>
      <c r="ODS537" s="428"/>
      <c r="ODT537" s="330"/>
      <c r="ODU537" s="428"/>
      <c r="ODV537" s="330"/>
      <c r="ODW537" s="428"/>
      <c r="ODX537" s="330"/>
      <c r="ODY537" s="428"/>
      <c r="ODZ537" s="330"/>
      <c r="OEA537" s="428"/>
      <c r="OEB537" s="330"/>
      <c r="OEC537" s="428"/>
      <c r="OED537" s="330"/>
      <c r="OEE537" s="428"/>
      <c r="OEF537" s="330"/>
      <c r="OEG537" s="428"/>
      <c r="OEH537" s="330"/>
      <c r="OEI537" s="428"/>
      <c r="OEJ537" s="330"/>
      <c r="OEK537" s="428"/>
      <c r="OEL537" s="330"/>
      <c r="OEM537" s="428"/>
      <c r="OEN537" s="330"/>
      <c r="OEO537" s="428"/>
      <c r="OEP537" s="330"/>
      <c r="OEQ537" s="428"/>
      <c r="OER537" s="330"/>
      <c r="OES537" s="428"/>
      <c r="OET537" s="330"/>
      <c r="OEU537" s="428"/>
      <c r="OEV537" s="330"/>
      <c r="OEW537" s="428"/>
      <c r="OEX537" s="330"/>
      <c r="OEY537" s="428"/>
      <c r="OEZ537" s="330"/>
      <c r="OFA537" s="428"/>
      <c r="OFB537" s="330"/>
      <c r="OFC537" s="428"/>
      <c r="OFD537" s="330"/>
      <c r="OFE537" s="428"/>
      <c r="OFF537" s="330"/>
      <c r="OFG537" s="428"/>
      <c r="OFH537" s="330"/>
      <c r="OFI537" s="428"/>
      <c r="OFJ537" s="330"/>
      <c r="OFK537" s="428"/>
      <c r="OFL537" s="330"/>
      <c r="OFM537" s="428"/>
      <c r="OFN537" s="330"/>
      <c r="OFO537" s="428"/>
      <c r="OFP537" s="330"/>
      <c r="OFQ537" s="428"/>
      <c r="OFR537" s="330"/>
      <c r="OFS537" s="428"/>
      <c r="OFT537" s="330"/>
      <c r="OFU537" s="428"/>
      <c r="OFV537" s="330"/>
      <c r="OFW537" s="428"/>
      <c r="OFX537" s="330"/>
      <c r="OFY537" s="428"/>
      <c r="OFZ537" s="330"/>
      <c r="OGA537" s="428"/>
      <c r="OGB537" s="330"/>
      <c r="OGC537" s="428"/>
      <c r="OGD537" s="330"/>
      <c r="OGE537" s="428"/>
      <c r="OGF537" s="330"/>
      <c r="OGG537" s="428"/>
      <c r="OGH537" s="330"/>
      <c r="OGI537" s="428"/>
      <c r="OGJ537" s="330"/>
      <c r="OGK537" s="428"/>
      <c r="OGL537" s="330"/>
      <c r="OGM537" s="428"/>
      <c r="OGN537" s="330"/>
      <c r="OGO537" s="428"/>
      <c r="OGP537" s="330"/>
      <c r="OGQ537" s="428"/>
      <c r="OGR537" s="330"/>
      <c r="OGS537" s="428"/>
      <c r="OGT537" s="330"/>
      <c r="OGU537" s="428"/>
      <c r="OGV537" s="330"/>
      <c r="OGW537" s="428"/>
      <c r="OGX537" s="330"/>
      <c r="OGY537" s="428"/>
      <c r="OGZ537" s="330"/>
      <c r="OHA537" s="428"/>
      <c r="OHB537" s="330"/>
      <c r="OHC537" s="428"/>
      <c r="OHD537" s="330"/>
      <c r="OHE537" s="428"/>
      <c r="OHF537" s="330"/>
      <c r="OHG537" s="428"/>
      <c r="OHH537" s="330"/>
      <c r="OHI537" s="428"/>
      <c r="OHJ537" s="330"/>
      <c r="OHK537" s="428"/>
      <c r="OHL537" s="330"/>
      <c r="OHM537" s="428"/>
      <c r="OHN537" s="330"/>
      <c r="OHO537" s="428"/>
      <c r="OHP537" s="330"/>
      <c r="OHQ537" s="428"/>
      <c r="OHR537" s="330"/>
      <c r="OHS537" s="428"/>
      <c r="OHT537" s="330"/>
      <c r="OHU537" s="428"/>
      <c r="OHV537" s="330"/>
      <c r="OHW537" s="428"/>
      <c r="OHX537" s="330"/>
      <c r="OHY537" s="428"/>
      <c r="OHZ537" s="330"/>
      <c r="OIA537" s="428"/>
      <c r="OIB537" s="330"/>
      <c r="OIC537" s="428"/>
      <c r="OID537" s="330"/>
      <c r="OIE537" s="428"/>
      <c r="OIF537" s="330"/>
      <c r="OIG537" s="428"/>
      <c r="OIH537" s="330"/>
      <c r="OII537" s="428"/>
      <c r="OIJ537" s="330"/>
      <c r="OIK537" s="428"/>
      <c r="OIL537" s="330"/>
      <c r="OIM537" s="428"/>
      <c r="OIN537" s="330"/>
      <c r="OIO537" s="428"/>
      <c r="OIP537" s="330"/>
      <c r="OIQ537" s="428"/>
      <c r="OIR537" s="330"/>
      <c r="OIS537" s="428"/>
      <c r="OIT537" s="330"/>
      <c r="OIU537" s="428"/>
      <c r="OIV537" s="330"/>
      <c r="OIW537" s="428"/>
      <c r="OIX537" s="330"/>
      <c r="OIY537" s="428"/>
      <c r="OIZ537" s="330"/>
      <c r="OJA537" s="428"/>
      <c r="OJB537" s="330"/>
      <c r="OJC537" s="428"/>
      <c r="OJD537" s="330"/>
      <c r="OJE537" s="428"/>
      <c r="OJF537" s="330"/>
      <c r="OJG537" s="428"/>
      <c r="OJH537" s="330"/>
      <c r="OJI537" s="428"/>
      <c r="OJJ537" s="330"/>
      <c r="OJK537" s="428"/>
      <c r="OJL537" s="330"/>
      <c r="OJM537" s="428"/>
      <c r="OJN537" s="330"/>
      <c r="OJO537" s="428"/>
      <c r="OJP537" s="330"/>
      <c r="OJQ537" s="428"/>
      <c r="OJR537" s="330"/>
      <c r="OJS537" s="428"/>
      <c r="OJT537" s="330"/>
      <c r="OJU537" s="428"/>
      <c r="OJV537" s="330"/>
      <c r="OJW537" s="428"/>
      <c r="OJX537" s="330"/>
      <c r="OJY537" s="428"/>
      <c r="OJZ537" s="330"/>
      <c r="OKA537" s="428"/>
      <c r="OKB537" s="330"/>
      <c r="OKC537" s="428"/>
      <c r="OKD537" s="330"/>
      <c r="OKE537" s="428"/>
      <c r="OKF537" s="330"/>
      <c r="OKG537" s="428"/>
      <c r="OKH537" s="330"/>
      <c r="OKI537" s="428"/>
      <c r="OKJ537" s="330"/>
      <c r="OKK537" s="428"/>
      <c r="OKL537" s="330"/>
      <c r="OKM537" s="428"/>
      <c r="OKN537" s="330"/>
      <c r="OKO537" s="428"/>
      <c r="OKP537" s="330"/>
      <c r="OKQ537" s="428"/>
      <c r="OKR537" s="330"/>
      <c r="OKS537" s="428"/>
      <c r="OKT537" s="330"/>
      <c r="OKU537" s="428"/>
      <c r="OKV537" s="330"/>
      <c r="OKW537" s="428"/>
      <c r="OKX537" s="330"/>
      <c r="OKY537" s="428"/>
      <c r="OKZ537" s="330"/>
      <c r="OLA537" s="428"/>
      <c r="OLB537" s="330"/>
      <c r="OLC537" s="428"/>
      <c r="OLD537" s="330"/>
      <c r="OLE537" s="428"/>
      <c r="OLF537" s="330"/>
      <c r="OLG537" s="428"/>
      <c r="OLH537" s="330"/>
      <c r="OLI537" s="428"/>
      <c r="OLJ537" s="330"/>
      <c r="OLK537" s="428"/>
      <c r="OLL537" s="330"/>
      <c r="OLM537" s="428"/>
      <c r="OLN537" s="330"/>
      <c r="OLO537" s="428"/>
      <c r="OLP537" s="330"/>
      <c r="OLQ537" s="428"/>
      <c r="OLR537" s="330"/>
      <c r="OLS537" s="428"/>
      <c r="OLT537" s="330"/>
      <c r="OLU537" s="428"/>
      <c r="OLV537" s="330"/>
      <c r="OLW537" s="428"/>
      <c r="OLX537" s="330"/>
      <c r="OLY537" s="428"/>
      <c r="OLZ537" s="330"/>
      <c r="OMA537" s="428"/>
      <c r="OMB537" s="330"/>
      <c r="OMC537" s="428"/>
      <c r="OMD537" s="330"/>
      <c r="OME537" s="428"/>
      <c r="OMF537" s="330"/>
      <c r="OMG537" s="428"/>
      <c r="OMH537" s="330"/>
      <c r="OMI537" s="428"/>
      <c r="OMJ537" s="330"/>
      <c r="OMK537" s="428"/>
      <c r="OML537" s="330"/>
      <c r="OMM537" s="428"/>
      <c r="OMN537" s="330"/>
      <c r="OMO537" s="428"/>
      <c r="OMP537" s="330"/>
      <c r="OMQ537" s="428"/>
      <c r="OMR537" s="330"/>
      <c r="OMS537" s="428"/>
      <c r="OMT537" s="330"/>
      <c r="OMU537" s="428"/>
      <c r="OMV537" s="330"/>
      <c r="OMW537" s="428"/>
      <c r="OMX537" s="330"/>
      <c r="OMY537" s="428"/>
      <c r="OMZ537" s="330"/>
      <c r="ONA537" s="428"/>
      <c r="ONB537" s="330"/>
      <c r="ONC537" s="428"/>
      <c r="OND537" s="330"/>
      <c r="ONE537" s="428"/>
      <c r="ONF537" s="330"/>
      <c r="ONG537" s="428"/>
      <c r="ONH537" s="330"/>
      <c r="ONI537" s="428"/>
      <c r="ONJ537" s="330"/>
      <c r="ONK537" s="428"/>
      <c r="ONL537" s="330"/>
      <c r="ONM537" s="428"/>
      <c r="ONN537" s="330"/>
      <c r="ONO537" s="428"/>
      <c r="ONP537" s="330"/>
      <c r="ONQ537" s="428"/>
      <c r="ONR537" s="330"/>
      <c r="ONS537" s="428"/>
      <c r="ONT537" s="330"/>
      <c r="ONU537" s="428"/>
      <c r="ONV537" s="330"/>
      <c r="ONW537" s="428"/>
      <c r="ONX537" s="330"/>
      <c r="ONY537" s="428"/>
      <c r="ONZ537" s="330"/>
      <c r="OOA537" s="428"/>
      <c r="OOB537" s="330"/>
      <c r="OOC537" s="428"/>
      <c r="OOD537" s="330"/>
      <c r="OOE537" s="428"/>
      <c r="OOF537" s="330"/>
      <c r="OOG537" s="428"/>
      <c r="OOH537" s="330"/>
      <c r="OOI537" s="428"/>
      <c r="OOJ537" s="330"/>
      <c r="OOK537" s="428"/>
      <c r="OOL537" s="330"/>
      <c r="OOM537" s="428"/>
      <c r="OON537" s="330"/>
      <c r="OOO537" s="428"/>
      <c r="OOP537" s="330"/>
      <c r="OOQ537" s="428"/>
      <c r="OOR537" s="330"/>
      <c r="OOS537" s="428"/>
      <c r="OOT537" s="330"/>
      <c r="OOU537" s="428"/>
      <c r="OOV537" s="330"/>
      <c r="OOW537" s="428"/>
      <c r="OOX537" s="330"/>
      <c r="OOY537" s="428"/>
      <c r="OOZ537" s="330"/>
      <c r="OPA537" s="428"/>
      <c r="OPB537" s="330"/>
      <c r="OPC537" s="428"/>
      <c r="OPD537" s="330"/>
      <c r="OPE537" s="428"/>
      <c r="OPF537" s="330"/>
      <c r="OPG537" s="428"/>
      <c r="OPH537" s="330"/>
      <c r="OPI537" s="428"/>
      <c r="OPJ537" s="330"/>
      <c r="OPK537" s="428"/>
      <c r="OPL537" s="330"/>
      <c r="OPM537" s="428"/>
      <c r="OPN537" s="330"/>
      <c r="OPO537" s="428"/>
      <c r="OPP537" s="330"/>
      <c r="OPQ537" s="428"/>
      <c r="OPR537" s="330"/>
      <c r="OPS537" s="428"/>
      <c r="OPT537" s="330"/>
      <c r="OPU537" s="428"/>
      <c r="OPV537" s="330"/>
      <c r="OPW537" s="428"/>
      <c r="OPX537" s="330"/>
      <c r="OPY537" s="428"/>
      <c r="OPZ537" s="330"/>
      <c r="OQA537" s="428"/>
      <c r="OQB537" s="330"/>
      <c r="OQC537" s="428"/>
      <c r="OQD537" s="330"/>
      <c r="OQE537" s="428"/>
      <c r="OQF537" s="330"/>
      <c r="OQG537" s="428"/>
      <c r="OQH537" s="330"/>
      <c r="OQI537" s="428"/>
      <c r="OQJ537" s="330"/>
      <c r="OQK537" s="428"/>
      <c r="OQL537" s="330"/>
      <c r="OQM537" s="428"/>
      <c r="OQN537" s="330"/>
      <c r="OQO537" s="428"/>
      <c r="OQP537" s="330"/>
      <c r="OQQ537" s="428"/>
      <c r="OQR537" s="330"/>
      <c r="OQS537" s="428"/>
      <c r="OQT537" s="330"/>
      <c r="OQU537" s="428"/>
      <c r="OQV537" s="330"/>
      <c r="OQW537" s="428"/>
      <c r="OQX537" s="330"/>
      <c r="OQY537" s="428"/>
      <c r="OQZ537" s="330"/>
      <c r="ORA537" s="428"/>
      <c r="ORB537" s="330"/>
      <c r="ORC537" s="428"/>
      <c r="ORD537" s="330"/>
      <c r="ORE537" s="428"/>
      <c r="ORF537" s="330"/>
      <c r="ORG537" s="428"/>
      <c r="ORH537" s="330"/>
      <c r="ORI537" s="428"/>
      <c r="ORJ537" s="330"/>
      <c r="ORK537" s="428"/>
      <c r="ORL537" s="330"/>
      <c r="ORM537" s="428"/>
      <c r="ORN537" s="330"/>
      <c r="ORO537" s="428"/>
      <c r="ORP537" s="330"/>
      <c r="ORQ537" s="428"/>
      <c r="ORR537" s="330"/>
      <c r="ORS537" s="428"/>
      <c r="ORT537" s="330"/>
      <c r="ORU537" s="428"/>
      <c r="ORV537" s="330"/>
      <c r="ORW537" s="428"/>
      <c r="ORX537" s="330"/>
      <c r="ORY537" s="428"/>
      <c r="ORZ537" s="330"/>
      <c r="OSA537" s="428"/>
      <c r="OSB537" s="330"/>
      <c r="OSC537" s="428"/>
      <c r="OSD537" s="330"/>
      <c r="OSE537" s="428"/>
      <c r="OSF537" s="330"/>
      <c r="OSG537" s="428"/>
      <c r="OSH537" s="330"/>
      <c r="OSI537" s="428"/>
      <c r="OSJ537" s="330"/>
      <c r="OSK537" s="428"/>
      <c r="OSL537" s="330"/>
      <c r="OSM537" s="428"/>
      <c r="OSN537" s="330"/>
      <c r="OSO537" s="428"/>
      <c r="OSP537" s="330"/>
      <c r="OSQ537" s="428"/>
      <c r="OSR537" s="330"/>
      <c r="OSS537" s="428"/>
      <c r="OST537" s="330"/>
      <c r="OSU537" s="428"/>
      <c r="OSV537" s="330"/>
      <c r="OSW537" s="428"/>
      <c r="OSX537" s="330"/>
      <c r="OSY537" s="428"/>
      <c r="OSZ537" s="330"/>
      <c r="OTA537" s="428"/>
      <c r="OTB537" s="330"/>
      <c r="OTC537" s="428"/>
      <c r="OTD537" s="330"/>
      <c r="OTE537" s="428"/>
      <c r="OTF537" s="330"/>
      <c r="OTG537" s="428"/>
      <c r="OTH537" s="330"/>
      <c r="OTI537" s="428"/>
      <c r="OTJ537" s="330"/>
      <c r="OTK537" s="428"/>
      <c r="OTL537" s="330"/>
      <c r="OTM537" s="428"/>
      <c r="OTN537" s="330"/>
      <c r="OTO537" s="428"/>
      <c r="OTP537" s="330"/>
      <c r="OTQ537" s="428"/>
      <c r="OTR537" s="330"/>
      <c r="OTS537" s="428"/>
      <c r="OTT537" s="330"/>
      <c r="OTU537" s="428"/>
      <c r="OTV537" s="330"/>
      <c r="OTW537" s="428"/>
      <c r="OTX537" s="330"/>
      <c r="OTY537" s="428"/>
      <c r="OTZ537" s="330"/>
      <c r="OUA537" s="428"/>
      <c r="OUB537" s="330"/>
      <c r="OUC537" s="428"/>
      <c r="OUD537" s="330"/>
      <c r="OUE537" s="428"/>
      <c r="OUF537" s="330"/>
      <c r="OUG537" s="428"/>
      <c r="OUH537" s="330"/>
      <c r="OUI537" s="428"/>
      <c r="OUJ537" s="330"/>
      <c r="OUK537" s="428"/>
      <c r="OUL537" s="330"/>
      <c r="OUM537" s="428"/>
      <c r="OUN537" s="330"/>
      <c r="OUO537" s="428"/>
      <c r="OUP537" s="330"/>
      <c r="OUQ537" s="428"/>
      <c r="OUR537" s="330"/>
      <c r="OUS537" s="428"/>
      <c r="OUT537" s="330"/>
      <c r="OUU537" s="428"/>
      <c r="OUV537" s="330"/>
      <c r="OUW537" s="428"/>
      <c r="OUX537" s="330"/>
      <c r="OUY537" s="428"/>
      <c r="OUZ537" s="330"/>
      <c r="OVA537" s="428"/>
      <c r="OVB537" s="330"/>
      <c r="OVC537" s="428"/>
      <c r="OVD537" s="330"/>
      <c r="OVE537" s="428"/>
      <c r="OVF537" s="330"/>
      <c r="OVG537" s="428"/>
      <c r="OVH537" s="330"/>
      <c r="OVI537" s="428"/>
      <c r="OVJ537" s="330"/>
      <c r="OVK537" s="428"/>
      <c r="OVL537" s="330"/>
      <c r="OVM537" s="428"/>
      <c r="OVN537" s="330"/>
      <c r="OVO537" s="428"/>
      <c r="OVP537" s="330"/>
      <c r="OVQ537" s="428"/>
      <c r="OVR537" s="330"/>
      <c r="OVS537" s="428"/>
      <c r="OVT537" s="330"/>
      <c r="OVU537" s="428"/>
      <c r="OVV537" s="330"/>
      <c r="OVW537" s="428"/>
      <c r="OVX537" s="330"/>
      <c r="OVY537" s="428"/>
      <c r="OVZ537" s="330"/>
      <c r="OWA537" s="428"/>
      <c r="OWB537" s="330"/>
      <c r="OWC537" s="428"/>
      <c r="OWD537" s="330"/>
      <c r="OWE537" s="428"/>
      <c r="OWF537" s="330"/>
      <c r="OWG537" s="428"/>
      <c r="OWH537" s="330"/>
      <c r="OWI537" s="428"/>
      <c r="OWJ537" s="330"/>
      <c r="OWK537" s="428"/>
      <c r="OWL537" s="330"/>
      <c r="OWM537" s="428"/>
      <c r="OWN537" s="330"/>
      <c r="OWO537" s="428"/>
      <c r="OWP537" s="330"/>
      <c r="OWQ537" s="428"/>
      <c r="OWR537" s="330"/>
      <c r="OWS537" s="428"/>
      <c r="OWT537" s="330"/>
      <c r="OWU537" s="428"/>
      <c r="OWV537" s="330"/>
      <c r="OWW537" s="428"/>
      <c r="OWX537" s="330"/>
      <c r="OWY537" s="428"/>
      <c r="OWZ537" s="330"/>
      <c r="OXA537" s="428"/>
      <c r="OXB537" s="330"/>
      <c r="OXC537" s="428"/>
      <c r="OXD537" s="330"/>
      <c r="OXE537" s="428"/>
      <c r="OXF537" s="330"/>
      <c r="OXG537" s="428"/>
      <c r="OXH537" s="330"/>
      <c r="OXI537" s="428"/>
      <c r="OXJ537" s="330"/>
      <c r="OXK537" s="428"/>
      <c r="OXL537" s="330"/>
      <c r="OXM537" s="428"/>
      <c r="OXN537" s="330"/>
      <c r="OXO537" s="428"/>
      <c r="OXP537" s="330"/>
      <c r="OXQ537" s="428"/>
      <c r="OXR537" s="330"/>
      <c r="OXS537" s="428"/>
      <c r="OXT537" s="330"/>
      <c r="OXU537" s="428"/>
      <c r="OXV537" s="330"/>
      <c r="OXW537" s="428"/>
      <c r="OXX537" s="330"/>
      <c r="OXY537" s="428"/>
      <c r="OXZ537" s="330"/>
      <c r="OYA537" s="428"/>
      <c r="OYB537" s="330"/>
      <c r="OYC537" s="428"/>
      <c r="OYD537" s="330"/>
      <c r="OYE537" s="428"/>
      <c r="OYF537" s="330"/>
      <c r="OYG537" s="428"/>
      <c r="OYH537" s="330"/>
      <c r="OYI537" s="428"/>
      <c r="OYJ537" s="330"/>
      <c r="OYK537" s="428"/>
      <c r="OYL537" s="330"/>
      <c r="OYM537" s="428"/>
      <c r="OYN537" s="330"/>
      <c r="OYO537" s="428"/>
      <c r="OYP537" s="330"/>
      <c r="OYQ537" s="428"/>
      <c r="OYR537" s="330"/>
      <c r="OYS537" s="428"/>
      <c r="OYT537" s="330"/>
      <c r="OYU537" s="428"/>
      <c r="OYV537" s="330"/>
      <c r="OYW537" s="428"/>
      <c r="OYX537" s="330"/>
      <c r="OYY537" s="428"/>
      <c r="OYZ537" s="330"/>
      <c r="OZA537" s="428"/>
      <c r="OZB537" s="330"/>
      <c r="OZC537" s="428"/>
      <c r="OZD537" s="330"/>
      <c r="OZE537" s="428"/>
      <c r="OZF537" s="330"/>
      <c r="OZG537" s="428"/>
      <c r="OZH537" s="330"/>
      <c r="OZI537" s="428"/>
      <c r="OZJ537" s="330"/>
      <c r="OZK537" s="428"/>
      <c r="OZL537" s="330"/>
      <c r="OZM537" s="428"/>
      <c r="OZN537" s="330"/>
      <c r="OZO537" s="428"/>
      <c r="OZP537" s="330"/>
      <c r="OZQ537" s="428"/>
      <c r="OZR537" s="330"/>
      <c r="OZS537" s="428"/>
      <c r="OZT537" s="330"/>
      <c r="OZU537" s="428"/>
      <c r="OZV537" s="330"/>
      <c r="OZW537" s="428"/>
      <c r="OZX537" s="330"/>
      <c r="OZY537" s="428"/>
      <c r="OZZ537" s="330"/>
      <c r="PAA537" s="428"/>
      <c r="PAB537" s="330"/>
      <c r="PAC537" s="428"/>
      <c r="PAD537" s="330"/>
      <c r="PAE537" s="428"/>
      <c r="PAF537" s="330"/>
      <c r="PAG537" s="428"/>
      <c r="PAH537" s="330"/>
      <c r="PAI537" s="428"/>
      <c r="PAJ537" s="330"/>
      <c r="PAK537" s="428"/>
      <c r="PAL537" s="330"/>
      <c r="PAM537" s="428"/>
      <c r="PAN537" s="330"/>
      <c r="PAO537" s="428"/>
      <c r="PAP537" s="330"/>
      <c r="PAQ537" s="428"/>
      <c r="PAR537" s="330"/>
      <c r="PAS537" s="428"/>
      <c r="PAT537" s="330"/>
      <c r="PAU537" s="428"/>
      <c r="PAV537" s="330"/>
      <c r="PAW537" s="428"/>
      <c r="PAX537" s="330"/>
      <c r="PAY537" s="428"/>
      <c r="PAZ537" s="330"/>
      <c r="PBA537" s="428"/>
      <c r="PBB537" s="330"/>
      <c r="PBC537" s="428"/>
      <c r="PBD537" s="330"/>
      <c r="PBE537" s="428"/>
      <c r="PBF537" s="330"/>
      <c r="PBG537" s="428"/>
      <c r="PBH537" s="330"/>
      <c r="PBI537" s="428"/>
      <c r="PBJ537" s="330"/>
      <c r="PBK537" s="428"/>
      <c r="PBL537" s="330"/>
      <c r="PBM537" s="428"/>
      <c r="PBN537" s="330"/>
      <c r="PBO537" s="428"/>
      <c r="PBP537" s="330"/>
      <c r="PBQ537" s="428"/>
      <c r="PBR537" s="330"/>
      <c r="PBS537" s="428"/>
      <c r="PBT537" s="330"/>
      <c r="PBU537" s="428"/>
      <c r="PBV537" s="330"/>
      <c r="PBW537" s="428"/>
      <c r="PBX537" s="330"/>
      <c r="PBY537" s="428"/>
      <c r="PBZ537" s="330"/>
      <c r="PCA537" s="428"/>
      <c r="PCB537" s="330"/>
      <c r="PCC537" s="428"/>
      <c r="PCD537" s="330"/>
      <c r="PCE537" s="428"/>
      <c r="PCF537" s="330"/>
      <c r="PCG537" s="428"/>
      <c r="PCH537" s="330"/>
      <c r="PCI537" s="428"/>
      <c r="PCJ537" s="330"/>
      <c r="PCK537" s="428"/>
      <c r="PCL537" s="330"/>
      <c r="PCM537" s="428"/>
      <c r="PCN537" s="330"/>
      <c r="PCO537" s="428"/>
      <c r="PCP537" s="330"/>
      <c r="PCQ537" s="428"/>
      <c r="PCR537" s="330"/>
      <c r="PCS537" s="428"/>
      <c r="PCT537" s="330"/>
      <c r="PCU537" s="428"/>
      <c r="PCV537" s="330"/>
      <c r="PCW537" s="428"/>
      <c r="PCX537" s="330"/>
      <c r="PCY537" s="428"/>
      <c r="PCZ537" s="330"/>
      <c r="PDA537" s="428"/>
      <c r="PDB537" s="330"/>
      <c r="PDC537" s="428"/>
      <c r="PDD537" s="330"/>
      <c r="PDE537" s="428"/>
      <c r="PDF537" s="330"/>
      <c r="PDG537" s="428"/>
      <c r="PDH537" s="330"/>
      <c r="PDI537" s="428"/>
      <c r="PDJ537" s="330"/>
      <c r="PDK537" s="428"/>
      <c r="PDL537" s="330"/>
      <c r="PDM537" s="428"/>
      <c r="PDN537" s="330"/>
      <c r="PDO537" s="428"/>
      <c r="PDP537" s="330"/>
      <c r="PDQ537" s="428"/>
      <c r="PDR537" s="330"/>
      <c r="PDS537" s="428"/>
      <c r="PDT537" s="330"/>
      <c r="PDU537" s="428"/>
      <c r="PDV537" s="330"/>
      <c r="PDW537" s="428"/>
      <c r="PDX537" s="330"/>
      <c r="PDY537" s="428"/>
      <c r="PDZ537" s="330"/>
      <c r="PEA537" s="428"/>
      <c r="PEB537" s="330"/>
      <c r="PEC537" s="428"/>
      <c r="PED537" s="330"/>
      <c r="PEE537" s="428"/>
      <c r="PEF537" s="330"/>
      <c r="PEG537" s="428"/>
      <c r="PEH537" s="330"/>
      <c r="PEI537" s="428"/>
      <c r="PEJ537" s="330"/>
      <c r="PEK537" s="428"/>
      <c r="PEL537" s="330"/>
      <c r="PEM537" s="428"/>
      <c r="PEN537" s="330"/>
      <c r="PEO537" s="428"/>
      <c r="PEP537" s="330"/>
      <c r="PEQ537" s="428"/>
      <c r="PER537" s="330"/>
      <c r="PES537" s="428"/>
      <c r="PET537" s="330"/>
      <c r="PEU537" s="428"/>
      <c r="PEV537" s="330"/>
      <c r="PEW537" s="428"/>
      <c r="PEX537" s="330"/>
      <c r="PEY537" s="428"/>
      <c r="PEZ537" s="330"/>
      <c r="PFA537" s="428"/>
      <c r="PFB537" s="330"/>
      <c r="PFC537" s="428"/>
      <c r="PFD537" s="330"/>
      <c r="PFE537" s="428"/>
      <c r="PFF537" s="330"/>
      <c r="PFG537" s="428"/>
      <c r="PFH537" s="330"/>
      <c r="PFI537" s="428"/>
      <c r="PFJ537" s="330"/>
      <c r="PFK537" s="428"/>
      <c r="PFL537" s="330"/>
      <c r="PFM537" s="428"/>
      <c r="PFN537" s="330"/>
      <c r="PFO537" s="428"/>
      <c r="PFP537" s="330"/>
      <c r="PFQ537" s="428"/>
      <c r="PFR537" s="330"/>
      <c r="PFS537" s="428"/>
      <c r="PFT537" s="330"/>
      <c r="PFU537" s="428"/>
      <c r="PFV537" s="330"/>
      <c r="PFW537" s="428"/>
      <c r="PFX537" s="330"/>
      <c r="PFY537" s="428"/>
      <c r="PFZ537" s="330"/>
      <c r="PGA537" s="428"/>
      <c r="PGB537" s="330"/>
      <c r="PGC537" s="428"/>
      <c r="PGD537" s="330"/>
      <c r="PGE537" s="428"/>
      <c r="PGF537" s="330"/>
      <c r="PGG537" s="428"/>
      <c r="PGH537" s="330"/>
      <c r="PGI537" s="428"/>
      <c r="PGJ537" s="330"/>
      <c r="PGK537" s="428"/>
      <c r="PGL537" s="330"/>
      <c r="PGM537" s="428"/>
      <c r="PGN537" s="330"/>
      <c r="PGO537" s="428"/>
      <c r="PGP537" s="330"/>
      <c r="PGQ537" s="428"/>
      <c r="PGR537" s="330"/>
      <c r="PGS537" s="428"/>
      <c r="PGT537" s="330"/>
      <c r="PGU537" s="428"/>
      <c r="PGV537" s="330"/>
      <c r="PGW537" s="428"/>
      <c r="PGX537" s="330"/>
      <c r="PGY537" s="428"/>
      <c r="PGZ537" s="330"/>
      <c r="PHA537" s="428"/>
      <c r="PHB537" s="330"/>
      <c r="PHC537" s="428"/>
      <c r="PHD537" s="330"/>
      <c r="PHE537" s="428"/>
      <c r="PHF537" s="330"/>
      <c r="PHG537" s="428"/>
      <c r="PHH537" s="330"/>
      <c r="PHI537" s="428"/>
      <c r="PHJ537" s="330"/>
      <c r="PHK537" s="428"/>
      <c r="PHL537" s="330"/>
      <c r="PHM537" s="428"/>
      <c r="PHN537" s="330"/>
      <c r="PHO537" s="428"/>
      <c r="PHP537" s="330"/>
      <c r="PHQ537" s="428"/>
      <c r="PHR537" s="330"/>
      <c r="PHS537" s="428"/>
      <c r="PHT537" s="330"/>
      <c r="PHU537" s="428"/>
      <c r="PHV537" s="330"/>
      <c r="PHW537" s="428"/>
      <c r="PHX537" s="330"/>
      <c r="PHY537" s="428"/>
      <c r="PHZ537" s="330"/>
      <c r="PIA537" s="428"/>
      <c r="PIB537" s="330"/>
      <c r="PIC537" s="428"/>
      <c r="PID537" s="330"/>
      <c r="PIE537" s="428"/>
      <c r="PIF537" s="330"/>
      <c r="PIG537" s="428"/>
      <c r="PIH537" s="330"/>
      <c r="PII537" s="428"/>
      <c r="PIJ537" s="330"/>
      <c r="PIK537" s="428"/>
      <c r="PIL537" s="330"/>
      <c r="PIM537" s="428"/>
      <c r="PIN537" s="330"/>
      <c r="PIO537" s="428"/>
      <c r="PIP537" s="330"/>
      <c r="PIQ537" s="428"/>
      <c r="PIR537" s="330"/>
      <c r="PIS537" s="428"/>
      <c r="PIT537" s="330"/>
      <c r="PIU537" s="428"/>
      <c r="PIV537" s="330"/>
      <c r="PIW537" s="428"/>
      <c r="PIX537" s="330"/>
      <c r="PIY537" s="428"/>
      <c r="PIZ537" s="330"/>
      <c r="PJA537" s="428"/>
      <c r="PJB537" s="330"/>
      <c r="PJC537" s="428"/>
      <c r="PJD537" s="330"/>
      <c r="PJE537" s="428"/>
      <c r="PJF537" s="330"/>
      <c r="PJG537" s="428"/>
      <c r="PJH537" s="330"/>
      <c r="PJI537" s="428"/>
      <c r="PJJ537" s="330"/>
      <c r="PJK537" s="428"/>
      <c r="PJL537" s="330"/>
      <c r="PJM537" s="428"/>
      <c r="PJN537" s="330"/>
      <c r="PJO537" s="428"/>
      <c r="PJP537" s="330"/>
      <c r="PJQ537" s="428"/>
      <c r="PJR537" s="330"/>
      <c r="PJS537" s="428"/>
      <c r="PJT537" s="330"/>
      <c r="PJU537" s="428"/>
      <c r="PJV537" s="330"/>
      <c r="PJW537" s="428"/>
      <c r="PJX537" s="330"/>
      <c r="PJY537" s="428"/>
      <c r="PJZ537" s="330"/>
      <c r="PKA537" s="428"/>
      <c r="PKB537" s="330"/>
      <c r="PKC537" s="428"/>
      <c r="PKD537" s="330"/>
      <c r="PKE537" s="428"/>
      <c r="PKF537" s="330"/>
      <c r="PKG537" s="428"/>
      <c r="PKH537" s="330"/>
      <c r="PKI537" s="428"/>
      <c r="PKJ537" s="330"/>
      <c r="PKK537" s="428"/>
      <c r="PKL537" s="330"/>
      <c r="PKM537" s="428"/>
      <c r="PKN537" s="330"/>
      <c r="PKO537" s="428"/>
      <c r="PKP537" s="330"/>
      <c r="PKQ537" s="428"/>
      <c r="PKR537" s="330"/>
      <c r="PKS537" s="428"/>
      <c r="PKT537" s="330"/>
      <c r="PKU537" s="428"/>
      <c r="PKV537" s="330"/>
      <c r="PKW537" s="428"/>
      <c r="PKX537" s="330"/>
      <c r="PKY537" s="428"/>
      <c r="PKZ537" s="330"/>
      <c r="PLA537" s="428"/>
      <c r="PLB537" s="330"/>
      <c r="PLC537" s="428"/>
      <c r="PLD537" s="330"/>
      <c r="PLE537" s="428"/>
      <c r="PLF537" s="330"/>
      <c r="PLG537" s="428"/>
      <c r="PLH537" s="330"/>
      <c r="PLI537" s="428"/>
      <c r="PLJ537" s="330"/>
      <c r="PLK537" s="428"/>
      <c r="PLL537" s="330"/>
      <c r="PLM537" s="428"/>
      <c r="PLN537" s="330"/>
      <c r="PLO537" s="428"/>
      <c r="PLP537" s="330"/>
      <c r="PLQ537" s="428"/>
      <c r="PLR537" s="330"/>
      <c r="PLS537" s="428"/>
      <c r="PLT537" s="330"/>
      <c r="PLU537" s="428"/>
      <c r="PLV537" s="330"/>
      <c r="PLW537" s="428"/>
      <c r="PLX537" s="330"/>
      <c r="PLY537" s="428"/>
      <c r="PLZ537" s="330"/>
      <c r="PMA537" s="428"/>
      <c r="PMB537" s="330"/>
      <c r="PMC537" s="428"/>
      <c r="PMD537" s="330"/>
      <c r="PME537" s="428"/>
      <c r="PMF537" s="330"/>
      <c r="PMG537" s="428"/>
      <c r="PMH537" s="330"/>
      <c r="PMI537" s="428"/>
      <c r="PMJ537" s="330"/>
      <c r="PMK537" s="428"/>
      <c r="PML537" s="330"/>
      <c r="PMM537" s="428"/>
      <c r="PMN537" s="330"/>
      <c r="PMO537" s="428"/>
      <c r="PMP537" s="330"/>
      <c r="PMQ537" s="428"/>
      <c r="PMR537" s="330"/>
      <c r="PMS537" s="428"/>
      <c r="PMT537" s="330"/>
      <c r="PMU537" s="428"/>
      <c r="PMV537" s="330"/>
      <c r="PMW537" s="428"/>
      <c r="PMX537" s="330"/>
      <c r="PMY537" s="428"/>
      <c r="PMZ537" s="330"/>
      <c r="PNA537" s="428"/>
      <c r="PNB537" s="330"/>
      <c r="PNC537" s="428"/>
      <c r="PND537" s="330"/>
      <c r="PNE537" s="428"/>
      <c r="PNF537" s="330"/>
      <c r="PNG537" s="428"/>
      <c r="PNH537" s="330"/>
      <c r="PNI537" s="428"/>
      <c r="PNJ537" s="330"/>
      <c r="PNK537" s="428"/>
      <c r="PNL537" s="330"/>
      <c r="PNM537" s="428"/>
      <c r="PNN537" s="330"/>
      <c r="PNO537" s="428"/>
      <c r="PNP537" s="330"/>
      <c r="PNQ537" s="428"/>
      <c r="PNR537" s="330"/>
      <c r="PNS537" s="428"/>
      <c r="PNT537" s="330"/>
      <c r="PNU537" s="428"/>
      <c r="PNV537" s="330"/>
      <c r="PNW537" s="428"/>
      <c r="PNX537" s="330"/>
      <c r="PNY537" s="428"/>
      <c r="PNZ537" s="330"/>
      <c r="POA537" s="428"/>
      <c r="POB537" s="330"/>
      <c r="POC537" s="428"/>
      <c r="POD537" s="330"/>
      <c r="POE537" s="428"/>
      <c r="POF537" s="330"/>
      <c r="POG537" s="428"/>
      <c r="POH537" s="330"/>
      <c r="POI537" s="428"/>
      <c r="POJ537" s="330"/>
      <c r="POK537" s="428"/>
      <c r="POL537" s="330"/>
      <c r="POM537" s="428"/>
      <c r="PON537" s="330"/>
      <c r="POO537" s="428"/>
      <c r="POP537" s="330"/>
      <c r="POQ537" s="428"/>
      <c r="POR537" s="330"/>
      <c r="POS537" s="428"/>
      <c r="POT537" s="330"/>
      <c r="POU537" s="428"/>
      <c r="POV537" s="330"/>
      <c r="POW537" s="428"/>
      <c r="POX537" s="330"/>
      <c r="POY537" s="428"/>
      <c r="POZ537" s="330"/>
      <c r="PPA537" s="428"/>
      <c r="PPB537" s="330"/>
      <c r="PPC537" s="428"/>
      <c r="PPD537" s="330"/>
      <c r="PPE537" s="428"/>
      <c r="PPF537" s="330"/>
      <c r="PPG537" s="428"/>
      <c r="PPH537" s="330"/>
      <c r="PPI537" s="428"/>
      <c r="PPJ537" s="330"/>
      <c r="PPK537" s="428"/>
      <c r="PPL537" s="330"/>
      <c r="PPM537" s="428"/>
      <c r="PPN537" s="330"/>
      <c r="PPO537" s="428"/>
      <c r="PPP537" s="330"/>
      <c r="PPQ537" s="428"/>
      <c r="PPR537" s="330"/>
      <c r="PPS537" s="428"/>
      <c r="PPT537" s="330"/>
      <c r="PPU537" s="428"/>
      <c r="PPV537" s="330"/>
      <c r="PPW537" s="428"/>
      <c r="PPX537" s="330"/>
      <c r="PPY537" s="428"/>
      <c r="PPZ537" s="330"/>
      <c r="PQA537" s="428"/>
      <c r="PQB537" s="330"/>
      <c r="PQC537" s="428"/>
      <c r="PQD537" s="330"/>
      <c r="PQE537" s="428"/>
      <c r="PQF537" s="330"/>
      <c r="PQG537" s="428"/>
      <c r="PQH537" s="330"/>
      <c r="PQI537" s="428"/>
      <c r="PQJ537" s="330"/>
      <c r="PQK537" s="428"/>
      <c r="PQL537" s="330"/>
      <c r="PQM537" s="428"/>
      <c r="PQN537" s="330"/>
      <c r="PQO537" s="428"/>
      <c r="PQP537" s="330"/>
      <c r="PQQ537" s="428"/>
      <c r="PQR537" s="330"/>
      <c r="PQS537" s="428"/>
      <c r="PQT537" s="330"/>
      <c r="PQU537" s="428"/>
      <c r="PQV537" s="330"/>
      <c r="PQW537" s="428"/>
      <c r="PQX537" s="330"/>
      <c r="PQY537" s="428"/>
      <c r="PQZ537" s="330"/>
      <c r="PRA537" s="428"/>
      <c r="PRB537" s="330"/>
      <c r="PRC537" s="428"/>
      <c r="PRD537" s="330"/>
      <c r="PRE537" s="428"/>
      <c r="PRF537" s="330"/>
      <c r="PRG537" s="428"/>
      <c r="PRH537" s="330"/>
      <c r="PRI537" s="428"/>
      <c r="PRJ537" s="330"/>
      <c r="PRK537" s="428"/>
      <c r="PRL537" s="330"/>
      <c r="PRM537" s="428"/>
      <c r="PRN537" s="330"/>
      <c r="PRO537" s="428"/>
      <c r="PRP537" s="330"/>
      <c r="PRQ537" s="428"/>
      <c r="PRR537" s="330"/>
      <c r="PRS537" s="428"/>
      <c r="PRT537" s="330"/>
      <c r="PRU537" s="428"/>
      <c r="PRV537" s="330"/>
      <c r="PRW537" s="428"/>
      <c r="PRX537" s="330"/>
      <c r="PRY537" s="428"/>
      <c r="PRZ537" s="330"/>
      <c r="PSA537" s="428"/>
      <c r="PSB537" s="330"/>
      <c r="PSC537" s="428"/>
      <c r="PSD537" s="330"/>
      <c r="PSE537" s="428"/>
      <c r="PSF537" s="330"/>
      <c r="PSG537" s="428"/>
      <c r="PSH537" s="330"/>
      <c r="PSI537" s="428"/>
      <c r="PSJ537" s="330"/>
      <c r="PSK537" s="428"/>
      <c r="PSL537" s="330"/>
      <c r="PSM537" s="428"/>
      <c r="PSN537" s="330"/>
      <c r="PSO537" s="428"/>
      <c r="PSP537" s="330"/>
      <c r="PSQ537" s="428"/>
      <c r="PSR537" s="330"/>
      <c r="PSS537" s="428"/>
      <c r="PST537" s="330"/>
      <c r="PSU537" s="428"/>
      <c r="PSV537" s="330"/>
      <c r="PSW537" s="428"/>
      <c r="PSX537" s="330"/>
      <c r="PSY537" s="428"/>
      <c r="PSZ537" s="330"/>
      <c r="PTA537" s="428"/>
      <c r="PTB537" s="330"/>
      <c r="PTC537" s="428"/>
      <c r="PTD537" s="330"/>
      <c r="PTE537" s="428"/>
      <c r="PTF537" s="330"/>
      <c r="PTG537" s="428"/>
      <c r="PTH537" s="330"/>
      <c r="PTI537" s="428"/>
      <c r="PTJ537" s="330"/>
      <c r="PTK537" s="428"/>
      <c r="PTL537" s="330"/>
      <c r="PTM537" s="428"/>
      <c r="PTN537" s="330"/>
      <c r="PTO537" s="428"/>
      <c r="PTP537" s="330"/>
      <c r="PTQ537" s="428"/>
      <c r="PTR537" s="330"/>
      <c r="PTS537" s="428"/>
      <c r="PTT537" s="330"/>
      <c r="PTU537" s="428"/>
      <c r="PTV537" s="330"/>
      <c r="PTW537" s="428"/>
      <c r="PTX537" s="330"/>
      <c r="PTY537" s="428"/>
      <c r="PTZ537" s="330"/>
      <c r="PUA537" s="428"/>
      <c r="PUB537" s="330"/>
      <c r="PUC537" s="428"/>
      <c r="PUD537" s="330"/>
      <c r="PUE537" s="428"/>
      <c r="PUF537" s="330"/>
      <c r="PUG537" s="428"/>
      <c r="PUH537" s="330"/>
      <c r="PUI537" s="428"/>
      <c r="PUJ537" s="330"/>
      <c r="PUK537" s="428"/>
      <c r="PUL537" s="330"/>
      <c r="PUM537" s="428"/>
      <c r="PUN537" s="330"/>
      <c r="PUO537" s="428"/>
      <c r="PUP537" s="330"/>
      <c r="PUQ537" s="428"/>
      <c r="PUR537" s="330"/>
      <c r="PUS537" s="428"/>
      <c r="PUT537" s="330"/>
      <c r="PUU537" s="428"/>
      <c r="PUV537" s="330"/>
      <c r="PUW537" s="428"/>
      <c r="PUX537" s="330"/>
      <c r="PUY537" s="428"/>
      <c r="PUZ537" s="330"/>
      <c r="PVA537" s="428"/>
      <c r="PVB537" s="330"/>
      <c r="PVC537" s="428"/>
      <c r="PVD537" s="330"/>
      <c r="PVE537" s="428"/>
      <c r="PVF537" s="330"/>
      <c r="PVG537" s="428"/>
      <c r="PVH537" s="330"/>
      <c r="PVI537" s="428"/>
      <c r="PVJ537" s="330"/>
      <c r="PVK537" s="428"/>
      <c r="PVL537" s="330"/>
      <c r="PVM537" s="428"/>
      <c r="PVN537" s="330"/>
      <c r="PVO537" s="428"/>
      <c r="PVP537" s="330"/>
      <c r="PVQ537" s="428"/>
      <c r="PVR537" s="330"/>
      <c r="PVS537" s="428"/>
      <c r="PVT537" s="330"/>
      <c r="PVU537" s="428"/>
      <c r="PVV537" s="330"/>
      <c r="PVW537" s="428"/>
      <c r="PVX537" s="330"/>
      <c r="PVY537" s="428"/>
      <c r="PVZ537" s="330"/>
      <c r="PWA537" s="428"/>
      <c r="PWB537" s="330"/>
      <c r="PWC537" s="428"/>
      <c r="PWD537" s="330"/>
      <c r="PWE537" s="428"/>
      <c r="PWF537" s="330"/>
      <c r="PWG537" s="428"/>
      <c r="PWH537" s="330"/>
      <c r="PWI537" s="428"/>
      <c r="PWJ537" s="330"/>
      <c r="PWK537" s="428"/>
      <c r="PWL537" s="330"/>
      <c r="PWM537" s="428"/>
      <c r="PWN537" s="330"/>
      <c r="PWO537" s="428"/>
      <c r="PWP537" s="330"/>
      <c r="PWQ537" s="428"/>
      <c r="PWR537" s="330"/>
      <c r="PWS537" s="428"/>
      <c r="PWT537" s="330"/>
      <c r="PWU537" s="428"/>
      <c r="PWV537" s="330"/>
      <c r="PWW537" s="428"/>
      <c r="PWX537" s="330"/>
      <c r="PWY537" s="428"/>
      <c r="PWZ537" s="330"/>
      <c r="PXA537" s="428"/>
      <c r="PXB537" s="330"/>
      <c r="PXC537" s="428"/>
      <c r="PXD537" s="330"/>
      <c r="PXE537" s="428"/>
      <c r="PXF537" s="330"/>
      <c r="PXG537" s="428"/>
      <c r="PXH537" s="330"/>
      <c r="PXI537" s="428"/>
      <c r="PXJ537" s="330"/>
      <c r="PXK537" s="428"/>
      <c r="PXL537" s="330"/>
      <c r="PXM537" s="428"/>
      <c r="PXN537" s="330"/>
      <c r="PXO537" s="428"/>
      <c r="PXP537" s="330"/>
      <c r="PXQ537" s="428"/>
      <c r="PXR537" s="330"/>
      <c r="PXS537" s="428"/>
      <c r="PXT537" s="330"/>
      <c r="PXU537" s="428"/>
      <c r="PXV537" s="330"/>
      <c r="PXW537" s="428"/>
      <c r="PXX537" s="330"/>
      <c r="PXY537" s="428"/>
      <c r="PXZ537" s="330"/>
      <c r="PYA537" s="428"/>
      <c r="PYB537" s="330"/>
      <c r="PYC537" s="428"/>
      <c r="PYD537" s="330"/>
      <c r="PYE537" s="428"/>
      <c r="PYF537" s="330"/>
      <c r="PYG537" s="428"/>
      <c r="PYH537" s="330"/>
      <c r="PYI537" s="428"/>
      <c r="PYJ537" s="330"/>
      <c r="PYK537" s="428"/>
      <c r="PYL537" s="330"/>
      <c r="PYM537" s="428"/>
      <c r="PYN537" s="330"/>
      <c r="PYO537" s="428"/>
      <c r="PYP537" s="330"/>
      <c r="PYQ537" s="428"/>
      <c r="PYR537" s="330"/>
      <c r="PYS537" s="428"/>
      <c r="PYT537" s="330"/>
      <c r="PYU537" s="428"/>
      <c r="PYV537" s="330"/>
      <c r="PYW537" s="428"/>
      <c r="PYX537" s="330"/>
      <c r="PYY537" s="428"/>
      <c r="PYZ537" s="330"/>
      <c r="PZA537" s="428"/>
      <c r="PZB537" s="330"/>
      <c r="PZC537" s="428"/>
      <c r="PZD537" s="330"/>
      <c r="PZE537" s="428"/>
      <c r="PZF537" s="330"/>
      <c r="PZG537" s="428"/>
      <c r="PZH537" s="330"/>
      <c r="PZI537" s="428"/>
      <c r="PZJ537" s="330"/>
      <c r="PZK537" s="428"/>
      <c r="PZL537" s="330"/>
      <c r="PZM537" s="428"/>
      <c r="PZN537" s="330"/>
      <c r="PZO537" s="428"/>
      <c r="PZP537" s="330"/>
      <c r="PZQ537" s="428"/>
      <c r="PZR537" s="330"/>
      <c r="PZS537" s="428"/>
      <c r="PZT537" s="330"/>
      <c r="PZU537" s="428"/>
      <c r="PZV537" s="330"/>
      <c r="PZW537" s="428"/>
      <c r="PZX537" s="330"/>
      <c r="PZY537" s="428"/>
      <c r="PZZ537" s="330"/>
      <c r="QAA537" s="428"/>
      <c r="QAB537" s="330"/>
      <c r="QAC537" s="428"/>
      <c r="QAD537" s="330"/>
      <c r="QAE537" s="428"/>
      <c r="QAF537" s="330"/>
      <c r="QAG537" s="428"/>
      <c r="QAH537" s="330"/>
      <c r="QAI537" s="428"/>
      <c r="QAJ537" s="330"/>
      <c r="QAK537" s="428"/>
      <c r="QAL537" s="330"/>
      <c r="QAM537" s="428"/>
      <c r="QAN537" s="330"/>
      <c r="QAO537" s="428"/>
      <c r="QAP537" s="330"/>
      <c r="QAQ537" s="428"/>
      <c r="QAR537" s="330"/>
      <c r="QAS537" s="428"/>
      <c r="QAT537" s="330"/>
      <c r="QAU537" s="428"/>
      <c r="QAV537" s="330"/>
      <c r="QAW537" s="428"/>
      <c r="QAX537" s="330"/>
      <c r="QAY537" s="428"/>
      <c r="QAZ537" s="330"/>
      <c r="QBA537" s="428"/>
      <c r="QBB537" s="330"/>
      <c r="QBC537" s="428"/>
      <c r="QBD537" s="330"/>
      <c r="QBE537" s="428"/>
      <c r="QBF537" s="330"/>
      <c r="QBG537" s="428"/>
      <c r="QBH537" s="330"/>
      <c r="QBI537" s="428"/>
      <c r="QBJ537" s="330"/>
      <c r="QBK537" s="428"/>
      <c r="QBL537" s="330"/>
      <c r="QBM537" s="428"/>
      <c r="QBN537" s="330"/>
      <c r="QBO537" s="428"/>
      <c r="QBP537" s="330"/>
      <c r="QBQ537" s="428"/>
      <c r="QBR537" s="330"/>
      <c r="QBS537" s="428"/>
      <c r="QBT537" s="330"/>
      <c r="QBU537" s="428"/>
      <c r="QBV537" s="330"/>
      <c r="QBW537" s="428"/>
      <c r="QBX537" s="330"/>
      <c r="QBY537" s="428"/>
      <c r="QBZ537" s="330"/>
      <c r="QCA537" s="428"/>
      <c r="QCB537" s="330"/>
      <c r="QCC537" s="428"/>
      <c r="QCD537" s="330"/>
      <c r="QCE537" s="428"/>
      <c r="QCF537" s="330"/>
      <c r="QCG537" s="428"/>
      <c r="QCH537" s="330"/>
      <c r="QCI537" s="428"/>
      <c r="QCJ537" s="330"/>
      <c r="QCK537" s="428"/>
      <c r="QCL537" s="330"/>
      <c r="QCM537" s="428"/>
      <c r="QCN537" s="330"/>
      <c r="QCO537" s="428"/>
      <c r="QCP537" s="330"/>
      <c r="QCQ537" s="428"/>
      <c r="QCR537" s="330"/>
      <c r="QCS537" s="428"/>
      <c r="QCT537" s="330"/>
      <c r="QCU537" s="428"/>
      <c r="QCV537" s="330"/>
      <c r="QCW537" s="428"/>
      <c r="QCX537" s="330"/>
      <c r="QCY537" s="428"/>
      <c r="QCZ537" s="330"/>
      <c r="QDA537" s="428"/>
      <c r="QDB537" s="330"/>
      <c r="QDC537" s="428"/>
      <c r="QDD537" s="330"/>
      <c r="QDE537" s="428"/>
      <c r="QDF537" s="330"/>
      <c r="QDG537" s="428"/>
      <c r="QDH537" s="330"/>
      <c r="QDI537" s="428"/>
      <c r="QDJ537" s="330"/>
      <c r="QDK537" s="428"/>
      <c r="QDL537" s="330"/>
      <c r="QDM537" s="428"/>
      <c r="QDN537" s="330"/>
      <c r="QDO537" s="428"/>
      <c r="QDP537" s="330"/>
      <c r="QDQ537" s="428"/>
      <c r="QDR537" s="330"/>
      <c r="QDS537" s="428"/>
      <c r="QDT537" s="330"/>
      <c r="QDU537" s="428"/>
      <c r="QDV537" s="330"/>
      <c r="QDW537" s="428"/>
      <c r="QDX537" s="330"/>
      <c r="QDY537" s="428"/>
      <c r="QDZ537" s="330"/>
      <c r="QEA537" s="428"/>
      <c r="QEB537" s="330"/>
      <c r="QEC537" s="428"/>
      <c r="QED537" s="330"/>
      <c r="QEE537" s="428"/>
      <c r="QEF537" s="330"/>
      <c r="QEG537" s="428"/>
      <c r="QEH537" s="330"/>
      <c r="QEI537" s="428"/>
      <c r="QEJ537" s="330"/>
      <c r="QEK537" s="428"/>
      <c r="QEL537" s="330"/>
      <c r="QEM537" s="428"/>
      <c r="QEN537" s="330"/>
      <c r="QEO537" s="428"/>
      <c r="QEP537" s="330"/>
      <c r="QEQ537" s="428"/>
      <c r="QER537" s="330"/>
      <c r="QES537" s="428"/>
      <c r="QET537" s="330"/>
      <c r="QEU537" s="428"/>
      <c r="QEV537" s="330"/>
      <c r="QEW537" s="428"/>
      <c r="QEX537" s="330"/>
      <c r="QEY537" s="428"/>
      <c r="QEZ537" s="330"/>
      <c r="QFA537" s="428"/>
      <c r="QFB537" s="330"/>
      <c r="QFC537" s="428"/>
      <c r="QFD537" s="330"/>
      <c r="QFE537" s="428"/>
      <c r="QFF537" s="330"/>
      <c r="QFG537" s="428"/>
      <c r="QFH537" s="330"/>
      <c r="QFI537" s="428"/>
      <c r="QFJ537" s="330"/>
      <c r="QFK537" s="428"/>
      <c r="QFL537" s="330"/>
      <c r="QFM537" s="428"/>
      <c r="QFN537" s="330"/>
      <c r="QFO537" s="428"/>
      <c r="QFP537" s="330"/>
      <c r="QFQ537" s="428"/>
      <c r="QFR537" s="330"/>
      <c r="QFS537" s="428"/>
      <c r="QFT537" s="330"/>
      <c r="QFU537" s="428"/>
      <c r="QFV537" s="330"/>
      <c r="QFW537" s="428"/>
      <c r="QFX537" s="330"/>
      <c r="QFY537" s="428"/>
      <c r="QFZ537" s="330"/>
      <c r="QGA537" s="428"/>
      <c r="QGB537" s="330"/>
      <c r="QGC537" s="428"/>
      <c r="QGD537" s="330"/>
      <c r="QGE537" s="428"/>
      <c r="QGF537" s="330"/>
      <c r="QGG537" s="428"/>
      <c r="QGH537" s="330"/>
      <c r="QGI537" s="428"/>
      <c r="QGJ537" s="330"/>
      <c r="QGK537" s="428"/>
      <c r="QGL537" s="330"/>
      <c r="QGM537" s="428"/>
      <c r="QGN537" s="330"/>
      <c r="QGO537" s="428"/>
      <c r="QGP537" s="330"/>
      <c r="QGQ537" s="428"/>
      <c r="QGR537" s="330"/>
      <c r="QGS537" s="428"/>
      <c r="QGT537" s="330"/>
      <c r="QGU537" s="428"/>
      <c r="QGV537" s="330"/>
      <c r="QGW537" s="428"/>
      <c r="QGX537" s="330"/>
      <c r="QGY537" s="428"/>
      <c r="QGZ537" s="330"/>
      <c r="QHA537" s="428"/>
      <c r="QHB537" s="330"/>
      <c r="QHC537" s="428"/>
      <c r="QHD537" s="330"/>
      <c r="QHE537" s="428"/>
      <c r="QHF537" s="330"/>
      <c r="QHG537" s="428"/>
      <c r="QHH537" s="330"/>
      <c r="QHI537" s="428"/>
      <c r="QHJ537" s="330"/>
      <c r="QHK537" s="428"/>
      <c r="QHL537" s="330"/>
      <c r="QHM537" s="428"/>
      <c r="QHN537" s="330"/>
      <c r="QHO537" s="428"/>
      <c r="QHP537" s="330"/>
      <c r="QHQ537" s="428"/>
      <c r="QHR537" s="330"/>
      <c r="QHS537" s="428"/>
      <c r="QHT537" s="330"/>
      <c r="QHU537" s="428"/>
      <c r="QHV537" s="330"/>
      <c r="QHW537" s="428"/>
      <c r="QHX537" s="330"/>
      <c r="QHY537" s="428"/>
      <c r="QHZ537" s="330"/>
      <c r="QIA537" s="428"/>
      <c r="QIB537" s="330"/>
      <c r="QIC537" s="428"/>
      <c r="QID537" s="330"/>
      <c r="QIE537" s="428"/>
      <c r="QIF537" s="330"/>
      <c r="QIG537" s="428"/>
      <c r="QIH537" s="330"/>
      <c r="QII537" s="428"/>
      <c r="QIJ537" s="330"/>
      <c r="QIK537" s="428"/>
      <c r="QIL537" s="330"/>
      <c r="QIM537" s="428"/>
      <c r="QIN537" s="330"/>
      <c r="QIO537" s="428"/>
      <c r="QIP537" s="330"/>
      <c r="QIQ537" s="428"/>
      <c r="QIR537" s="330"/>
      <c r="QIS537" s="428"/>
      <c r="QIT537" s="330"/>
      <c r="QIU537" s="428"/>
      <c r="QIV537" s="330"/>
      <c r="QIW537" s="428"/>
      <c r="QIX537" s="330"/>
      <c r="QIY537" s="428"/>
      <c r="QIZ537" s="330"/>
      <c r="QJA537" s="428"/>
      <c r="QJB537" s="330"/>
      <c r="QJC537" s="428"/>
      <c r="QJD537" s="330"/>
      <c r="QJE537" s="428"/>
      <c r="QJF537" s="330"/>
      <c r="QJG537" s="428"/>
      <c r="QJH537" s="330"/>
      <c r="QJI537" s="428"/>
      <c r="QJJ537" s="330"/>
      <c r="QJK537" s="428"/>
      <c r="QJL537" s="330"/>
      <c r="QJM537" s="428"/>
      <c r="QJN537" s="330"/>
      <c r="QJO537" s="428"/>
      <c r="QJP537" s="330"/>
      <c r="QJQ537" s="428"/>
      <c r="QJR537" s="330"/>
      <c r="QJS537" s="428"/>
      <c r="QJT537" s="330"/>
      <c r="QJU537" s="428"/>
      <c r="QJV537" s="330"/>
      <c r="QJW537" s="428"/>
      <c r="QJX537" s="330"/>
      <c r="QJY537" s="428"/>
      <c r="QJZ537" s="330"/>
      <c r="QKA537" s="428"/>
      <c r="QKB537" s="330"/>
      <c r="QKC537" s="428"/>
      <c r="QKD537" s="330"/>
      <c r="QKE537" s="428"/>
      <c r="QKF537" s="330"/>
      <c r="QKG537" s="428"/>
      <c r="QKH537" s="330"/>
      <c r="QKI537" s="428"/>
      <c r="QKJ537" s="330"/>
      <c r="QKK537" s="428"/>
      <c r="QKL537" s="330"/>
      <c r="QKM537" s="428"/>
      <c r="QKN537" s="330"/>
      <c r="QKO537" s="428"/>
      <c r="QKP537" s="330"/>
      <c r="QKQ537" s="428"/>
      <c r="QKR537" s="330"/>
      <c r="QKS537" s="428"/>
      <c r="QKT537" s="330"/>
      <c r="QKU537" s="428"/>
      <c r="QKV537" s="330"/>
      <c r="QKW537" s="428"/>
      <c r="QKX537" s="330"/>
      <c r="QKY537" s="428"/>
      <c r="QKZ537" s="330"/>
      <c r="QLA537" s="428"/>
      <c r="QLB537" s="330"/>
      <c r="QLC537" s="428"/>
      <c r="QLD537" s="330"/>
      <c r="QLE537" s="428"/>
      <c r="QLF537" s="330"/>
      <c r="QLG537" s="428"/>
      <c r="QLH537" s="330"/>
      <c r="QLI537" s="428"/>
      <c r="QLJ537" s="330"/>
      <c r="QLK537" s="428"/>
      <c r="QLL537" s="330"/>
      <c r="QLM537" s="428"/>
      <c r="QLN537" s="330"/>
      <c r="QLO537" s="428"/>
      <c r="QLP537" s="330"/>
      <c r="QLQ537" s="428"/>
      <c r="QLR537" s="330"/>
      <c r="QLS537" s="428"/>
      <c r="QLT537" s="330"/>
      <c r="QLU537" s="428"/>
      <c r="QLV537" s="330"/>
      <c r="QLW537" s="428"/>
      <c r="QLX537" s="330"/>
      <c r="QLY537" s="428"/>
      <c r="QLZ537" s="330"/>
      <c r="QMA537" s="428"/>
      <c r="QMB537" s="330"/>
      <c r="QMC537" s="428"/>
      <c r="QMD537" s="330"/>
      <c r="QME537" s="428"/>
      <c r="QMF537" s="330"/>
      <c r="QMG537" s="428"/>
      <c r="QMH537" s="330"/>
      <c r="QMI537" s="428"/>
      <c r="QMJ537" s="330"/>
      <c r="QMK537" s="428"/>
      <c r="QML537" s="330"/>
      <c r="QMM537" s="428"/>
      <c r="QMN537" s="330"/>
      <c r="QMO537" s="428"/>
      <c r="QMP537" s="330"/>
      <c r="QMQ537" s="428"/>
      <c r="QMR537" s="330"/>
      <c r="QMS537" s="428"/>
      <c r="QMT537" s="330"/>
      <c r="QMU537" s="428"/>
      <c r="QMV537" s="330"/>
      <c r="QMW537" s="428"/>
      <c r="QMX537" s="330"/>
      <c r="QMY537" s="428"/>
      <c r="QMZ537" s="330"/>
      <c r="QNA537" s="428"/>
      <c r="QNB537" s="330"/>
      <c r="QNC537" s="428"/>
      <c r="QND537" s="330"/>
      <c r="QNE537" s="428"/>
      <c r="QNF537" s="330"/>
      <c r="QNG537" s="428"/>
      <c r="QNH537" s="330"/>
      <c r="QNI537" s="428"/>
      <c r="QNJ537" s="330"/>
      <c r="QNK537" s="428"/>
      <c r="QNL537" s="330"/>
      <c r="QNM537" s="428"/>
      <c r="QNN537" s="330"/>
      <c r="QNO537" s="428"/>
      <c r="QNP537" s="330"/>
      <c r="QNQ537" s="428"/>
      <c r="QNR537" s="330"/>
      <c r="QNS537" s="428"/>
      <c r="QNT537" s="330"/>
      <c r="QNU537" s="428"/>
      <c r="QNV537" s="330"/>
      <c r="QNW537" s="428"/>
      <c r="QNX537" s="330"/>
      <c r="QNY537" s="428"/>
      <c r="QNZ537" s="330"/>
      <c r="QOA537" s="428"/>
      <c r="QOB537" s="330"/>
      <c r="QOC537" s="428"/>
      <c r="QOD537" s="330"/>
      <c r="QOE537" s="428"/>
      <c r="QOF537" s="330"/>
      <c r="QOG537" s="428"/>
      <c r="QOH537" s="330"/>
      <c r="QOI537" s="428"/>
      <c r="QOJ537" s="330"/>
      <c r="QOK537" s="428"/>
      <c r="QOL537" s="330"/>
      <c r="QOM537" s="428"/>
      <c r="QON537" s="330"/>
      <c r="QOO537" s="428"/>
      <c r="QOP537" s="330"/>
      <c r="QOQ537" s="428"/>
      <c r="QOR537" s="330"/>
      <c r="QOS537" s="428"/>
      <c r="QOT537" s="330"/>
      <c r="QOU537" s="428"/>
      <c r="QOV537" s="330"/>
      <c r="QOW537" s="428"/>
      <c r="QOX537" s="330"/>
      <c r="QOY537" s="428"/>
      <c r="QOZ537" s="330"/>
      <c r="QPA537" s="428"/>
      <c r="QPB537" s="330"/>
      <c r="QPC537" s="428"/>
      <c r="QPD537" s="330"/>
      <c r="QPE537" s="428"/>
      <c r="QPF537" s="330"/>
      <c r="QPG537" s="428"/>
      <c r="QPH537" s="330"/>
      <c r="QPI537" s="428"/>
      <c r="QPJ537" s="330"/>
      <c r="QPK537" s="428"/>
      <c r="QPL537" s="330"/>
      <c r="QPM537" s="428"/>
      <c r="QPN537" s="330"/>
      <c r="QPO537" s="428"/>
      <c r="QPP537" s="330"/>
      <c r="QPQ537" s="428"/>
      <c r="QPR537" s="330"/>
      <c r="QPS537" s="428"/>
      <c r="QPT537" s="330"/>
      <c r="QPU537" s="428"/>
      <c r="QPV537" s="330"/>
      <c r="QPW537" s="428"/>
      <c r="QPX537" s="330"/>
      <c r="QPY537" s="428"/>
      <c r="QPZ537" s="330"/>
      <c r="QQA537" s="428"/>
      <c r="QQB537" s="330"/>
      <c r="QQC537" s="428"/>
      <c r="QQD537" s="330"/>
      <c r="QQE537" s="428"/>
      <c r="QQF537" s="330"/>
      <c r="QQG537" s="428"/>
      <c r="QQH537" s="330"/>
      <c r="QQI537" s="428"/>
      <c r="QQJ537" s="330"/>
      <c r="QQK537" s="428"/>
      <c r="QQL537" s="330"/>
      <c r="QQM537" s="428"/>
      <c r="QQN537" s="330"/>
      <c r="QQO537" s="428"/>
      <c r="QQP537" s="330"/>
      <c r="QQQ537" s="428"/>
      <c r="QQR537" s="330"/>
      <c r="QQS537" s="428"/>
      <c r="QQT537" s="330"/>
      <c r="QQU537" s="428"/>
      <c r="QQV537" s="330"/>
      <c r="QQW537" s="428"/>
      <c r="QQX537" s="330"/>
      <c r="QQY537" s="428"/>
      <c r="QQZ537" s="330"/>
      <c r="QRA537" s="428"/>
      <c r="QRB537" s="330"/>
      <c r="QRC537" s="428"/>
      <c r="QRD537" s="330"/>
      <c r="QRE537" s="428"/>
      <c r="QRF537" s="330"/>
      <c r="QRG537" s="428"/>
      <c r="QRH537" s="330"/>
      <c r="QRI537" s="428"/>
      <c r="QRJ537" s="330"/>
      <c r="QRK537" s="428"/>
      <c r="QRL537" s="330"/>
      <c r="QRM537" s="428"/>
      <c r="QRN537" s="330"/>
      <c r="QRO537" s="428"/>
      <c r="QRP537" s="330"/>
      <c r="QRQ537" s="428"/>
      <c r="QRR537" s="330"/>
      <c r="QRS537" s="428"/>
      <c r="QRT537" s="330"/>
      <c r="QRU537" s="428"/>
      <c r="QRV537" s="330"/>
      <c r="QRW537" s="428"/>
      <c r="QRX537" s="330"/>
      <c r="QRY537" s="428"/>
      <c r="QRZ537" s="330"/>
      <c r="QSA537" s="428"/>
      <c r="QSB537" s="330"/>
      <c r="QSC537" s="428"/>
      <c r="QSD537" s="330"/>
      <c r="QSE537" s="428"/>
      <c r="QSF537" s="330"/>
      <c r="QSG537" s="428"/>
      <c r="QSH537" s="330"/>
      <c r="QSI537" s="428"/>
      <c r="QSJ537" s="330"/>
      <c r="QSK537" s="428"/>
      <c r="QSL537" s="330"/>
      <c r="QSM537" s="428"/>
      <c r="QSN537" s="330"/>
      <c r="QSO537" s="428"/>
      <c r="QSP537" s="330"/>
      <c r="QSQ537" s="428"/>
      <c r="QSR537" s="330"/>
      <c r="QSS537" s="428"/>
      <c r="QST537" s="330"/>
      <c r="QSU537" s="428"/>
      <c r="QSV537" s="330"/>
      <c r="QSW537" s="428"/>
      <c r="QSX537" s="330"/>
      <c r="QSY537" s="428"/>
      <c r="QSZ537" s="330"/>
      <c r="QTA537" s="428"/>
      <c r="QTB537" s="330"/>
      <c r="QTC537" s="428"/>
      <c r="QTD537" s="330"/>
      <c r="QTE537" s="428"/>
      <c r="QTF537" s="330"/>
      <c r="QTG537" s="428"/>
      <c r="QTH537" s="330"/>
      <c r="QTI537" s="428"/>
      <c r="QTJ537" s="330"/>
      <c r="QTK537" s="428"/>
      <c r="QTL537" s="330"/>
      <c r="QTM537" s="428"/>
      <c r="QTN537" s="330"/>
      <c r="QTO537" s="428"/>
      <c r="QTP537" s="330"/>
      <c r="QTQ537" s="428"/>
      <c r="QTR537" s="330"/>
      <c r="QTS537" s="428"/>
      <c r="QTT537" s="330"/>
      <c r="QTU537" s="428"/>
      <c r="QTV537" s="330"/>
      <c r="QTW537" s="428"/>
      <c r="QTX537" s="330"/>
      <c r="QTY537" s="428"/>
      <c r="QTZ537" s="330"/>
      <c r="QUA537" s="428"/>
      <c r="QUB537" s="330"/>
      <c r="QUC537" s="428"/>
      <c r="QUD537" s="330"/>
      <c r="QUE537" s="428"/>
      <c r="QUF537" s="330"/>
      <c r="QUG537" s="428"/>
      <c r="QUH537" s="330"/>
      <c r="QUI537" s="428"/>
      <c r="QUJ537" s="330"/>
      <c r="QUK537" s="428"/>
      <c r="QUL537" s="330"/>
      <c r="QUM537" s="428"/>
      <c r="QUN537" s="330"/>
      <c r="QUO537" s="428"/>
      <c r="QUP537" s="330"/>
      <c r="QUQ537" s="428"/>
      <c r="QUR537" s="330"/>
      <c r="QUS537" s="428"/>
      <c r="QUT537" s="330"/>
      <c r="QUU537" s="428"/>
      <c r="QUV537" s="330"/>
      <c r="QUW537" s="428"/>
      <c r="QUX537" s="330"/>
      <c r="QUY537" s="428"/>
      <c r="QUZ537" s="330"/>
      <c r="QVA537" s="428"/>
      <c r="QVB537" s="330"/>
      <c r="QVC537" s="428"/>
      <c r="QVD537" s="330"/>
      <c r="QVE537" s="428"/>
      <c r="QVF537" s="330"/>
      <c r="QVG537" s="428"/>
      <c r="QVH537" s="330"/>
      <c r="QVI537" s="428"/>
      <c r="QVJ537" s="330"/>
      <c r="QVK537" s="428"/>
      <c r="QVL537" s="330"/>
      <c r="QVM537" s="428"/>
      <c r="QVN537" s="330"/>
      <c r="QVO537" s="428"/>
      <c r="QVP537" s="330"/>
      <c r="QVQ537" s="428"/>
      <c r="QVR537" s="330"/>
      <c r="QVS537" s="428"/>
      <c r="QVT537" s="330"/>
      <c r="QVU537" s="428"/>
      <c r="QVV537" s="330"/>
      <c r="QVW537" s="428"/>
      <c r="QVX537" s="330"/>
      <c r="QVY537" s="428"/>
      <c r="QVZ537" s="330"/>
      <c r="QWA537" s="428"/>
      <c r="QWB537" s="330"/>
      <c r="QWC537" s="428"/>
      <c r="QWD537" s="330"/>
      <c r="QWE537" s="428"/>
      <c r="QWF537" s="330"/>
      <c r="QWG537" s="428"/>
      <c r="QWH537" s="330"/>
      <c r="QWI537" s="428"/>
      <c r="QWJ537" s="330"/>
      <c r="QWK537" s="428"/>
      <c r="QWL537" s="330"/>
      <c r="QWM537" s="428"/>
      <c r="QWN537" s="330"/>
      <c r="QWO537" s="428"/>
      <c r="QWP537" s="330"/>
      <c r="QWQ537" s="428"/>
      <c r="QWR537" s="330"/>
      <c r="QWS537" s="428"/>
      <c r="QWT537" s="330"/>
      <c r="QWU537" s="428"/>
      <c r="QWV537" s="330"/>
      <c r="QWW537" s="428"/>
      <c r="QWX537" s="330"/>
      <c r="QWY537" s="428"/>
      <c r="QWZ537" s="330"/>
      <c r="QXA537" s="428"/>
      <c r="QXB537" s="330"/>
      <c r="QXC537" s="428"/>
      <c r="QXD537" s="330"/>
      <c r="QXE537" s="428"/>
      <c r="QXF537" s="330"/>
      <c r="QXG537" s="428"/>
      <c r="QXH537" s="330"/>
      <c r="QXI537" s="428"/>
      <c r="QXJ537" s="330"/>
      <c r="QXK537" s="428"/>
      <c r="QXL537" s="330"/>
      <c r="QXM537" s="428"/>
      <c r="QXN537" s="330"/>
      <c r="QXO537" s="428"/>
      <c r="QXP537" s="330"/>
      <c r="QXQ537" s="428"/>
      <c r="QXR537" s="330"/>
      <c r="QXS537" s="428"/>
      <c r="QXT537" s="330"/>
      <c r="QXU537" s="428"/>
      <c r="QXV537" s="330"/>
      <c r="QXW537" s="428"/>
      <c r="QXX537" s="330"/>
      <c r="QXY537" s="428"/>
      <c r="QXZ537" s="330"/>
      <c r="QYA537" s="428"/>
      <c r="QYB537" s="330"/>
      <c r="QYC537" s="428"/>
      <c r="QYD537" s="330"/>
      <c r="QYE537" s="428"/>
      <c r="QYF537" s="330"/>
      <c r="QYG537" s="428"/>
      <c r="QYH537" s="330"/>
      <c r="QYI537" s="428"/>
      <c r="QYJ537" s="330"/>
      <c r="QYK537" s="428"/>
      <c r="QYL537" s="330"/>
      <c r="QYM537" s="428"/>
      <c r="QYN537" s="330"/>
      <c r="QYO537" s="428"/>
      <c r="QYP537" s="330"/>
      <c r="QYQ537" s="428"/>
      <c r="QYR537" s="330"/>
      <c r="QYS537" s="428"/>
      <c r="QYT537" s="330"/>
      <c r="QYU537" s="428"/>
      <c r="QYV537" s="330"/>
      <c r="QYW537" s="428"/>
      <c r="QYX537" s="330"/>
      <c r="QYY537" s="428"/>
      <c r="QYZ537" s="330"/>
      <c r="QZA537" s="428"/>
      <c r="QZB537" s="330"/>
      <c r="QZC537" s="428"/>
      <c r="QZD537" s="330"/>
      <c r="QZE537" s="428"/>
      <c r="QZF537" s="330"/>
      <c r="QZG537" s="428"/>
      <c r="QZH537" s="330"/>
      <c r="QZI537" s="428"/>
      <c r="QZJ537" s="330"/>
      <c r="QZK537" s="428"/>
      <c r="QZL537" s="330"/>
      <c r="QZM537" s="428"/>
      <c r="QZN537" s="330"/>
      <c r="QZO537" s="428"/>
      <c r="QZP537" s="330"/>
      <c r="QZQ537" s="428"/>
      <c r="QZR537" s="330"/>
      <c r="QZS537" s="428"/>
      <c r="QZT537" s="330"/>
      <c r="QZU537" s="428"/>
      <c r="QZV537" s="330"/>
      <c r="QZW537" s="428"/>
      <c r="QZX537" s="330"/>
      <c r="QZY537" s="428"/>
      <c r="QZZ537" s="330"/>
      <c r="RAA537" s="428"/>
      <c r="RAB537" s="330"/>
      <c r="RAC537" s="428"/>
      <c r="RAD537" s="330"/>
      <c r="RAE537" s="428"/>
      <c r="RAF537" s="330"/>
      <c r="RAG537" s="428"/>
      <c r="RAH537" s="330"/>
      <c r="RAI537" s="428"/>
      <c r="RAJ537" s="330"/>
      <c r="RAK537" s="428"/>
      <c r="RAL537" s="330"/>
      <c r="RAM537" s="428"/>
      <c r="RAN537" s="330"/>
      <c r="RAO537" s="428"/>
      <c r="RAP537" s="330"/>
      <c r="RAQ537" s="428"/>
      <c r="RAR537" s="330"/>
      <c r="RAS537" s="428"/>
      <c r="RAT537" s="330"/>
      <c r="RAU537" s="428"/>
      <c r="RAV537" s="330"/>
      <c r="RAW537" s="428"/>
      <c r="RAX537" s="330"/>
      <c r="RAY537" s="428"/>
      <c r="RAZ537" s="330"/>
      <c r="RBA537" s="428"/>
      <c r="RBB537" s="330"/>
      <c r="RBC537" s="428"/>
      <c r="RBD537" s="330"/>
      <c r="RBE537" s="428"/>
      <c r="RBF537" s="330"/>
      <c r="RBG537" s="428"/>
      <c r="RBH537" s="330"/>
      <c r="RBI537" s="428"/>
      <c r="RBJ537" s="330"/>
      <c r="RBK537" s="428"/>
      <c r="RBL537" s="330"/>
      <c r="RBM537" s="428"/>
      <c r="RBN537" s="330"/>
      <c r="RBO537" s="428"/>
      <c r="RBP537" s="330"/>
      <c r="RBQ537" s="428"/>
      <c r="RBR537" s="330"/>
      <c r="RBS537" s="428"/>
      <c r="RBT537" s="330"/>
      <c r="RBU537" s="428"/>
      <c r="RBV537" s="330"/>
      <c r="RBW537" s="428"/>
      <c r="RBX537" s="330"/>
      <c r="RBY537" s="428"/>
      <c r="RBZ537" s="330"/>
      <c r="RCA537" s="428"/>
      <c r="RCB537" s="330"/>
      <c r="RCC537" s="428"/>
      <c r="RCD537" s="330"/>
      <c r="RCE537" s="428"/>
      <c r="RCF537" s="330"/>
      <c r="RCG537" s="428"/>
      <c r="RCH537" s="330"/>
      <c r="RCI537" s="428"/>
      <c r="RCJ537" s="330"/>
      <c r="RCK537" s="428"/>
      <c r="RCL537" s="330"/>
      <c r="RCM537" s="428"/>
      <c r="RCN537" s="330"/>
      <c r="RCO537" s="428"/>
      <c r="RCP537" s="330"/>
      <c r="RCQ537" s="428"/>
      <c r="RCR537" s="330"/>
      <c r="RCS537" s="428"/>
      <c r="RCT537" s="330"/>
      <c r="RCU537" s="428"/>
      <c r="RCV537" s="330"/>
      <c r="RCW537" s="428"/>
      <c r="RCX537" s="330"/>
      <c r="RCY537" s="428"/>
      <c r="RCZ537" s="330"/>
      <c r="RDA537" s="428"/>
      <c r="RDB537" s="330"/>
      <c r="RDC537" s="428"/>
      <c r="RDD537" s="330"/>
      <c r="RDE537" s="428"/>
      <c r="RDF537" s="330"/>
      <c r="RDG537" s="428"/>
      <c r="RDH537" s="330"/>
      <c r="RDI537" s="428"/>
      <c r="RDJ537" s="330"/>
      <c r="RDK537" s="428"/>
      <c r="RDL537" s="330"/>
      <c r="RDM537" s="428"/>
      <c r="RDN537" s="330"/>
      <c r="RDO537" s="428"/>
      <c r="RDP537" s="330"/>
      <c r="RDQ537" s="428"/>
      <c r="RDR537" s="330"/>
      <c r="RDS537" s="428"/>
      <c r="RDT537" s="330"/>
      <c r="RDU537" s="428"/>
      <c r="RDV537" s="330"/>
      <c r="RDW537" s="428"/>
      <c r="RDX537" s="330"/>
      <c r="RDY537" s="428"/>
      <c r="RDZ537" s="330"/>
      <c r="REA537" s="428"/>
      <c r="REB537" s="330"/>
      <c r="REC537" s="428"/>
      <c r="RED537" s="330"/>
      <c r="REE537" s="428"/>
      <c r="REF537" s="330"/>
      <c r="REG537" s="428"/>
      <c r="REH537" s="330"/>
      <c r="REI537" s="428"/>
      <c r="REJ537" s="330"/>
      <c r="REK537" s="428"/>
      <c r="REL537" s="330"/>
      <c r="REM537" s="428"/>
      <c r="REN537" s="330"/>
      <c r="REO537" s="428"/>
      <c r="REP537" s="330"/>
      <c r="REQ537" s="428"/>
      <c r="RER537" s="330"/>
      <c r="RES537" s="428"/>
      <c r="RET537" s="330"/>
      <c r="REU537" s="428"/>
      <c r="REV537" s="330"/>
      <c r="REW537" s="428"/>
      <c r="REX537" s="330"/>
      <c r="REY537" s="428"/>
      <c r="REZ537" s="330"/>
      <c r="RFA537" s="428"/>
      <c r="RFB537" s="330"/>
      <c r="RFC537" s="428"/>
      <c r="RFD537" s="330"/>
      <c r="RFE537" s="428"/>
      <c r="RFF537" s="330"/>
      <c r="RFG537" s="428"/>
      <c r="RFH537" s="330"/>
      <c r="RFI537" s="428"/>
      <c r="RFJ537" s="330"/>
      <c r="RFK537" s="428"/>
      <c r="RFL537" s="330"/>
      <c r="RFM537" s="428"/>
      <c r="RFN537" s="330"/>
      <c r="RFO537" s="428"/>
      <c r="RFP537" s="330"/>
      <c r="RFQ537" s="428"/>
      <c r="RFR537" s="330"/>
      <c r="RFS537" s="428"/>
      <c r="RFT537" s="330"/>
      <c r="RFU537" s="428"/>
      <c r="RFV537" s="330"/>
      <c r="RFW537" s="428"/>
      <c r="RFX537" s="330"/>
      <c r="RFY537" s="428"/>
      <c r="RFZ537" s="330"/>
      <c r="RGA537" s="428"/>
      <c r="RGB537" s="330"/>
      <c r="RGC537" s="428"/>
      <c r="RGD537" s="330"/>
      <c r="RGE537" s="428"/>
      <c r="RGF537" s="330"/>
      <c r="RGG537" s="428"/>
      <c r="RGH537" s="330"/>
      <c r="RGI537" s="428"/>
      <c r="RGJ537" s="330"/>
      <c r="RGK537" s="428"/>
      <c r="RGL537" s="330"/>
      <c r="RGM537" s="428"/>
      <c r="RGN537" s="330"/>
      <c r="RGO537" s="428"/>
      <c r="RGP537" s="330"/>
      <c r="RGQ537" s="428"/>
      <c r="RGR537" s="330"/>
      <c r="RGS537" s="428"/>
      <c r="RGT537" s="330"/>
      <c r="RGU537" s="428"/>
      <c r="RGV537" s="330"/>
      <c r="RGW537" s="428"/>
      <c r="RGX537" s="330"/>
      <c r="RGY537" s="428"/>
      <c r="RGZ537" s="330"/>
      <c r="RHA537" s="428"/>
      <c r="RHB537" s="330"/>
      <c r="RHC537" s="428"/>
      <c r="RHD537" s="330"/>
      <c r="RHE537" s="428"/>
      <c r="RHF537" s="330"/>
      <c r="RHG537" s="428"/>
      <c r="RHH537" s="330"/>
      <c r="RHI537" s="428"/>
      <c r="RHJ537" s="330"/>
      <c r="RHK537" s="428"/>
      <c r="RHL537" s="330"/>
      <c r="RHM537" s="428"/>
      <c r="RHN537" s="330"/>
      <c r="RHO537" s="428"/>
      <c r="RHP537" s="330"/>
      <c r="RHQ537" s="428"/>
      <c r="RHR537" s="330"/>
      <c r="RHS537" s="428"/>
      <c r="RHT537" s="330"/>
      <c r="RHU537" s="428"/>
      <c r="RHV537" s="330"/>
      <c r="RHW537" s="428"/>
      <c r="RHX537" s="330"/>
      <c r="RHY537" s="428"/>
      <c r="RHZ537" s="330"/>
      <c r="RIA537" s="428"/>
      <c r="RIB537" s="330"/>
      <c r="RIC537" s="428"/>
      <c r="RID537" s="330"/>
      <c r="RIE537" s="428"/>
      <c r="RIF537" s="330"/>
      <c r="RIG537" s="428"/>
      <c r="RIH537" s="330"/>
      <c r="RII537" s="428"/>
      <c r="RIJ537" s="330"/>
      <c r="RIK537" s="428"/>
      <c r="RIL537" s="330"/>
      <c r="RIM537" s="428"/>
      <c r="RIN537" s="330"/>
      <c r="RIO537" s="428"/>
      <c r="RIP537" s="330"/>
      <c r="RIQ537" s="428"/>
      <c r="RIR537" s="330"/>
      <c r="RIS537" s="428"/>
      <c r="RIT537" s="330"/>
      <c r="RIU537" s="428"/>
      <c r="RIV537" s="330"/>
      <c r="RIW537" s="428"/>
      <c r="RIX537" s="330"/>
      <c r="RIY537" s="428"/>
      <c r="RIZ537" s="330"/>
      <c r="RJA537" s="428"/>
      <c r="RJB537" s="330"/>
      <c r="RJC537" s="428"/>
      <c r="RJD537" s="330"/>
      <c r="RJE537" s="428"/>
      <c r="RJF537" s="330"/>
      <c r="RJG537" s="428"/>
      <c r="RJH537" s="330"/>
      <c r="RJI537" s="428"/>
      <c r="RJJ537" s="330"/>
      <c r="RJK537" s="428"/>
      <c r="RJL537" s="330"/>
      <c r="RJM537" s="428"/>
      <c r="RJN537" s="330"/>
      <c r="RJO537" s="428"/>
      <c r="RJP537" s="330"/>
      <c r="RJQ537" s="428"/>
      <c r="RJR537" s="330"/>
      <c r="RJS537" s="428"/>
      <c r="RJT537" s="330"/>
      <c r="RJU537" s="428"/>
      <c r="RJV537" s="330"/>
      <c r="RJW537" s="428"/>
      <c r="RJX537" s="330"/>
      <c r="RJY537" s="428"/>
      <c r="RJZ537" s="330"/>
      <c r="RKA537" s="428"/>
      <c r="RKB537" s="330"/>
      <c r="RKC537" s="428"/>
      <c r="RKD537" s="330"/>
      <c r="RKE537" s="428"/>
      <c r="RKF537" s="330"/>
      <c r="RKG537" s="428"/>
      <c r="RKH537" s="330"/>
      <c r="RKI537" s="428"/>
      <c r="RKJ537" s="330"/>
      <c r="RKK537" s="428"/>
      <c r="RKL537" s="330"/>
      <c r="RKM537" s="428"/>
      <c r="RKN537" s="330"/>
      <c r="RKO537" s="428"/>
      <c r="RKP537" s="330"/>
      <c r="RKQ537" s="428"/>
      <c r="RKR537" s="330"/>
      <c r="RKS537" s="428"/>
      <c r="RKT537" s="330"/>
      <c r="RKU537" s="428"/>
      <c r="RKV537" s="330"/>
      <c r="RKW537" s="428"/>
      <c r="RKX537" s="330"/>
      <c r="RKY537" s="428"/>
      <c r="RKZ537" s="330"/>
      <c r="RLA537" s="428"/>
      <c r="RLB537" s="330"/>
      <c r="RLC537" s="428"/>
      <c r="RLD537" s="330"/>
      <c r="RLE537" s="428"/>
      <c r="RLF537" s="330"/>
      <c r="RLG537" s="428"/>
      <c r="RLH537" s="330"/>
      <c r="RLI537" s="428"/>
      <c r="RLJ537" s="330"/>
      <c r="RLK537" s="428"/>
      <c r="RLL537" s="330"/>
      <c r="RLM537" s="428"/>
      <c r="RLN537" s="330"/>
      <c r="RLO537" s="428"/>
      <c r="RLP537" s="330"/>
      <c r="RLQ537" s="428"/>
      <c r="RLR537" s="330"/>
      <c r="RLS537" s="428"/>
      <c r="RLT537" s="330"/>
      <c r="RLU537" s="428"/>
      <c r="RLV537" s="330"/>
      <c r="RLW537" s="428"/>
      <c r="RLX537" s="330"/>
      <c r="RLY537" s="428"/>
      <c r="RLZ537" s="330"/>
      <c r="RMA537" s="428"/>
      <c r="RMB537" s="330"/>
      <c r="RMC537" s="428"/>
      <c r="RMD537" s="330"/>
      <c r="RME537" s="428"/>
      <c r="RMF537" s="330"/>
      <c r="RMG537" s="428"/>
      <c r="RMH537" s="330"/>
      <c r="RMI537" s="428"/>
      <c r="RMJ537" s="330"/>
      <c r="RMK537" s="428"/>
      <c r="RML537" s="330"/>
      <c r="RMM537" s="428"/>
      <c r="RMN537" s="330"/>
      <c r="RMO537" s="428"/>
      <c r="RMP537" s="330"/>
      <c r="RMQ537" s="428"/>
      <c r="RMR537" s="330"/>
      <c r="RMS537" s="428"/>
      <c r="RMT537" s="330"/>
      <c r="RMU537" s="428"/>
      <c r="RMV537" s="330"/>
      <c r="RMW537" s="428"/>
      <c r="RMX537" s="330"/>
      <c r="RMY537" s="428"/>
      <c r="RMZ537" s="330"/>
      <c r="RNA537" s="428"/>
      <c r="RNB537" s="330"/>
      <c r="RNC537" s="428"/>
      <c r="RND537" s="330"/>
      <c r="RNE537" s="428"/>
      <c r="RNF537" s="330"/>
      <c r="RNG537" s="428"/>
      <c r="RNH537" s="330"/>
      <c r="RNI537" s="428"/>
      <c r="RNJ537" s="330"/>
      <c r="RNK537" s="428"/>
      <c r="RNL537" s="330"/>
      <c r="RNM537" s="428"/>
      <c r="RNN537" s="330"/>
      <c r="RNO537" s="428"/>
      <c r="RNP537" s="330"/>
      <c r="RNQ537" s="428"/>
      <c r="RNR537" s="330"/>
      <c r="RNS537" s="428"/>
      <c r="RNT537" s="330"/>
      <c r="RNU537" s="428"/>
      <c r="RNV537" s="330"/>
      <c r="RNW537" s="428"/>
      <c r="RNX537" s="330"/>
      <c r="RNY537" s="428"/>
      <c r="RNZ537" s="330"/>
      <c r="ROA537" s="428"/>
      <c r="ROB537" s="330"/>
      <c r="ROC537" s="428"/>
      <c r="ROD537" s="330"/>
      <c r="ROE537" s="428"/>
      <c r="ROF537" s="330"/>
      <c r="ROG537" s="428"/>
      <c r="ROH537" s="330"/>
      <c r="ROI537" s="428"/>
      <c r="ROJ537" s="330"/>
      <c r="ROK537" s="428"/>
      <c r="ROL537" s="330"/>
      <c r="ROM537" s="428"/>
      <c r="RON537" s="330"/>
      <c r="ROO537" s="428"/>
      <c r="ROP537" s="330"/>
      <c r="ROQ537" s="428"/>
      <c r="ROR537" s="330"/>
      <c r="ROS537" s="428"/>
      <c r="ROT537" s="330"/>
      <c r="ROU537" s="428"/>
      <c r="ROV537" s="330"/>
      <c r="ROW537" s="428"/>
      <c r="ROX537" s="330"/>
      <c r="ROY537" s="428"/>
      <c r="ROZ537" s="330"/>
      <c r="RPA537" s="428"/>
      <c r="RPB537" s="330"/>
      <c r="RPC537" s="428"/>
      <c r="RPD537" s="330"/>
      <c r="RPE537" s="428"/>
      <c r="RPF537" s="330"/>
      <c r="RPG537" s="428"/>
      <c r="RPH537" s="330"/>
      <c r="RPI537" s="428"/>
      <c r="RPJ537" s="330"/>
      <c r="RPK537" s="428"/>
      <c r="RPL537" s="330"/>
      <c r="RPM537" s="428"/>
      <c r="RPN537" s="330"/>
      <c r="RPO537" s="428"/>
      <c r="RPP537" s="330"/>
      <c r="RPQ537" s="428"/>
      <c r="RPR537" s="330"/>
      <c r="RPS537" s="428"/>
      <c r="RPT537" s="330"/>
      <c r="RPU537" s="428"/>
      <c r="RPV537" s="330"/>
      <c r="RPW537" s="428"/>
      <c r="RPX537" s="330"/>
      <c r="RPY537" s="428"/>
      <c r="RPZ537" s="330"/>
      <c r="RQA537" s="428"/>
      <c r="RQB537" s="330"/>
      <c r="RQC537" s="428"/>
      <c r="RQD537" s="330"/>
      <c r="RQE537" s="428"/>
      <c r="RQF537" s="330"/>
      <c r="RQG537" s="428"/>
      <c r="RQH537" s="330"/>
      <c r="RQI537" s="428"/>
      <c r="RQJ537" s="330"/>
      <c r="RQK537" s="428"/>
      <c r="RQL537" s="330"/>
      <c r="RQM537" s="428"/>
      <c r="RQN537" s="330"/>
      <c r="RQO537" s="428"/>
      <c r="RQP537" s="330"/>
      <c r="RQQ537" s="428"/>
      <c r="RQR537" s="330"/>
      <c r="RQS537" s="428"/>
      <c r="RQT537" s="330"/>
      <c r="RQU537" s="428"/>
      <c r="RQV537" s="330"/>
      <c r="RQW537" s="428"/>
      <c r="RQX537" s="330"/>
      <c r="RQY537" s="428"/>
      <c r="RQZ537" s="330"/>
      <c r="RRA537" s="428"/>
      <c r="RRB537" s="330"/>
      <c r="RRC537" s="428"/>
      <c r="RRD537" s="330"/>
      <c r="RRE537" s="428"/>
      <c r="RRF537" s="330"/>
      <c r="RRG537" s="428"/>
      <c r="RRH537" s="330"/>
      <c r="RRI537" s="428"/>
      <c r="RRJ537" s="330"/>
      <c r="RRK537" s="428"/>
      <c r="RRL537" s="330"/>
      <c r="RRM537" s="428"/>
      <c r="RRN537" s="330"/>
      <c r="RRO537" s="428"/>
      <c r="RRP537" s="330"/>
      <c r="RRQ537" s="428"/>
      <c r="RRR537" s="330"/>
      <c r="RRS537" s="428"/>
      <c r="RRT537" s="330"/>
      <c r="RRU537" s="428"/>
      <c r="RRV537" s="330"/>
      <c r="RRW537" s="428"/>
      <c r="RRX537" s="330"/>
      <c r="RRY537" s="428"/>
      <c r="RRZ537" s="330"/>
      <c r="RSA537" s="428"/>
      <c r="RSB537" s="330"/>
      <c r="RSC537" s="428"/>
      <c r="RSD537" s="330"/>
      <c r="RSE537" s="428"/>
      <c r="RSF537" s="330"/>
      <c r="RSG537" s="428"/>
      <c r="RSH537" s="330"/>
      <c r="RSI537" s="428"/>
      <c r="RSJ537" s="330"/>
      <c r="RSK537" s="428"/>
      <c r="RSL537" s="330"/>
      <c r="RSM537" s="428"/>
      <c r="RSN537" s="330"/>
      <c r="RSO537" s="428"/>
      <c r="RSP537" s="330"/>
      <c r="RSQ537" s="428"/>
      <c r="RSR537" s="330"/>
      <c r="RSS537" s="428"/>
      <c r="RST537" s="330"/>
      <c r="RSU537" s="428"/>
      <c r="RSV537" s="330"/>
      <c r="RSW537" s="428"/>
      <c r="RSX537" s="330"/>
      <c r="RSY537" s="428"/>
      <c r="RSZ537" s="330"/>
      <c r="RTA537" s="428"/>
      <c r="RTB537" s="330"/>
      <c r="RTC537" s="428"/>
      <c r="RTD537" s="330"/>
      <c r="RTE537" s="428"/>
      <c r="RTF537" s="330"/>
      <c r="RTG537" s="428"/>
      <c r="RTH537" s="330"/>
      <c r="RTI537" s="428"/>
      <c r="RTJ537" s="330"/>
      <c r="RTK537" s="428"/>
      <c r="RTL537" s="330"/>
      <c r="RTM537" s="428"/>
      <c r="RTN537" s="330"/>
      <c r="RTO537" s="428"/>
      <c r="RTP537" s="330"/>
      <c r="RTQ537" s="428"/>
      <c r="RTR537" s="330"/>
      <c r="RTS537" s="428"/>
      <c r="RTT537" s="330"/>
      <c r="RTU537" s="428"/>
      <c r="RTV537" s="330"/>
      <c r="RTW537" s="428"/>
      <c r="RTX537" s="330"/>
      <c r="RTY537" s="428"/>
      <c r="RTZ537" s="330"/>
      <c r="RUA537" s="428"/>
      <c r="RUB537" s="330"/>
      <c r="RUC537" s="428"/>
      <c r="RUD537" s="330"/>
      <c r="RUE537" s="428"/>
      <c r="RUF537" s="330"/>
      <c r="RUG537" s="428"/>
      <c r="RUH537" s="330"/>
      <c r="RUI537" s="428"/>
      <c r="RUJ537" s="330"/>
      <c r="RUK537" s="428"/>
      <c r="RUL537" s="330"/>
      <c r="RUM537" s="428"/>
      <c r="RUN537" s="330"/>
      <c r="RUO537" s="428"/>
      <c r="RUP537" s="330"/>
      <c r="RUQ537" s="428"/>
      <c r="RUR537" s="330"/>
      <c r="RUS537" s="428"/>
      <c r="RUT537" s="330"/>
      <c r="RUU537" s="428"/>
      <c r="RUV537" s="330"/>
      <c r="RUW537" s="428"/>
      <c r="RUX537" s="330"/>
      <c r="RUY537" s="428"/>
      <c r="RUZ537" s="330"/>
      <c r="RVA537" s="428"/>
      <c r="RVB537" s="330"/>
      <c r="RVC537" s="428"/>
      <c r="RVD537" s="330"/>
      <c r="RVE537" s="428"/>
      <c r="RVF537" s="330"/>
      <c r="RVG537" s="428"/>
      <c r="RVH537" s="330"/>
      <c r="RVI537" s="428"/>
      <c r="RVJ537" s="330"/>
      <c r="RVK537" s="428"/>
      <c r="RVL537" s="330"/>
      <c r="RVM537" s="428"/>
      <c r="RVN537" s="330"/>
      <c r="RVO537" s="428"/>
      <c r="RVP537" s="330"/>
      <c r="RVQ537" s="428"/>
      <c r="RVR537" s="330"/>
      <c r="RVS537" s="428"/>
      <c r="RVT537" s="330"/>
      <c r="RVU537" s="428"/>
      <c r="RVV537" s="330"/>
      <c r="RVW537" s="428"/>
      <c r="RVX537" s="330"/>
      <c r="RVY537" s="428"/>
      <c r="RVZ537" s="330"/>
      <c r="RWA537" s="428"/>
      <c r="RWB537" s="330"/>
      <c r="RWC537" s="428"/>
      <c r="RWD537" s="330"/>
      <c r="RWE537" s="428"/>
      <c r="RWF537" s="330"/>
      <c r="RWG537" s="428"/>
      <c r="RWH537" s="330"/>
      <c r="RWI537" s="428"/>
      <c r="RWJ537" s="330"/>
      <c r="RWK537" s="428"/>
      <c r="RWL537" s="330"/>
      <c r="RWM537" s="428"/>
      <c r="RWN537" s="330"/>
      <c r="RWO537" s="428"/>
      <c r="RWP537" s="330"/>
      <c r="RWQ537" s="428"/>
      <c r="RWR537" s="330"/>
      <c r="RWS537" s="428"/>
      <c r="RWT537" s="330"/>
      <c r="RWU537" s="428"/>
      <c r="RWV537" s="330"/>
      <c r="RWW537" s="428"/>
      <c r="RWX537" s="330"/>
      <c r="RWY537" s="428"/>
      <c r="RWZ537" s="330"/>
      <c r="RXA537" s="428"/>
      <c r="RXB537" s="330"/>
      <c r="RXC537" s="428"/>
      <c r="RXD537" s="330"/>
      <c r="RXE537" s="428"/>
      <c r="RXF537" s="330"/>
      <c r="RXG537" s="428"/>
      <c r="RXH537" s="330"/>
      <c r="RXI537" s="428"/>
      <c r="RXJ537" s="330"/>
      <c r="RXK537" s="428"/>
      <c r="RXL537" s="330"/>
      <c r="RXM537" s="428"/>
      <c r="RXN537" s="330"/>
      <c r="RXO537" s="428"/>
      <c r="RXP537" s="330"/>
      <c r="RXQ537" s="428"/>
      <c r="RXR537" s="330"/>
      <c r="RXS537" s="428"/>
      <c r="RXT537" s="330"/>
      <c r="RXU537" s="428"/>
      <c r="RXV537" s="330"/>
      <c r="RXW537" s="428"/>
      <c r="RXX537" s="330"/>
      <c r="RXY537" s="428"/>
      <c r="RXZ537" s="330"/>
      <c r="RYA537" s="428"/>
      <c r="RYB537" s="330"/>
      <c r="RYC537" s="428"/>
      <c r="RYD537" s="330"/>
      <c r="RYE537" s="428"/>
      <c r="RYF537" s="330"/>
      <c r="RYG537" s="428"/>
      <c r="RYH537" s="330"/>
      <c r="RYI537" s="428"/>
      <c r="RYJ537" s="330"/>
      <c r="RYK537" s="428"/>
      <c r="RYL537" s="330"/>
      <c r="RYM537" s="428"/>
      <c r="RYN537" s="330"/>
      <c r="RYO537" s="428"/>
      <c r="RYP537" s="330"/>
      <c r="RYQ537" s="428"/>
      <c r="RYR537" s="330"/>
      <c r="RYS537" s="428"/>
      <c r="RYT537" s="330"/>
      <c r="RYU537" s="428"/>
      <c r="RYV537" s="330"/>
      <c r="RYW537" s="428"/>
      <c r="RYX537" s="330"/>
      <c r="RYY537" s="428"/>
      <c r="RYZ537" s="330"/>
      <c r="RZA537" s="428"/>
      <c r="RZB537" s="330"/>
      <c r="RZC537" s="428"/>
      <c r="RZD537" s="330"/>
      <c r="RZE537" s="428"/>
      <c r="RZF537" s="330"/>
      <c r="RZG537" s="428"/>
      <c r="RZH537" s="330"/>
      <c r="RZI537" s="428"/>
      <c r="RZJ537" s="330"/>
      <c r="RZK537" s="428"/>
      <c r="RZL537" s="330"/>
      <c r="RZM537" s="428"/>
      <c r="RZN537" s="330"/>
      <c r="RZO537" s="428"/>
      <c r="RZP537" s="330"/>
      <c r="RZQ537" s="428"/>
      <c r="RZR537" s="330"/>
      <c r="RZS537" s="428"/>
      <c r="RZT537" s="330"/>
      <c r="RZU537" s="428"/>
      <c r="RZV537" s="330"/>
      <c r="RZW537" s="428"/>
      <c r="RZX537" s="330"/>
      <c r="RZY537" s="428"/>
      <c r="RZZ537" s="330"/>
      <c r="SAA537" s="428"/>
      <c r="SAB537" s="330"/>
      <c r="SAC537" s="428"/>
      <c r="SAD537" s="330"/>
      <c r="SAE537" s="428"/>
      <c r="SAF537" s="330"/>
      <c r="SAG537" s="428"/>
      <c r="SAH537" s="330"/>
      <c r="SAI537" s="428"/>
      <c r="SAJ537" s="330"/>
      <c r="SAK537" s="428"/>
      <c r="SAL537" s="330"/>
      <c r="SAM537" s="428"/>
      <c r="SAN537" s="330"/>
      <c r="SAO537" s="428"/>
      <c r="SAP537" s="330"/>
      <c r="SAQ537" s="428"/>
      <c r="SAR537" s="330"/>
      <c r="SAS537" s="428"/>
      <c r="SAT537" s="330"/>
      <c r="SAU537" s="428"/>
      <c r="SAV537" s="330"/>
      <c r="SAW537" s="428"/>
      <c r="SAX537" s="330"/>
      <c r="SAY537" s="428"/>
      <c r="SAZ537" s="330"/>
      <c r="SBA537" s="428"/>
      <c r="SBB537" s="330"/>
      <c r="SBC537" s="428"/>
      <c r="SBD537" s="330"/>
      <c r="SBE537" s="428"/>
      <c r="SBF537" s="330"/>
      <c r="SBG537" s="428"/>
      <c r="SBH537" s="330"/>
      <c r="SBI537" s="428"/>
      <c r="SBJ537" s="330"/>
      <c r="SBK537" s="428"/>
      <c r="SBL537" s="330"/>
      <c r="SBM537" s="428"/>
      <c r="SBN537" s="330"/>
      <c r="SBO537" s="428"/>
      <c r="SBP537" s="330"/>
      <c r="SBQ537" s="428"/>
      <c r="SBR537" s="330"/>
      <c r="SBS537" s="428"/>
      <c r="SBT537" s="330"/>
      <c r="SBU537" s="428"/>
      <c r="SBV537" s="330"/>
      <c r="SBW537" s="428"/>
      <c r="SBX537" s="330"/>
      <c r="SBY537" s="428"/>
      <c r="SBZ537" s="330"/>
      <c r="SCA537" s="428"/>
      <c r="SCB537" s="330"/>
      <c r="SCC537" s="428"/>
      <c r="SCD537" s="330"/>
      <c r="SCE537" s="428"/>
      <c r="SCF537" s="330"/>
      <c r="SCG537" s="428"/>
      <c r="SCH537" s="330"/>
      <c r="SCI537" s="428"/>
      <c r="SCJ537" s="330"/>
      <c r="SCK537" s="428"/>
      <c r="SCL537" s="330"/>
      <c r="SCM537" s="428"/>
      <c r="SCN537" s="330"/>
      <c r="SCO537" s="428"/>
      <c r="SCP537" s="330"/>
      <c r="SCQ537" s="428"/>
      <c r="SCR537" s="330"/>
      <c r="SCS537" s="428"/>
      <c r="SCT537" s="330"/>
      <c r="SCU537" s="428"/>
      <c r="SCV537" s="330"/>
      <c r="SCW537" s="428"/>
      <c r="SCX537" s="330"/>
      <c r="SCY537" s="428"/>
      <c r="SCZ537" s="330"/>
      <c r="SDA537" s="428"/>
      <c r="SDB537" s="330"/>
      <c r="SDC537" s="428"/>
      <c r="SDD537" s="330"/>
      <c r="SDE537" s="428"/>
      <c r="SDF537" s="330"/>
      <c r="SDG537" s="428"/>
      <c r="SDH537" s="330"/>
      <c r="SDI537" s="428"/>
      <c r="SDJ537" s="330"/>
      <c r="SDK537" s="428"/>
      <c r="SDL537" s="330"/>
      <c r="SDM537" s="428"/>
      <c r="SDN537" s="330"/>
      <c r="SDO537" s="428"/>
      <c r="SDP537" s="330"/>
      <c r="SDQ537" s="428"/>
      <c r="SDR537" s="330"/>
      <c r="SDS537" s="428"/>
      <c r="SDT537" s="330"/>
      <c r="SDU537" s="428"/>
      <c r="SDV537" s="330"/>
      <c r="SDW537" s="428"/>
      <c r="SDX537" s="330"/>
      <c r="SDY537" s="428"/>
      <c r="SDZ537" s="330"/>
      <c r="SEA537" s="428"/>
      <c r="SEB537" s="330"/>
      <c r="SEC537" s="428"/>
      <c r="SED537" s="330"/>
      <c r="SEE537" s="428"/>
      <c r="SEF537" s="330"/>
      <c r="SEG537" s="428"/>
      <c r="SEH537" s="330"/>
      <c r="SEI537" s="428"/>
      <c r="SEJ537" s="330"/>
      <c r="SEK537" s="428"/>
      <c r="SEL537" s="330"/>
      <c r="SEM537" s="428"/>
      <c r="SEN537" s="330"/>
      <c r="SEO537" s="428"/>
      <c r="SEP537" s="330"/>
      <c r="SEQ537" s="428"/>
      <c r="SER537" s="330"/>
      <c r="SES537" s="428"/>
      <c r="SET537" s="330"/>
      <c r="SEU537" s="428"/>
      <c r="SEV537" s="330"/>
      <c r="SEW537" s="428"/>
      <c r="SEX537" s="330"/>
      <c r="SEY537" s="428"/>
      <c r="SEZ537" s="330"/>
      <c r="SFA537" s="428"/>
      <c r="SFB537" s="330"/>
      <c r="SFC537" s="428"/>
      <c r="SFD537" s="330"/>
      <c r="SFE537" s="428"/>
      <c r="SFF537" s="330"/>
      <c r="SFG537" s="428"/>
      <c r="SFH537" s="330"/>
      <c r="SFI537" s="428"/>
      <c r="SFJ537" s="330"/>
      <c r="SFK537" s="428"/>
      <c r="SFL537" s="330"/>
      <c r="SFM537" s="428"/>
      <c r="SFN537" s="330"/>
      <c r="SFO537" s="428"/>
      <c r="SFP537" s="330"/>
      <c r="SFQ537" s="428"/>
      <c r="SFR537" s="330"/>
      <c r="SFS537" s="428"/>
      <c r="SFT537" s="330"/>
      <c r="SFU537" s="428"/>
      <c r="SFV537" s="330"/>
      <c r="SFW537" s="428"/>
      <c r="SFX537" s="330"/>
      <c r="SFY537" s="428"/>
      <c r="SFZ537" s="330"/>
      <c r="SGA537" s="428"/>
      <c r="SGB537" s="330"/>
      <c r="SGC537" s="428"/>
      <c r="SGD537" s="330"/>
      <c r="SGE537" s="428"/>
      <c r="SGF537" s="330"/>
      <c r="SGG537" s="428"/>
      <c r="SGH537" s="330"/>
      <c r="SGI537" s="428"/>
      <c r="SGJ537" s="330"/>
      <c r="SGK537" s="428"/>
      <c r="SGL537" s="330"/>
      <c r="SGM537" s="428"/>
      <c r="SGN537" s="330"/>
      <c r="SGO537" s="428"/>
      <c r="SGP537" s="330"/>
      <c r="SGQ537" s="428"/>
      <c r="SGR537" s="330"/>
      <c r="SGS537" s="428"/>
      <c r="SGT537" s="330"/>
      <c r="SGU537" s="428"/>
      <c r="SGV537" s="330"/>
      <c r="SGW537" s="428"/>
      <c r="SGX537" s="330"/>
      <c r="SGY537" s="428"/>
      <c r="SGZ537" s="330"/>
      <c r="SHA537" s="428"/>
      <c r="SHB537" s="330"/>
      <c r="SHC537" s="428"/>
      <c r="SHD537" s="330"/>
      <c r="SHE537" s="428"/>
      <c r="SHF537" s="330"/>
      <c r="SHG537" s="428"/>
      <c r="SHH537" s="330"/>
      <c r="SHI537" s="428"/>
      <c r="SHJ537" s="330"/>
      <c r="SHK537" s="428"/>
      <c r="SHL537" s="330"/>
      <c r="SHM537" s="428"/>
      <c r="SHN537" s="330"/>
      <c r="SHO537" s="428"/>
      <c r="SHP537" s="330"/>
      <c r="SHQ537" s="428"/>
      <c r="SHR537" s="330"/>
      <c r="SHS537" s="428"/>
      <c r="SHT537" s="330"/>
      <c r="SHU537" s="428"/>
      <c r="SHV537" s="330"/>
      <c r="SHW537" s="428"/>
      <c r="SHX537" s="330"/>
      <c r="SHY537" s="428"/>
      <c r="SHZ537" s="330"/>
      <c r="SIA537" s="428"/>
      <c r="SIB537" s="330"/>
      <c r="SIC537" s="428"/>
      <c r="SID537" s="330"/>
      <c r="SIE537" s="428"/>
      <c r="SIF537" s="330"/>
      <c r="SIG537" s="428"/>
      <c r="SIH537" s="330"/>
      <c r="SII537" s="428"/>
      <c r="SIJ537" s="330"/>
      <c r="SIK537" s="428"/>
      <c r="SIL537" s="330"/>
      <c r="SIM537" s="428"/>
      <c r="SIN537" s="330"/>
      <c r="SIO537" s="428"/>
      <c r="SIP537" s="330"/>
      <c r="SIQ537" s="428"/>
      <c r="SIR537" s="330"/>
      <c r="SIS537" s="428"/>
      <c r="SIT537" s="330"/>
      <c r="SIU537" s="428"/>
      <c r="SIV537" s="330"/>
      <c r="SIW537" s="428"/>
      <c r="SIX537" s="330"/>
      <c r="SIY537" s="428"/>
      <c r="SIZ537" s="330"/>
      <c r="SJA537" s="428"/>
      <c r="SJB537" s="330"/>
      <c r="SJC537" s="428"/>
      <c r="SJD537" s="330"/>
      <c r="SJE537" s="428"/>
      <c r="SJF537" s="330"/>
      <c r="SJG537" s="428"/>
      <c r="SJH537" s="330"/>
      <c r="SJI537" s="428"/>
      <c r="SJJ537" s="330"/>
      <c r="SJK537" s="428"/>
      <c r="SJL537" s="330"/>
      <c r="SJM537" s="428"/>
      <c r="SJN537" s="330"/>
      <c r="SJO537" s="428"/>
      <c r="SJP537" s="330"/>
      <c r="SJQ537" s="428"/>
      <c r="SJR537" s="330"/>
      <c r="SJS537" s="428"/>
      <c r="SJT537" s="330"/>
      <c r="SJU537" s="428"/>
      <c r="SJV537" s="330"/>
      <c r="SJW537" s="428"/>
      <c r="SJX537" s="330"/>
      <c r="SJY537" s="428"/>
      <c r="SJZ537" s="330"/>
      <c r="SKA537" s="428"/>
      <c r="SKB537" s="330"/>
      <c r="SKC537" s="428"/>
      <c r="SKD537" s="330"/>
      <c r="SKE537" s="428"/>
      <c r="SKF537" s="330"/>
      <c r="SKG537" s="428"/>
      <c r="SKH537" s="330"/>
      <c r="SKI537" s="428"/>
      <c r="SKJ537" s="330"/>
      <c r="SKK537" s="428"/>
      <c r="SKL537" s="330"/>
      <c r="SKM537" s="428"/>
      <c r="SKN537" s="330"/>
      <c r="SKO537" s="428"/>
      <c r="SKP537" s="330"/>
      <c r="SKQ537" s="428"/>
      <c r="SKR537" s="330"/>
      <c r="SKS537" s="428"/>
      <c r="SKT537" s="330"/>
      <c r="SKU537" s="428"/>
      <c r="SKV537" s="330"/>
      <c r="SKW537" s="428"/>
      <c r="SKX537" s="330"/>
      <c r="SKY537" s="428"/>
      <c r="SKZ537" s="330"/>
      <c r="SLA537" s="428"/>
      <c r="SLB537" s="330"/>
      <c r="SLC537" s="428"/>
      <c r="SLD537" s="330"/>
      <c r="SLE537" s="428"/>
      <c r="SLF537" s="330"/>
      <c r="SLG537" s="428"/>
      <c r="SLH537" s="330"/>
      <c r="SLI537" s="428"/>
      <c r="SLJ537" s="330"/>
      <c r="SLK537" s="428"/>
      <c r="SLL537" s="330"/>
      <c r="SLM537" s="428"/>
      <c r="SLN537" s="330"/>
      <c r="SLO537" s="428"/>
      <c r="SLP537" s="330"/>
      <c r="SLQ537" s="428"/>
      <c r="SLR537" s="330"/>
      <c r="SLS537" s="428"/>
      <c r="SLT537" s="330"/>
      <c r="SLU537" s="428"/>
      <c r="SLV537" s="330"/>
      <c r="SLW537" s="428"/>
      <c r="SLX537" s="330"/>
      <c r="SLY537" s="428"/>
      <c r="SLZ537" s="330"/>
      <c r="SMA537" s="428"/>
      <c r="SMB537" s="330"/>
      <c r="SMC537" s="428"/>
      <c r="SMD537" s="330"/>
      <c r="SME537" s="428"/>
      <c r="SMF537" s="330"/>
      <c r="SMG537" s="428"/>
      <c r="SMH537" s="330"/>
      <c r="SMI537" s="428"/>
      <c r="SMJ537" s="330"/>
      <c r="SMK537" s="428"/>
      <c r="SML537" s="330"/>
      <c r="SMM537" s="428"/>
      <c r="SMN537" s="330"/>
      <c r="SMO537" s="428"/>
      <c r="SMP537" s="330"/>
      <c r="SMQ537" s="428"/>
      <c r="SMR537" s="330"/>
      <c r="SMS537" s="428"/>
      <c r="SMT537" s="330"/>
      <c r="SMU537" s="428"/>
      <c r="SMV537" s="330"/>
      <c r="SMW537" s="428"/>
      <c r="SMX537" s="330"/>
      <c r="SMY537" s="428"/>
      <c r="SMZ537" s="330"/>
      <c r="SNA537" s="428"/>
      <c r="SNB537" s="330"/>
      <c r="SNC537" s="428"/>
      <c r="SND537" s="330"/>
      <c r="SNE537" s="428"/>
      <c r="SNF537" s="330"/>
      <c r="SNG537" s="428"/>
      <c r="SNH537" s="330"/>
      <c r="SNI537" s="428"/>
      <c r="SNJ537" s="330"/>
      <c r="SNK537" s="428"/>
      <c r="SNL537" s="330"/>
      <c r="SNM537" s="428"/>
      <c r="SNN537" s="330"/>
      <c r="SNO537" s="428"/>
      <c r="SNP537" s="330"/>
      <c r="SNQ537" s="428"/>
      <c r="SNR537" s="330"/>
      <c r="SNS537" s="428"/>
      <c r="SNT537" s="330"/>
      <c r="SNU537" s="428"/>
      <c r="SNV537" s="330"/>
      <c r="SNW537" s="428"/>
      <c r="SNX537" s="330"/>
      <c r="SNY537" s="428"/>
      <c r="SNZ537" s="330"/>
      <c r="SOA537" s="428"/>
      <c r="SOB537" s="330"/>
      <c r="SOC537" s="428"/>
      <c r="SOD537" s="330"/>
      <c r="SOE537" s="428"/>
      <c r="SOF537" s="330"/>
      <c r="SOG537" s="428"/>
      <c r="SOH537" s="330"/>
      <c r="SOI537" s="428"/>
      <c r="SOJ537" s="330"/>
      <c r="SOK537" s="428"/>
      <c r="SOL537" s="330"/>
      <c r="SOM537" s="428"/>
      <c r="SON537" s="330"/>
      <c r="SOO537" s="428"/>
      <c r="SOP537" s="330"/>
      <c r="SOQ537" s="428"/>
      <c r="SOR537" s="330"/>
      <c r="SOS537" s="428"/>
      <c r="SOT537" s="330"/>
      <c r="SOU537" s="428"/>
      <c r="SOV537" s="330"/>
      <c r="SOW537" s="428"/>
      <c r="SOX537" s="330"/>
      <c r="SOY537" s="428"/>
      <c r="SOZ537" s="330"/>
      <c r="SPA537" s="428"/>
      <c r="SPB537" s="330"/>
      <c r="SPC537" s="428"/>
      <c r="SPD537" s="330"/>
      <c r="SPE537" s="428"/>
      <c r="SPF537" s="330"/>
      <c r="SPG537" s="428"/>
      <c r="SPH537" s="330"/>
      <c r="SPI537" s="428"/>
      <c r="SPJ537" s="330"/>
      <c r="SPK537" s="428"/>
      <c r="SPL537" s="330"/>
      <c r="SPM537" s="428"/>
      <c r="SPN537" s="330"/>
      <c r="SPO537" s="428"/>
      <c r="SPP537" s="330"/>
      <c r="SPQ537" s="428"/>
      <c r="SPR537" s="330"/>
      <c r="SPS537" s="428"/>
      <c r="SPT537" s="330"/>
      <c r="SPU537" s="428"/>
      <c r="SPV537" s="330"/>
      <c r="SPW537" s="428"/>
      <c r="SPX537" s="330"/>
      <c r="SPY537" s="428"/>
      <c r="SPZ537" s="330"/>
      <c r="SQA537" s="428"/>
      <c r="SQB537" s="330"/>
      <c r="SQC537" s="428"/>
      <c r="SQD537" s="330"/>
      <c r="SQE537" s="428"/>
      <c r="SQF537" s="330"/>
      <c r="SQG537" s="428"/>
      <c r="SQH537" s="330"/>
      <c r="SQI537" s="428"/>
      <c r="SQJ537" s="330"/>
      <c r="SQK537" s="428"/>
      <c r="SQL537" s="330"/>
      <c r="SQM537" s="428"/>
      <c r="SQN537" s="330"/>
      <c r="SQO537" s="428"/>
      <c r="SQP537" s="330"/>
      <c r="SQQ537" s="428"/>
      <c r="SQR537" s="330"/>
      <c r="SQS537" s="428"/>
      <c r="SQT537" s="330"/>
      <c r="SQU537" s="428"/>
      <c r="SQV537" s="330"/>
      <c r="SQW537" s="428"/>
      <c r="SQX537" s="330"/>
      <c r="SQY537" s="428"/>
      <c r="SQZ537" s="330"/>
      <c r="SRA537" s="428"/>
      <c r="SRB537" s="330"/>
      <c r="SRC537" s="428"/>
      <c r="SRD537" s="330"/>
      <c r="SRE537" s="428"/>
      <c r="SRF537" s="330"/>
      <c r="SRG537" s="428"/>
      <c r="SRH537" s="330"/>
      <c r="SRI537" s="428"/>
      <c r="SRJ537" s="330"/>
      <c r="SRK537" s="428"/>
      <c r="SRL537" s="330"/>
      <c r="SRM537" s="428"/>
      <c r="SRN537" s="330"/>
      <c r="SRO537" s="428"/>
      <c r="SRP537" s="330"/>
      <c r="SRQ537" s="428"/>
      <c r="SRR537" s="330"/>
      <c r="SRS537" s="428"/>
      <c r="SRT537" s="330"/>
      <c r="SRU537" s="428"/>
      <c r="SRV537" s="330"/>
      <c r="SRW537" s="428"/>
      <c r="SRX537" s="330"/>
      <c r="SRY537" s="428"/>
      <c r="SRZ537" s="330"/>
      <c r="SSA537" s="428"/>
      <c r="SSB537" s="330"/>
      <c r="SSC537" s="428"/>
      <c r="SSD537" s="330"/>
      <c r="SSE537" s="428"/>
      <c r="SSF537" s="330"/>
      <c r="SSG537" s="428"/>
      <c r="SSH537" s="330"/>
      <c r="SSI537" s="428"/>
      <c r="SSJ537" s="330"/>
      <c r="SSK537" s="428"/>
      <c r="SSL537" s="330"/>
      <c r="SSM537" s="428"/>
      <c r="SSN537" s="330"/>
      <c r="SSO537" s="428"/>
      <c r="SSP537" s="330"/>
      <c r="SSQ537" s="428"/>
      <c r="SSR537" s="330"/>
      <c r="SSS537" s="428"/>
      <c r="SST537" s="330"/>
      <c r="SSU537" s="428"/>
      <c r="SSV537" s="330"/>
      <c r="SSW537" s="428"/>
      <c r="SSX537" s="330"/>
      <c r="SSY537" s="428"/>
      <c r="SSZ537" s="330"/>
      <c r="STA537" s="428"/>
      <c r="STB537" s="330"/>
      <c r="STC537" s="428"/>
      <c r="STD537" s="330"/>
      <c r="STE537" s="428"/>
      <c r="STF537" s="330"/>
      <c r="STG537" s="428"/>
      <c r="STH537" s="330"/>
      <c r="STI537" s="428"/>
      <c r="STJ537" s="330"/>
      <c r="STK537" s="428"/>
      <c r="STL537" s="330"/>
      <c r="STM537" s="428"/>
      <c r="STN537" s="330"/>
      <c r="STO537" s="428"/>
      <c r="STP537" s="330"/>
      <c r="STQ537" s="428"/>
      <c r="STR537" s="330"/>
      <c r="STS537" s="428"/>
      <c r="STT537" s="330"/>
      <c r="STU537" s="428"/>
      <c r="STV537" s="330"/>
      <c r="STW537" s="428"/>
      <c r="STX537" s="330"/>
      <c r="STY537" s="428"/>
      <c r="STZ537" s="330"/>
      <c r="SUA537" s="428"/>
      <c r="SUB537" s="330"/>
      <c r="SUC537" s="428"/>
      <c r="SUD537" s="330"/>
      <c r="SUE537" s="428"/>
      <c r="SUF537" s="330"/>
      <c r="SUG537" s="428"/>
      <c r="SUH537" s="330"/>
      <c r="SUI537" s="428"/>
      <c r="SUJ537" s="330"/>
      <c r="SUK537" s="428"/>
      <c r="SUL537" s="330"/>
      <c r="SUM537" s="428"/>
      <c r="SUN537" s="330"/>
      <c r="SUO537" s="428"/>
      <c r="SUP537" s="330"/>
      <c r="SUQ537" s="428"/>
      <c r="SUR537" s="330"/>
      <c r="SUS537" s="428"/>
      <c r="SUT537" s="330"/>
      <c r="SUU537" s="428"/>
      <c r="SUV537" s="330"/>
      <c r="SUW537" s="428"/>
      <c r="SUX537" s="330"/>
      <c r="SUY537" s="428"/>
      <c r="SUZ537" s="330"/>
      <c r="SVA537" s="428"/>
      <c r="SVB537" s="330"/>
      <c r="SVC537" s="428"/>
      <c r="SVD537" s="330"/>
      <c r="SVE537" s="428"/>
      <c r="SVF537" s="330"/>
      <c r="SVG537" s="428"/>
      <c r="SVH537" s="330"/>
      <c r="SVI537" s="428"/>
      <c r="SVJ537" s="330"/>
      <c r="SVK537" s="428"/>
      <c r="SVL537" s="330"/>
      <c r="SVM537" s="428"/>
      <c r="SVN537" s="330"/>
      <c r="SVO537" s="428"/>
      <c r="SVP537" s="330"/>
      <c r="SVQ537" s="428"/>
      <c r="SVR537" s="330"/>
      <c r="SVS537" s="428"/>
      <c r="SVT537" s="330"/>
      <c r="SVU537" s="428"/>
      <c r="SVV537" s="330"/>
      <c r="SVW537" s="428"/>
      <c r="SVX537" s="330"/>
      <c r="SVY537" s="428"/>
      <c r="SVZ537" s="330"/>
      <c r="SWA537" s="428"/>
      <c r="SWB537" s="330"/>
      <c r="SWC537" s="428"/>
      <c r="SWD537" s="330"/>
      <c r="SWE537" s="428"/>
      <c r="SWF537" s="330"/>
      <c r="SWG537" s="428"/>
      <c r="SWH537" s="330"/>
      <c r="SWI537" s="428"/>
      <c r="SWJ537" s="330"/>
      <c r="SWK537" s="428"/>
      <c r="SWL537" s="330"/>
      <c r="SWM537" s="428"/>
      <c r="SWN537" s="330"/>
      <c r="SWO537" s="428"/>
      <c r="SWP537" s="330"/>
      <c r="SWQ537" s="428"/>
      <c r="SWR537" s="330"/>
      <c r="SWS537" s="428"/>
      <c r="SWT537" s="330"/>
      <c r="SWU537" s="428"/>
      <c r="SWV537" s="330"/>
      <c r="SWW537" s="428"/>
      <c r="SWX537" s="330"/>
      <c r="SWY537" s="428"/>
      <c r="SWZ537" s="330"/>
      <c r="SXA537" s="428"/>
      <c r="SXB537" s="330"/>
      <c r="SXC537" s="428"/>
      <c r="SXD537" s="330"/>
      <c r="SXE537" s="428"/>
      <c r="SXF537" s="330"/>
      <c r="SXG537" s="428"/>
      <c r="SXH537" s="330"/>
      <c r="SXI537" s="428"/>
      <c r="SXJ537" s="330"/>
      <c r="SXK537" s="428"/>
      <c r="SXL537" s="330"/>
      <c r="SXM537" s="428"/>
      <c r="SXN537" s="330"/>
      <c r="SXO537" s="428"/>
      <c r="SXP537" s="330"/>
      <c r="SXQ537" s="428"/>
      <c r="SXR537" s="330"/>
      <c r="SXS537" s="428"/>
      <c r="SXT537" s="330"/>
      <c r="SXU537" s="428"/>
      <c r="SXV537" s="330"/>
      <c r="SXW537" s="428"/>
      <c r="SXX537" s="330"/>
      <c r="SXY537" s="428"/>
      <c r="SXZ537" s="330"/>
      <c r="SYA537" s="428"/>
      <c r="SYB537" s="330"/>
      <c r="SYC537" s="428"/>
      <c r="SYD537" s="330"/>
      <c r="SYE537" s="428"/>
      <c r="SYF537" s="330"/>
      <c r="SYG537" s="428"/>
      <c r="SYH537" s="330"/>
      <c r="SYI537" s="428"/>
      <c r="SYJ537" s="330"/>
      <c r="SYK537" s="428"/>
      <c r="SYL537" s="330"/>
      <c r="SYM537" s="428"/>
      <c r="SYN537" s="330"/>
      <c r="SYO537" s="428"/>
      <c r="SYP537" s="330"/>
      <c r="SYQ537" s="428"/>
      <c r="SYR537" s="330"/>
      <c r="SYS537" s="428"/>
      <c r="SYT537" s="330"/>
      <c r="SYU537" s="428"/>
      <c r="SYV537" s="330"/>
      <c r="SYW537" s="428"/>
      <c r="SYX537" s="330"/>
      <c r="SYY537" s="428"/>
      <c r="SYZ537" s="330"/>
      <c r="SZA537" s="428"/>
      <c r="SZB537" s="330"/>
      <c r="SZC537" s="428"/>
      <c r="SZD537" s="330"/>
      <c r="SZE537" s="428"/>
      <c r="SZF537" s="330"/>
      <c r="SZG537" s="428"/>
      <c r="SZH537" s="330"/>
      <c r="SZI537" s="428"/>
      <c r="SZJ537" s="330"/>
      <c r="SZK537" s="428"/>
      <c r="SZL537" s="330"/>
      <c r="SZM537" s="428"/>
      <c r="SZN537" s="330"/>
      <c r="SZO537" s="428"/>
      <c r="SZP537" s="330"/>
      <c r="SZQ537" s="428"/>
      <c r="SZR537" s="330"/>
      <c r="SZS537" s="428"/>
      <c r="SZT537" s="330"/>
      <c r="SZU537" s="428"/>
      <c r="SZV537" s="330"/>
      <c r="SZW537" s="428"/>
      <c r="SZX537" s="330"/>
      <c r="SZY537" s="428"/>
      <c r="SZZ537" s="330"/>
      <c r="TAA537" s="428"/>
      <c r="TAB537" s="330"/>
      <c r="TAC537" s="428"/>
      <c r="TAD537" s="330"/>
      <c r="TAE537" s="428"/>
      <c r="TAF537" s="330"/>
      <c r="TAG537" s="428"/>
      <c r="TAH537" s="330"/>
      <c r="TAI537" s="428"/>
      <c r="TAJ537" s="330"/>
      <c r="TAK537" s="428"/>
      <c r="TAL537" s="330"/>
      <c r="TAM537" s="428"/>
      <c r="TAN537" s="330"/>
      <c r="TAO537" s="428"/>
      <c r="TAP537" s="330"/>
      <c r="TAQ537" s="428"/>
      <c r="TAR537" s="330"/>
      <c r="TAS537" s="428"/>
      <c r="TAT537" s="330"/>
      <c r="TAU537" s="428"/>
      <c r="TAV537" s="330"/>
      <c r="TAW537" s="428"/>
      <c r="TAX537" s="330"/>
      <c r="TAY537" s="428"/>
      <c r="TAZ537" s="330"/>
      <c r="TBA537" s="428"/>
      <c r="TBB537" s="330"/>
      <c r="TBC537" s="428"/>
      <c r="TBD537" s="330"/>
      <c r="TBE537" s="428"/>
      <c r="TBF537" s="330"/>
      <c r="TBG537" s="428"/>
      <c r="TBH537" s="330"/>
      <c r="TBI537" s="428"/>
      <c r="TBJ537" s="330"/>
      <c r="TBK537" s="428"/>
      <c r="TBL537" s="330"/>
      <c r="TBM537" s="428"/>
      <c r="TBN537" s="330"/>
      <c r="TBO537" s="428"/>
      <c r="TBP537" s="330"/>
      <c r="TBQ537" s="428"/>
      <c r="TBR537" s="330"/>
      <c r="TBS537" s="428"/>
      <c r="TBT537" s="330"/>
      <c r="TBU537" s="428"/>
      <c r="TBV537" s="330"/>
      <c r="TBW537" s="428"/>
      <c r="TBX537" s="330"/>
      <c r="TBY537" s="428"/>
      <c r="TBZ537" s="330"/>
      <c r="TCA537" s="428"/>
      <c r="TCB537" s="330"/>
      <c r="TCC537" s="428"/>
      <c r="TCD537" s="330"/>
      <c r="TCE537" s="428"/>
      <c r="TCF537" s="330"/>
      <c r="TCG537" s="428"/>
      <c r="TCH537" s="330"/>
      <c r="TCI537" s="428"/>
      <c r="TCJ537" s="330"/>
      <c r="TCK537" s="428"/>
      <c r="TCL537" s="330"/>
      <c r="TCM537" s="428"/>
      <c r="TCN537" s="330"/>
      <c r="TCO537" s="428"/>
      <c r="TCP537" s="330"/>
      <c r="TCQ537" s="428"/>
      <c r="TCR537" s="330"/>
      <c r="TCS537" s="428"/>
      <c r="TCT537" s="330"/>
      <c r="TCU537" s="428"/>
      <c r="TCV537" s="330"/>
      <c r="TCW537" s="428"/>
      <c r="TCX537" s="330"/>
      <c r="TCY537" s="428"/>
      <c r="TCZ537" s="330"/>
      <c r="TDA537" s="428"/>
      <c r="TDB537" s="330"/>
      <c r="TDC537" s="428"/>
      <c r="TDD537" s="330"/>
      <c r="TDE537" s="428"/>
      <c r="TDF537" s="330"/>
      <c r="TDG537" s="428"/>
      <c r="TDH537" s="330"/>
      <c r="TDI537" s="428"/>
      <c r="TDJ537" s="330"/>
      <c r="TDK537" s="428"/>
      <c r="TDL537" s="330"/>
      <c r="TDM537" s="428"/>
      <c r="TDN537" s="330"/>
      <c r="TDO537" s="428"/>
      <c r="TDP537" s="330"/>
      <c r="TDQ537" s="428"/>
      <c r="TDR537" s="330"/>
      <c r="TDS537" s="428"/>
      <c r="TDT537" s="330"/>
      <c r="TDU537" s="428"/>
      <c r="TDV537" s="330"/>
      <c r="TDW537" s="428"/>
      <c r="TDX537" s="330"/>
      <c r="TDY537" s="428"/>
      <c r="TDZ537" s="330"/>
      <c r="TEA537" s="428"/>
      <c r="TEB537" s="330"/>
      <c r="TEC537" s="428"/>
      <c r="TED537" s="330"/>
      <c r="TEE537" s="428"/>
      <c r="TEF537" s="330"/>
      <c r="TEG537" s="428"/>
      <c r="TEH537" s="330"/>
      <c r="TEI537" s="428"/>
      <c r="TEJ537" s="330"/>
      <c r="TEK537" s="428"/>
      <c r="TEL537" s="330"/>
      <c r="TEM537" s="428"/>
      <c r="TEN537" s="330"/>
      <c r="TEO537" s="428"/>
      <c r="TEP537" s="330"/>
      <c r="TEQ537" s="428"/>
      <c r="TER537" s="330"/>
      <c r="TES537" s="428"/>
      <c r="TET537" s="330"/>
      <c r="TEU537" s="428"/>
      <c r="TEV537" s="330"/>
      <c r="TEW537" s="428"/>
      <c r="TEX537" s="330"/>
      <c r="TEY537" s="428"/>
      <c r="TEZ537" s="330"/>
      <c r="TFA537" s="428"/>
      <c r="TFB537" s="330"/>
      <c r="TFC537" s="428"/>
      <c r="TFD537" s="330"/>
      <c r="TFE537" s="428"/>
      <c r="TFF537" s="330"/>
      <c r="TFG537" s="428"/>
      <c r="TFH537" s="330"/>
      <c r="TFI537" s="428"/>
      <c r="TFJ537" s="330"/>
      <c r="TFK537" s="428"/>
      <c r="TFL537" s="330"/>
      <c r="TFM537" s="428"/>
      <c r="TFN537" s="330"/>
      <c r="TFO537" s="428"/>
      <c r="TFP537" s="330"/>
      <c r="TFQ537" s="428"/>
      <c r="TFR537" s="330"/>
      <c r="TFS537" s="428"/>
      <c r="TFT537" s="330"/>
      <c r="TFU537" s="428"/>
      <c r="TFV537" s="330"/>
      <c r="TFW537" s="428"/>
      <c r="TFX537" s="330"/>
      <c r="TFY537" s="428"/>
      <c r="TFZ537" s="330"/>
      <c r="TGA537" s="428"/>
      <c r="TGB537" s="330"/>
      <c r="TGC537" s="428"/>
      <c r="TGD537" s="330"/>
      <c r="TGE537" s="428"/>
      <c r="TGF537" s="330"/>
      <c r="TGG537" s="428"/>
      <c r="TGH537" s="330"/>
      <c r="TGI537" s="428"/>
      <c r="TGJ537" s="330"/>
      <c r="TGK537" s="428"/>
      <c r="TGL537" s="330"/>
      <c r="TGM537" s="428"/>
      <c r="TGN537" s="330"/>
      <c r="TGO537" s="428"/>
      <c r="TGP537" s="330"/>
      <c r="TGQ537" s="428"/>
      <c r="TGR537" s="330"/>
      <c r="TGS537" s="428"/>
      <c r="TGT537" s="330"/>
      <c r="TGU537" s="428"/>
      <c r="TGV537" s="330"/>
      <c r="TGW537" s="428"/>
      <c r="TGX537" s="330"/>
      <c r="TGY537" s="428"/>
      <c r="TGZ537" s="330"/>
      <c r="THA537" s="428"/>
      <c r="THB537" s="330"/>
      <c r="THC537" s="428"/>
      <c r="THD537" s="330"/>
      <c r="THE537" s="428"/>
      <c r="THF537" s="330"/>
      <c r="THG537" s="428"/>
      <c r="THH537" s="330"/>
      <c r="THI537" s="428"/>
      <c r="THJ537" s="330"/>
      <c r="THK537" s="428"/>
      <c r="THL537" s="330"/>
      <c r="THM537" s="428"/>
      <c r="THN537" s="330"/>
      <c r="THO537" s="428"/>
      <c r="THP537" s="330"/>
      <c r="THQ537" s="428"/>
      <c r="THR537" s="330"/>
      <c r="THS537" s="428"/>
      <c r="THT537" s="330"/>
      <c r="THU537" s="428"/>
      <c r="THV537" s="330"/>
      <c r="THW537" s="428"/>
      <c r="THX537" s="330"/>
      <c r="THY537" s="428"/>
      <c r="THZ537" s="330"/>
      <c r="TIA537" s="428"/>
      <c r="TIB537" s="330"/>
      <c r="TIC537" s="428"/>
      <c r="TID537" s="330"/>
      <c r="TIE537" s="428"/>
      <c r="TIF537" s="330"/>
      <c r="TIG537" s="428"/>
      <c r="TIH537" s="330"/>
      <c r="TII537" s="428"/>
      <c r="TIJ537" s="330"/>
      <c r="TIK537" s="428"/>
      <c r="TIL537" s="330"/>
      <c r="TIM537" s="428"/>
      <c r="TIN537" s="330"/>
      <c r="TIO537" s="428"/>
      <c r="TIP537" s="330"/>
      <c r="TIQ537" s="428"/>
      <c r="TIR537" s="330"/>
      <c r="TIS537" s="428"/>
      <c r="TIT537" s="330"/>
      <c r="TIU537" s="428"/>
      <c r="TIV537" s="330"/>
      <c r="TIW537" s="428"/>
      <c r="TIX537" s="330"/>
      <c r="TIY537" s="428"/>
      <c r="TIZ537" s="330"/>
      <c r="TJA537" s="428"/>
      <c r="TJB537" s="330"/>
      <c r="TJC537" s="428"/>
      <c r="TJD537" s="330"/>
      <c r="TJE537" s="428"/>
      <c r="TJF537" s="330"/>
      <c r="TJG537" s="428"/>
      <c r="TJH537" s="330"/>
      <c r="TJI537" s="428"/>
      <c r="TJJ537" s="330"/>
      <c r="TJK537" s="428"/>
      <c r="TJL537" s="330"/>
      <c r="TJM537" s="428"/>
      <c r="TJN537" s="330"/>
      <c r="TJO537" s="428"/>
      <c r="TJP537" s="330"/>
      <c r="TJQ537" s="428"/>
      <c r="TJR537" s="330"/>
      <c r="TJS537" s="428"/>
      <c r="TJT537" s="330"/>
      <c r="TJU537" s="428"/>
      <c r="TJV537" s="330"/>
      <c r="TJW537" s="428"/>
      <c r="TJX537" s="330"/>
      <c r="TJY537" s="428"/>
      <c r="TJZ537" s="330"/>
      <c r="TKA537" s="428"/>
      <c r="TKB537" s="330"/>
      <c r="TKC537" s="428"/>
      <c r="TKD537" s="330"/>
      <c r="TKE537" s="428"/>
      <c r="TKF537" s="330"/>
      <c r="TKG537" s="428"/>
      <c r="TKH537" s="330"/>
      <c r="TKI537" s="428"/>
      <c r="TKJ537" s="330"/>
      <c r="TKK537" s="428"/>
      <c r="TKL537" s="330"/>
      <c r="TKM537" s="428"/>
      <c r="TKN537" s="330"/>
      <c r="TKO537" s="428"/>
      <c r="TKP537" s="330"/>
      <c r="TKQ537" s="428"/>
      <c r="TKR537" s="330"/>
      <c r="TKS537" s="428"/>
      <c r="TKT537" s="330"/>
      <c r="TKU537" s="428"/>
      <c r="TKV537" s="330"/>
      <c r="TKW537" s="428"/>
      <c r="TKX537" s="330"/>
      <c r="TKY537" s="428"/>
      <c r="TKZ537" s="330"/>
      <c r="TLA537" s="428"/>
      <c r="TLB537" s="330"/>
      <c r="TLC537" s="428"/>
      <c r="TLD537" s="330"/>
      <c r="TLE537" s="428"/>
      <c r="TLF537" s="330"/>
      <c r="TLG537" s="428"/>
      <c r="TLH537" s="330"/>
      <c r="TLI537" s="428"/>
      <c r="TLJ537" s="330"/>
      <c r="TLK537" s="428"/>
      <c r="TLL537" s="330"/>
      <c r="TLM537" s="428"/>
      <c r="TLN537" s="330"/>
      <c r="TLO537" s="428"/>
      <c r="TLP537" s="330"/>
      <c r="TLQ537" s="428"/>
      <c r="TLR537" s="330"/>
      <c r="TLS537" s="428"/>
      <c r="TLT537" s="330"/>
      <c r="TLU537" s="428"/>
      <c r="TLV537" s="330"/>
      <c r="TLW537" s="428"/>
      <c r="TLX537" s="330"/>
      <c r="TLY537" s="428"/>
      <c r="TLZ537" s="330"/>
      <c r="TMA537" s="428"/>
      <c r="TMB537" s="330"/>
      <c r="TMC537" s="428"/>
      <c r="TMD537" s="330"/>
      <c r="TME537" s="428"/>
      <c r="TMF537" s="330"/>
      <c r="TMG537" s="428"/>
      <c r="TMH537" s="330"/>
      <c r="TMI537" s="428"/>
      <c r="TMJ537" s="330"/>
      <c r="TMK537" s="428"/>
      <c r="TML537" s="330"/>
      <c r="TMM537" s="428"/>
      <c r="TMN537" s="330"/>
      <c r="TMO537" s="428"/>
      <c r="TMP537" s="330"/>
      <c r="TMQ537" s="428"/>
      <c r="TMR537" s="330"/>
      <c r="TMS537" s="428"/>
      <c r="TMT537" s="330"/>
      <c r="TMU537" s="428"/>
      <c r="TMV537" s="330"/>
      <c r="TMW537" s="428"/>
      <c r="TMX537" s="330"/>
      <c r="TMY537" s="428"/>
      <c r="TMZ537" s="330"/>
      <c r="TNA537" s="428"/>
      <c r="TNB537" s="330"/>
      <c r="TNC537" s="428"/>
      <c r="TND537" s="330"/>
      <c r="TNE537" s="428"/>
      <c r="TNF537" s="330"/>
      <c r="TNG537" s="428"/>
      <c r="TNH537" s="330"/>
      <c r="TNI537" s="428"/>
      <c r="TNJ537" s="330"/>
      <c r="TNK537" s="428"/>
      <c r="TNL537" s="330"/>
      <c r="TNM537" s="428"/>
      <c r="TNN537" s="330"/>
      <c r="TNO537" s="428"/>
      <c r="TNP537" s="330"/>
      <c r="TNQ537" s="428"/>
      <c r="TNR537" s="330"/>
      <c r="TNS537" s="428"/>
      <c r="TNT537" s="330"/>
      <c r="TNU537" s="428"/>
      <c r="TNV537" s="330"/>
      <c r="TNW537" s="428"/>
      <c r="TNX537" s="330"/>
      <c r="TNY537" s="428"/>
      <c r="TNZ537" s="330"/>
      <c r="TOA537" s="428"/>
      <c r="TOB537" s="330"/>
      <c r="TOC537" s="428"/>
      <c r="TOD537" s="330"/>
      <c r="TOE537" s="428"/>
      <c r="TOF537" s="330"/>
      <c r="TOG537" s="428"/>
      <c r="TOH537" s="330"/>
      <c r="TOI537" s="428"/>
      <c r="TOJ537" s="330"/>
      <c r="TOK537" s="428"/>
      <c r="TOL537" s="330"/>
      <c r="TOM537" s="428"/>
      <c r="TON537" s="330"/>
      <c r="TOO537" s="428"/>
      <c r="TOP537" s="330"/>
      <c r="TOQ537" s="428"/>
      <c r="TOR537" s="330"/>
      <c r="TOS537" s="428"/>
      <c r="TOT537" s="330"/>
      <c r="TOU537" s="428"/>
      <c r="TOV537" s="330"/>
      <c r="TOW537" s="428"/>
      <c r="TOX537" s="330"/>
      <c r="TOY537" s="428"/>
      <c r="TOZ537" s="330"/>
      <c r="TPA537" s="428"/>
      <c r="TPB537" s="330"/>
      <c r="TPC537" s="428"/>
      <c r="TPD537" s="330"/>
      <c r="TPE537" s="428"/>
      <c r="TPF537" s="330"/>
      <c r="TPG537" s="428"/>
      <c r="TPH537" s="330"/>
      <c r="TPI537" s="428"/>
      <c r="TPJ537" s="330"/>
      <c r="TPK537" s="428"/>
      <c r="TPL537" s="330"/>
      <c r="TPM537" s="428"/>
      <c r="TPN537" s="330"/>
      <c r="TPO537" s="428"/>
      <c r="TPP537" s="330"/>
      <c r="TPQ537" s="428"/>
      <c r="TPR537" s="330"/>
      <c r="TPS537" s="428"/>
      <c r="TPT537" s="330"/>
      <c r="TPU537" s="428"/>
      <c r="TPV537" s="330"/>
      <c r="TPW537" s="428"/>
      <c r="TPX537" s="330"/>
      <c r="TPY537" s="428"/>
      <c r="TPZ537" s="330"/>
      <c r="TQA537" s="428"/>
      <c r="TQB537" s="330"/>
      <c r="TQC537" s="428"/>
      <c r="TQD537" s="330"/>
      <c r="TQE537" s="428"/>
      <c r="TQF537" s="330"/>
      <c r="TQG537" s="428"/>
      <c r="TQH537" s="330"/>
      <c r="TQI537" s="428"/>
      <c r="TQJ537" s="330"/>
      <c r="TQK537" s="428"/>
      <c r="TQL537" s="330"/>
      <c r="TQM537" s="428"/>
      <c r="TQN537" s="330"/>
      <c r="TQO537" s="428"/>
      <c r="TQP537" s="330"/>
      <c r="TQQ537" s="428"/>
      <c r="TQR537" s="330"/>
      <c r="TQS537" s="428"/>
      <c r="TQT537" s="330"/>
      <c r="TQU537" s="428"/>
      <c r="TQV537" s="330"/>
      <c r="TQW537" s="428"/>
      <c r="TQX537" s="330"/>
      <c r="TQY537" s="428"/>
      <c r="TQZ537" s="330"/>
      <c r="TRA537" s="428"/>
      <c r="TRB537" s="330"/>
      <c r="TRC537" s="428"/>
      <c r="TRD537" s="330"/>
      <c r="TRE537" s="428"/>
      <c r="TRF537" s="330"/>
      <c r="TRG537" s="428"/>
      <c r="TRH537" s="330"/>
      <c r="TRI537" s="428"/>
      <c r="TRJ537" s="330"/>
      <c r="TRK537" s="428"/>
      <c r="TRL537" s="330"/>
      <c r="TRM537" s="428"/>
      <c r="TRN537" s="330"/>
      <c r="TRO537" s="428"/>
      <c r="TRP537" s="330"/>
      <c r="TRQ537" s="428"/>
      <c r="TRR537" s="330"/>
      <c r="TRS537" s="428"/>
      <c r="TRT537" s="330"/>
      <c r="TRU537" s="428"/>
      <c r="TRV537" s="330"/>
      <c r="TRW537" s="428"/>
      <c r="TRX537" s="330"/>
      <c r="TRY537" s="428"/>
      <c r="TRZ537" s="330"/>
      <c r="TSA537" s="428"/>
      <c r="TSB537" s="330"/>
      <c r="TSC537" s="428"/>
      <c r="TSD537" s="330"/>
      <c r="TSE537" s="428"/>
      <c r="TSF537" s="330"/>
      <c r="TSG537" s="428"/>
      <c r="TSH537" s="330"/>
      <c r="TSI537" s="428"/>
      <c r="TSJ537" s="330"/>
      <c r="TSK537" s="428"/>
      <c r="TSL537" s="330"/>
      <c r="TSM537" s="428"/>
      <c r="TSN537" s="330"/>
      <c r="TSO537" s="428"/>
      <c r="TSP537" s="330"/>
      <c r="TSQ537" s="428"/>
      <c r="TSR537" s="330"/>
      <c r="TSS537" s="428"/>
      <c r="TST537" s="330"/>
      <c r="TSU537" s="428"/>
      <c r="TSV537" s="330"/>
      <c r="TSW537" s="428"/>
      <c r="TSX537" s="330"/>
      <c r="TSY537" s="428"/>
      <c r="TSZ537" s="330"/>
      <c r="TTA537" s="428"/>
      <c r="TTB537" s="330"/>
      <c r="TTC537" s="428"/>
      <c r="TTD537" s="330"/>
      <c r="TTE537" s="428"/>
      <c r="TTF537" s="330"/>
      <c r="TTG537" s="428"/>
      <c r="TTH537" s="330"/>
      <c r="TTI537" s="428"/>
      <c r="TTJ537" s="330"/>
      <c r="TTK537" s="428"/>
      <c r="TTL537" s="330"/>
      <c r="TTM537" s="428"/>
      <c r="TTN537" s="330"/>
      <c r="TTO537" s="428"/>
      <c r="TTP537" s="330"/>
      <c r="TTQ537" s="428"/>
      <c r="TTR537" s="330"/>
      <c r="TTS537" s="428"/>
      <c r="TTT537" s="330"/>
      <c r="TTU537" s="428"/>
      <c r="TTV537" s="330"/>
      <c r="TTW537" s="428"/>
      <c r="TTX537" s="330"/>
      <c r="TTY537" s="428"/>
      <c r="TTZ537" s="330"/>
      <c r="TUA537" s="428"/>
      <c r="TUB537" s="330"/>
      <c r="TUC537" s="428"/>
      <c r="TUD537" s="330"/>
      <c r="TUE537" s="428"/>
      <c r="TUF537" s="330"/>
      <c r="TUG537" s="428"/>
      <c r="TUH537" s="330"/>
      <c r="TUI537" s="428"/>
      <c r="TUJ537" s="330"/>
      <c r="TUK537" s="428"/>
      <c r="TUL537" s="330"/>
      <c r="TUM537" s="428"/>
      <c r="TUN537" s="330"/>
      <c r="TUO537" s="428"/>
      <c r="TUP537" s="330"/>
      <c r="TUQ537" s="428"/>
      <c r="TUR537" s="330"/>
      <c r="TUS537" s="428"/>
      <c r="TUT537" s="330"/>
      <c r="TUU537" s="428"/>
      <c r="TUV537" s="330"/>
      <c r="TUW537" s="428"/>
      <c r="TUX537" s="330"/>
      <c r="TUY537" s="428"/>
      <c r="TUZ537" s="330"/>
      <c r="TVA537" s="428"/>
      <c r="TVB537" s="330"/>
      <c r="TVC537" s="428"/>
      <c r="TVD537" s="330"/>
      <c r="TVE537" s="428"/>
      <c r="TVF537" s="330"/>
      <c r="TVG537" s="428"/>
      <c r="TVH537" s="330"/>
      <c r="TVI537" s="428"/>
      <c r="TVJ537" s="330"/>
      <c r="TVK537" s="428"/>
      <c r="TVL537" s="330"/>
      <c r="TVM537" s="428"/>
      <c r="TVN537" s="330"/>
      <c r="TVO537" s="428"/>
      <c r="TVP537" s="330"/>
      <c r="TVQ537" s="428"/>
      <c r="TVR537" s="330"/>
      <c r="TVS537" s="428"/>
      <c r="TVT537" s="330"/>
      <c r="TVU537" s="428"/>
      <c r="TVV537" s="330"/>
      <c r="TVW537" s="428"/>
      <c r="TVX537" s="330"/>
      <c r="TVY537" s="428"/>
      <c r="TVZ537" s="330"/>
      <c r="TWA537" s="428"/>
      <c r="TWB537" s="330"/>
      <c r="TWC537" s="428"/>
      <c r="TWD537" s="330"/>
      <c r="TWE537" s="428"/>
      <c r="TWF537" s="330"/>
      <c r="TWG537" s="428"/>
      <c r="TWH537" s="330"/>
      <c r="TWI537" s="428"/>
      <c r="TWJ537" s="330"/>
      <c r="TWK537" s="428"/>
      <c r="TWL537" s="330"/>
      <c r="TWM537" s="428"/>
      <c r="TWN537" s="330"/>
      <c r="TWO537" s="428"/>
      <c r="TWP537" s="330"/>
      <c r="TWQ537" s="428"/>
      <c r="TWR537" s="330"/>
      <c r="TWS537" s="428"/>
      <c r="TWT537" s="330"/>
      <c r="TWU537" s="428"/>
      <c r="TWV537" s="330"/>
      <c r="TWW537" s="428"/>
      <c r="TWX537" s="330"/>
      <c r="TWY537" s="428"/>
      <c r="TWZ537" s="330"/>
      <c r="TXA537" s="428"/>
      <c r="TXB537" s="330"/>
      <c r="TXC537" s="428"/>
      <c r="TXD537" s="330"/>
      <c r="TXE537" s="428"/>
      <c r="TXF537" s="330"/>
      <c r="TXG537" s="428"/>
      <c r="TXH537" s="330"/>
      <c r="TXI537" s="428"/>
      <c r="TXJ537" s="330"/>
      <c r="TXK537" s="428"/>
      <c r="TXL537" s="330"/>
      <c r="TXM537" s="428"/>
      <c r="TXN537" s="330"/>
      <c r="TXO537" s="428"/>
      <c r="TXP537" s="330"/>
      <c r="TXQ537" s="428"/>
      <c r="TXR537" s="330"/>
      <c r="TXS537" s="428"/>
      <c r="TXT537" s="330"/>
      <c r="TXU537" s="428"/>
      <c r="TXV537" s="330"/>
      <c r="TXW537" s="428"/>
      <c r="TXX537" s="330"/>
      <c r="TXY537" s="428"/>
      <c r="TXZ537" s="330"/>
      <c r="TYA537" s="428"/>
      <c r="TYB537" s="330"/>
      <c r="TYC537" s="428"/>
      <c r="TYD537" s="330"/>
      <c r="TYE537" s="428"/>
      <c r="TYF537" s="330"/>
      <c r="TYG537" s="428"/>
      <c r="TYH537" s="330"/>
      <c r="TYI537" s="428"/>
      <c r="TYJ537" s="330"/>
      <c r="TYK537" s="428"/>
      <c r="TYL537" s="330"/>
      <c r="TYM537" s="428"/>
      <c r="TYN537" s="330"/>
      <c r="TYO537" s="428"/>
      <c r="TYP537" s="330"/>
      <c r="TYQ537" s="428"/>
      <c r="TYR537" s="330"/>
      <c r="TYS537" s="428"/>
      <c r="TYT537" s="330"/>
      <c r="TYU537" s="428"/>
      <c r="TYV537" s="330"/>
      <c r="TYW537" s="428"/>
      <c r="TYX537" s="330"/>
      <c r="TYY537" s="428"/>
      <c r="TYZ537" s="330"/>
      <c r="TZA537" s="428"/>
      <c r="TZB537" s="330"/>
      <c r="TZC537" s="428"/>
      <c r="TZD537" s="330"/>
      <c r="TZE537" s="428"/>
      <c r="TZF537" s="330"/>
      <c r="TZG537" s="428"/>
      <c r="TZH537" s="330"/>
      <c r="TZI537" s="428"/>
      <c r="TZJ537" s="330"/>
      <c r="TZK537" s="428"/>
      <c r="TZL537" s="330"/>
      <c r="TZM537" s="428"/>
      <c r="TZN537" s="330"/>
      <c r="TZO537" s="428"/>
      <c r="TZP537" s="330"/>
      <c r="TZQ537" s="428"/>
      <c r="TZR537" s="330"/>
      <c r="TZS537" s="428"/>
      <c r="TZT537" s="330"/>
      <c r="TZU537" s="428"/>
      <c r="TZV537" s="330"/>
      <c r="TZW537" s="428"/>
      <c r="TZX537" s="330"/>
      <c r="TZY537" s="428"/>
      <c r="TZZ537" s="330"/>
      <c r="UAA537" s="428"/>
      <c r="UAB537" s="330"/>
      <c r="UAC537" s="428"/>
      <c r="UAD537" s="330"/>
      <c r="UAE537" s="428"/>
      <c r="UAF537" s="330"/>
      <c r="UAG537" s="428"/>
      <c r="UAH537" s="330"/>
      <c r="UAI537" s="428"/>
      <c r="UAJ537" s="330"/>
      <c r="UAK537" s="428"/>
      <c r="UAL537" s="330"/>
      <c r="UAM537" s="428"/>
      <c r="UAN537" s="330"/>
      <c r="UAO537" s="428"/>
      <c r="UAP537" s="330"/>
      <c r="UAQ537" s="428"/>
      <c r="UAR537" s="330"/>
      <c r="UAS537" s="428"/>
      <c r="UAT537" s="330"/>
      <c r="UAU537" s="428"/>
      <c r="UAV537" s="330"/>
      <c r="UAW537" s="428"/>
      <c r="UAX537" s="330"/>
      <c r="UAY537" s="428"/>
      <c r="UAZ537" s="330"/>
      <c r="UBA537" s="428"/>
      <c r="UBB537" s="330"/>
      <c r="UBC537" s="428"/>
      <c r="UBD537" s="330"/>
      <c r="UBE537" s="428"/>
      <c r="UBF537" s="330"/>
      <c r="UBG537" s="428"/>
      <c r="UBH537" s="330"/>
      <c r="UBI537" s="428"/>
      <c r="UBJ537" s="330"/>
      <c r="UBK537" s="428"/>
      <c r="UBL537" s="330"/>
      <c r="UBM537" s="428"/>
      <c r="UBN537" s="330"/>
      <c r="UBO537" s="428"/>
      <c r="UBP537" s="330"/>
      <c r="UBQ537" s="428"/>
      <c r="UBR537" s="330"/>
      <c r="UBS537" s="428"/>
      <c r="UBT537" s="330"/>
      <c r="UBU537" s="428"/>
      <c r="UBV537" s="330"/>
      <c r="UBW537" s="428"/>
      <c r="UBX537" s="330"/>
      <c r="UBY537" s="428"/>
      <c r="UBZ537" s="330"/>
      <c r="UCA537" s="428"/>
      <c r="UCB537" s="330"/>
      <c r="UCC537" s="428"/>
      <c r="UCD537" s="330"/>
      <c r="UCE537" s="428"/>
      <c r="UCF537" s="330"/>
      <c r="UCG537" s="428"/>
      <c r="UCH537" s="330"/>
      <c r="UCI537" s="428"/>
      <c r="UCJ537" s="330"/>
      <c r="UCK537" s="428"/>
      <c r="UCL537" s="330"/>
      <c r="UCM537" s="428"/>
      <c r="UCN537" s="330"/>
      <c r="UCO537" s="428"/>
      <c r="UCP537" s="330"/>
      <c r="UCQ537" s="428"/>
      <c r="UCR537" s="330"/>
      <c r="UCS537" s="428"/>
      <c r="UCT537" s="330"/>
      <c r="UCU537" s="428"/>
      <c r="UCV537" s="330"/>
      <c r="UCW537" s="428"/>
      <c r="UCX537" s="330"/>
      <c r="UCY537" s="428"/>
      <c r="UCZ537" s="330"/>
      <c r="UDA537" s="428"/>
      <c r="UDB537" s="330"/>
      <c r="UDC537" s="428"/>
      <c r="UDD537" s="330"/>
      <c r="UDE537" s="428"/>
      <c r="UDF537" s="330"/>
      <c r="UDG537" s="428"/>
      <c r="UDH537" s="330"/>
      <c r="UDI537" s="428"/>
      <c r="UDJ537" s="330"/>
      <c r="UDK537" s="428"/>
      <c r="UDL537" s="330"/>
      <c r="UDM537" s="428"/>
      <c r="UDN537" s="330"/>
      <c r="UDO537" s="428"/>
      <c r="UDP537" s="330"/>
      <c r="UDQ537" s="428"/>
      <c r="UDR537" s="330"/>
      <c r="UDS537" s="428"/>
      <c r="UDT537" s="330"/>
      <c r="UDU537" s="428"/>
      <c r="UDV537" s="330"/>
      <c r="UDW537" s="428"/>
      <c r="UDX537" s="330"/>
      <c r="UDY537" s="428"/>
      <c r="UDZ537" s="330"/>
      <c r="UEA537" s="428"/>
      <c r="UEB537" s="330"/>
      <c r="UEC537" s="428"/>
      <c r="UED537" s="330"/>
      <c r="UEE537" s="428"/>
      <c r="UEF537" s="330"/>
      <c r="UEG537" s="428"/>
      <c r="UEH537" s="330"/>
      <c r="UEI537" s="428"/>
      <c r="UEJ537" s="330"/>
      <c r="UEK537" s="428"/>
      <c r="UEL537" s="330"/>
      <c r="UEM537" s="428"/>
      <c r="UEN537" s="330"/>
      <c r="UEO537" s="428"/>
      <c r="UEP537" s="330"/>
      <c r="UEQ537" s="428"/>
      <c r="UER537" s="330"/>
      <c r="UES537" s="428"/>
      <c r="UET537" s="330"/>
      <c r="UEU537" s="428"/>
      <c r="UEV537" s="330"/>
      <c r="UEW537" s="428"/>
      <c r="UEX537" s="330"/>
      <c r="UEY537" s="428"/>
      <c r="UEZ537" s="330"/>
      <c r="UFA537" s="428"/>
      <c r="UFB537" s="330"/>
      <c r="UFC537" s="428"/>
      <c r="UFD537" s="330"/>
      <c r="UFE537" s="428"/>
      <c r="UFF537" s="330"/>
      <c r="UFG537" s="428"/>
      <c r="UFH537" s="330"/>
      <c r="UFI537" s="428"/>
      <c r="UFJ537" s="330"/>
      <c r="UFK537" s="428"/>
      <c r="UFL537" s="330"/>
      <c r="UFM537" s="428"/>
      <c r="UFN537" s="330"/>
      <c r="UFO537" s="428"/>
      <c r="UFP537" s="330"/>
      <c r="UFQ537" s="428"/>
      <c r="UFR537" s="330"/>
      <c r="UFS537" s="428"/>
      <c r="UFT537" s="330"/>
      <c r="UFU537" s="428"/>
      <c r="UFV537" s="330"/>
      <c r="UFW537" s="428"/>
      <c r="UFX537" s="330"/>
      <c r="UFY537" s="428"/>
      <c r="UFZ537" s="330"/>
      <c r="UGA537" s="428"/>
      <c r="UGB537" s="330"/>
      <c r="UGC537" s="428"/>
      <c r="UGD537" s="330"/>
      <c r="UGE537" s="428"/>
      <c r="UGF537" s="330"/>
      <c r="UGG537" s="428"/>
      <c r="UGH537" s="330"/>
      <c r="UGI537" s="428"/>
      <c r="UGJ537" s="330"/>
      <c r="UGK537" s="428"/>
      <c r="UGL537" s="330"/>
      <c r="UGM537" s="428"/>
      <c r="UGN537" s="330"/>
      <c r="UGO537" s="428"/>
      <c r="UGP537" s="330"/>
      <c r="UGQ537" s="428"/>
      <c r="UGR537" s="330"/>
      <c r="UGS537" s="428"/>
      <c r="UGT537" s="330"/>
      <c r="UGU537" s="428"/>
      <c r="UGV537" s="330"/>
      <c r="UGW537" s="428"/>
      <c r="UGX537" s="330"/>
      <c r="UGY537" s="428"/>
      <c r="UGZ537" s="330"/>
      <c r="UHA537" s="428"/>
      <c r="UHB537" s="330"/>
      <c r="UHC537" s="428"/>
      <c r="UHD537" s="330"/>
      <c r="UHE537" s="428"/>
      <c r="UHF537" s="330"/>
      <c r="UHG537" s="428"/>
      <c r="UHH537" s="330"/>
      <c r="UHI537" s="428"/>
      <c r="UHJ537" s="330"/>
      <c r="UHK537" s="428"/>
      <c r="UHL537" s="330"/>
      <c r="UHM537" s="428"/>
      <c r="UHN537" s="330"/>
      <c r="UHO537" s="428"/>
      <c r="UHP537" s="330"/>
      <c r="UHQ537" s="428"/>
      <c r="UHR537" s="330"/>
      <c r="UHS537" s="428"/>
      <c r="UHT537" s="330"/>
      <c r="UHU537" s="428"/>
      <c r="UHV537" s="330"/>
      <c r="UHW537" s="428"/>
      <c r="UHX537" s="330"/>
      <c r="UHY537" s="428"/>
      <c r="UHZ537" s="330"/>
      <c r="UIA537" s="428"/>
      <c r="UIB537" s="330"/>
      <c r="UIC537" s="428"/>
      <c r="UID537" s="330"/>
      <c r="UIE537" s="428"/>
      <c r="UIF537" s="330"/>
      <c r="UIG537" s="428"/>
      <c r="UIH537" s="330"/>
      <c r="UII537" s="428"/>
      <c r="UIJ537" s="330"/>
      <c r="UIK537" s="428"/>
      <c r="UIL537" s="330"/>
      <c r="UIM537" s="428"/>
      <c r="UIN537" s="330"/>
      <c r="UIO537" s="428"/>
      <c r="UIP537" s="330"/>
      <c r="UIQ537" s="428"/>
      <c r="UIR537" s="330"/>
      <c r="UIS537" s="428"/>
      <c r="UIT537" s="330"/>
      <c r="UIU537" s="428"/>
      <c r="UIV537" s="330"/>
      <c r="UIW537" s="428"/>
      <c r="UIX537" s="330"/>
      <c r="UIY537" s="428"/>
      <c r="UIZ537" s="330"/>
      <c r="UJA537" s="428"/>
      <c r="UJB537" s="330"/>
      <c r="UJC537" s="428"/>
      <c r="UJD537" s="330"/>
      <c r="UJE537" s="428"/>
      <c r="UJF537" s="330"/>
      <c r="UJG537" s="428"/>
      <c r="UJH537" s="330"/>
      <c r="UJI537" s="428"/>
      <c r="UJJ537" s="330"/>
      <c r="UJK537" s="428"/>
      <c r="UJL537" s="330"/>
      <c r="UJM537" s="428"/>
      <c r="UJN537" s="330"/>
      <c r="UJO537" s="428"/>
      <c r="UJP537" s="330"/>
      <c r="UJQ537" s="428"/>
      <c r="UJR537" s="330"/>
      <c r="UJS537" s="428"/>
      <c r="UJT537" s="330"/>
      <c r="UJU537" s="428"/>
      <c r="UJV537" s="330"/>
      <c r="UJW537" s="428"/>
      <c r="UJX537" s="330"/>
      <c r="UJY537" s="428"/>
      <c r="UJZ537" s="330"/>
      <c r="UKA537" s="428"/>
      <c r="UKB537" s="330"/>
      <c r="UKC537" s="428"/>
      <c r="UKD537" s="330"/>
      <c r="UKE537" s="428"/>
      <c r="UKF537" s="330"/>
      <c r="UKG537" s="428"/>
      <c r="UKH537" s="330"/>
      <c r="UKI537" s="428"/>
      <c r="UKJ537" s="330"/>
      <c r="UKK537" s="428"/>
      <c r="UKL537" s="330"/>
      <c r="UKM537" s="428"/>
      <c r="UKN537" s="330"/>
      <c r="UKO537" s="428"/>
      <c r="UKP537" s="330"/>
      <c r="UKQ537" s="428"/>
      <c r="UKR537" s="330"/>
      <c r="UKS537" s="428"/>
      <c r="UKT537" s="330"/>
      <c r="UKU537" s="428"/>
      <c r="UKV537" s="330"/>
      <c r="UKW537" s="428"/>
      <c r="UKX537" s="330"/>
      <c r="UKY537" s="428"/>
      <c r="UKZ537" s="330"/>
      <c r="ULA537" s="428"/>
      <c r="ULB537" s="330"/>
      <c r="ULC537" s="428"/>
      <c r="ULD537" s="330"/>
      <c r="ULE537" s="428"/>
      <c r="ULF537" s="330"/>
      <c r="ULG537" s="428"/>
      <c r="ULH537" s="330"/>
      <c r="ULI537" s="428"/>
      <c r="ULJ537" s="330"/>
      <c r="ULK537" s="428"/>
      <c r="ULL537" s="330"/>
      <c r="ULM537" s="428"/>
      <c r="ULN537" s="330"/>
      <c r="ULO537" s="428"/>
      <c r="ULP537" s="330"/>
      <c r="ULQ537" s="428"/>
      <c r="ULR537" s="330"/>
      <c r="ULS537" s="428"/>
      <c r="ULT537" s="330"/>
      <c r="ULU537" s="428"/>
      <c r="ULV537" s="330"/>
      <c r="ULW537" s="428"/>
      <c r="ULX537" s="330"/>
      <c r="ULY537" s="428"/>
      <c r="ULZ537" s="330"/>
      <c r="UMA537" s="428"/>
      <c r="UMB537" s="330"/>
      <c r="UMC537" s="428"/>
      <c r="UMD537" s="330"/>
      <c r="UME537" s="428"/>
      <c r="UMF537" s="330"/>
      <c r="UMG537" s="428"/>
      <c r="UMH537" s="330"/>
      <c r="UMI537" s="428"/>
      <c r="UMJ537" s="330"/>
      <c r="UMK537" s="428"/>
      <c r="UML537" s="330"/>
      <c r="UMM537" s="428"/>
      <c r="UMN537" s="330"/>
      <c r="UMO537" s="428"/>
      <c r="UMP537" s="330"/>
      <c r="UMQ537" s="428"/>
      <c r="UMR537" s="330"/>
      <c r="UMS537" s="428"/>
      <c r="UMT537" s="330"/>
      <c r="UMU537" s="428"/>
      <c r="UMV537" s="428"/>
      <c r="UMW537" s="330"/>
      <c r="UMX537" s="428"/>
      <c r="UMY537" s="330"/>
      <c r="UMZ537" s="428"/>
      <c r="UNA537" s="330"/>
      <c r="UNB537" s="428"/>
      <c r="UNC537" s="330"/>
      <c r="UND537" s="428"/>
      <c r="UNE537" s="330"/>
      <c r="UNF537" s="428"/>
      <c r="UNG537" s="330"/>
      <c r="UNH537" s="428"/>
      <c r="UNI537" s="330"/>
      <c r="UNJ537" s="428"/>
      <c r="UNK537" s="330"/>
      <c r="UNL537" s="428"/>
      <c r="UNM537" s="330"/>
      <c r="UNN537" s="428"/>
      <c r="UNO537" s="330"/>
      <c r="UNP537" s="428"/>
      <c r="UNQ537" s="330"/>
      <c r="UNR537" s="428"/>
      <c r="UNS537" s="330"/>
      <c r="UNT537" s="428"/>
      <c r="UNU537" s="330"/>
      <c r="UNV537" s="428"/>
      <c r="UNW537" s="330"/>
      <c r="UNX537" s="428"/>
      <c r="UNY537" s="330"/>
      <c r="UNZ537" s="428"/>
      <c r="UOA537" s="330"/>
      <c r="UOB537" s="428"/>
      <c r="UOC537" s="330"/>
      <c r="UOD537" s="428"/>
      <c r="UOE537" s="330"/>
      <c r="UOF537" s="428"/>
      <c r="UOG537" s="330"/>
      <c r="UOH537" s="428"/>
      <c r="UOI537" s="330"/>
      <c r="UOJ537" s="428"/>
      <c r="UOK537" s="330"/>
      <c r="UOL537" s="428"/>
      <c r="UOM537" s="330"/>
      <c r="UON537" s="428"/>
      <c r="UOO537" s="330"/>
      <c r="UOP537" s="428"/>
      <c r="UOQ537" s="330"/>
      <c r="UOR537" s="428"/>
      <c r="UOS537" s="330"/>
      <c r="UOT537" s="428"/>
      <c r="UOU537" s="330"/>
      <c r="UOV537" s="428"/>
      <c r="UOW537" s="330"/>
      <c r="UOX537" s="428"/>
      <c r="UOY537" s="330"/>
      <c r="UOZ537" s="428"/>
      <c r="UPA537" s="330"/>
      <c r="UPB537" s="428"/>
      <c r="UPC537" s="330"/>
      <c r="UPD537" s="428"/>
      <c r="UPE537" s="330"/>
      <c r="UPF537" s="428"/>
      <c r="UPG537" s="330"/>
      <c r="UPH537" s="428"/>
      <c r="UPI537" s="330"/>
      <c r="UPJ537" s="428"/>
      <c r="UPK537" s="330"/>
      <c r="UPL537" s="428"/>
      <c r="UPM537" s="330"/>
      <c r="UPN537" s="428"/>
      <c r="UPO537" s="330"/>
      <c r="UPP537" s="428"/>
      <c r="UPQ537" s="330"/>
      <c r="UPR537" s="428"/>
      <c r="UPS537" s="330"/>
      <c r="UPT537" s="428"/>
      <c r="UPU537" s="330"/>
      <c r="UPV537" s="428"/>
      <c r="UPW537" s="330"/>
      <c r="UPX537" s="428"/>
      <c r="UPY537" s="330"/>
      <c r="UPZ537" s="428"/>
      <c r="UQA537" s="330"/>
      <c r="UQB537" s="428"/>
      <c r="UQC537" s="330"/>
      <c r="UQD537" s="428"/>
      <c r="UQE537" s="330"/>
      <c r="UQF537" s="428"/>
      <c r="UQG537" s="330"/>
      <c r="UQH537" s="428"/>
      <c r="UQI537" s="330"/>
      <c r="UQJ537" s="428"/>
      <c r="UQK537" s="330"/>
      <c r="UQL537" s="428"/>
      <c r="UQM537" s="330"/>
      <c r="UQN537" s="428"/>
      <c r="UQO537" s="330"/>
      <c r="UQP537" s="428"/>
      <c r="UQQ537" s="330"/>
      <c r="UQR537" s="428"/>
      <c r="UQS537" s="330"/>
      <c r="UQT537" s="428"/>
      <c r="UQU537" s="330"/>
      <c r="UQV537" s="428"/>
      <c r="UQW537" s="330"/>
      <c r="UQX537" s="428"/>
      <c r="UQY537" s="330"/>
      <c r="UQZ537" s="428"/>
      <c r="URA537" s="330"/>
      <c r="URB537" s="428"/>
      <c r="URC537" s="330"/>
      <c r="URD537" s="428"/>
      <c r="URE537" s="330"/>
      <c r="URF537" s="428"/>
      <c r="URG537" s="330"/>
      <c r="URH537" s="428"/>
      <c r="URI537" s="330"/>
      <c r="URJ537" s="428"/>
      <c r="URK537" s="330"/>
      <c r="URL537" s="428"/>
      <c r="URM537" s="330"/>
      <c r="URN537" s="428"/>
      <c r="URO537" s="330"/>
      <c r="URP537" s="428"/>
      <c r="URQ537" s="330"/>
      <c r="URR537" s="428"/>
      <c r="URS537" s="330"/>
      <c r="URT537" s="428"/>
      <c r="URU537" s="330"/>
      <c r="URV537" s="428"/>
      <c r="URW537" s="330"/>
      <c r="URX537" s="428"/>
      <c r="URY537" s="330"/>
      <c r="URZ537" s="428"/>
      <c r="USA537" s="330"/>
      <c r="USB537" s="428"/>
      <c r="USC537" s="330"/>
      <c r="USD537" s="428"/>
      <c r="USE537" s="330"/>
      <c r="USF537" s="428"/>
      <c r="USG537" s="330"/>
      <c r="USH537" s="428"/>
      <c r="USI537" s="330"/>
      <c r="USJ537" s="428"/>
      <c r="USK537" s="330"/>
      <c r="USL537" s="428"/>
      <c r="USM537" s="330"/>
      <c r="USN537" s="428"/>
      <c r="USO537" s="330"/>
      <c r="USP537" s="428"/>
      <c r="USQ537" s="330"/>
      <c r="USR537" s="428"/>
      <c r="USS537" s="330"/>
      <c r="UST537" s="428"/>
      <c r="USU537" s="330"/>
      <c r="USV537" s="428"/>
      <c r="USW537" s="330"/>
      <c r="USX537" s="428"/>
      <c r="USY537" s="330"/>
      <c r="USZ537" s="428"/>
      <c r="UTA537" s="330"/>
      <c r="UTB537" s="428"/>
      <c r="UTC537" s="330"/>
      <c r="UTD537" s="428"/>
      <c r="UTE537" s="330"/>
      <c r="UTF537" s="428"/>
      <c r="UTG537" s="330"/>
      <c r="UTH537" s="428"/>
      <c r="UTI537" s="330"/>
      <c r="UTJ537" s="428"/>
      <c r="UTK537" s="330"/>
      <c r="UTL537" s="428"/>
      <c r="UTM537" s="330"/>
      <c r="UTN537" s="428"/>
      <c r="UTO537" s="330"/>
      <c r="UTP537" s="428"/>
      <c r="UTQ537" s="330"/>
      <c r="UTR537" s="428"/>
      <c r="UTS537" s="330"/>
      <c r="UTT537" s="428"/>
      <c r="UTU537" s="330"/>
      <c r="UTV537" s="428"/>
      <c r="UTW537" s="330"/>
      <c r="UTX537" s="428"/>
      <c r="UTY537" s="330"/>
      <c r="UTZ537" s="428"/>
      <c r="UUA537" s="330"/>
      <c r="UUB537" s="428"/>
      <c r="UUC537" s="330"/>
      <c r="UUD537" s="428"/>
      <c r="UUE537" s="330"/>
      <c r="UUF537" s="428"/>
      <c r="UUG537" s="330"/>
      <c r="UUH537" s="428"/>
      <c r="UUI537" s="330"/>
      <c r="UUJ537" s="428"/>
      <c r="UUK537" s="330"/>
      <c r="UUL537" s="428"/>
      <c r="UUM537" s="330"/>
      <c r="UUN537" s="428"/>
      <c r="UUO537" s="330"/>
      <c r="UUP537" s="428"/>
      <c r="UUQ537" s="330"/>
      <c r="UUR537" s="428"/>
      <c r="UUS537" s="330"/>
      <c r="UUT537" s="428"/>
      <c r="UUU537" s="330"/>
      <c r="UUV537" s="428"/>
      <c r="UUW537" s="330"/>
      <c r="UUX537" s="428"/>
      <c r="UUY537" s="330"/>
      <c r="UUZ537" s="428"/>
      <c r="UVA537" s="330"/>
      <c r="UVB537" s="428"/>
      <c r="UVC537" s="330"/>
      <c r="UVD537" s="428"/>
      <c r="UVE537" s="330"/>
      <c r="UVF537" s="428"/>
      <c r="UVG537" s="330"/>
      <c r="UVH537" s="428"/>
      <c r="UVI537" s="330"/>
      <c r="UVJ537" s="428"/>
      <c r="UVK537" s="330"/>
      <c r="UVL537" s="428"/>
      <c r="UVM537" s="330"/>
      <c r="UVN537" s="428"/>
      <c r="UVO537" s="330"/>
      <c r="UVP537" s="428"/>
      <c r="UVQ537" s="330"/>
      <c r="UVR537" s="428"/>
      <c r="UVS537" s="330"/>
      <c r="UVT537" s="428"/>
      <c r="UVU537" s="330"/>
      <c r="UVV537" s="428"/>
      <c r="UVW537" s="330"/>
      <c r="UVX537" s="428"/>
      <c r="UVY537" s="330"/>
      <c r="UVZ537" s="428"/>
      <c r="UWA537" s="330"/>
      <c r="UWB537" s="428"/>
      <c r="UWC537" s="330"/>
      <c r="UWD537" s="428"/>
      <c r="UWE537" s="330"/>
      <c r="UWF537" s="428"/>
      <c r="UWG537" s="330"/>
      <c r="UWH537" s="428"/>
      <c r="UWI537" s="330"/>
      <c r="UWJ537" s="428"/>
      <c r="UWK537" s="330"/>
      <c r="UWL537" s="428"/>
      <c r="UWM537" s="330"/>
      <c r="UWN537" s="428"/>
      <c r="UWO537" s="330"/>
      <c r="UWP537" s="428"/>
      <c r="UWQ537" s="330"/>
      <c r="UWR537" s="428"/>
      <c r="UWS537" s="330"/>
      <c r="UWT537" s="428"/>
      <c r="UWU537" s="330"/>
      <c r="UWV537" s="428"/>
      <c r="UWW537" s="330"/>
      <c r="UWX537" s="428"/>
      <c r="UWY537" s="330"/>
      <c r="UWZ537" s="428"/>
      <c r="UXA537" s="330"/>
      <c r="UXB537" s="428"/>
      <c r="UXC537" s="330"/>
      <c r="UXD537" s="428"/>
      <c r="UXE537" s="330"/>
      <c r="UXF537" s="428"/>
      <c r="UXG537" s="330"/>
      <c r="UXH537" s="428"/>
      <c r="UXI537" s="330"/>
      <c r="UXJ537" s="428"/>
      <c r="UXK537" s="330"/>
      <c r="UXL537" s="428"/>
      <c r="UXM537" s="330"/>
      <c r="UXN537" s="428"/>
      <c r="UXO537" s="330"/>
      <c r="UXP537" s="428"/>
      <c r="UXQ537" s="330"/>
      <c r="UXR537" s="428"/>
      <c r="UXS537" s="330"/>
      <c r="UXT537" s="428"/>
      <c r="UXU537" s="330"/>
      <c r="UXV537" s="428"/>
      <c r="UXW537" s="330"/>
      <c r="UXX537" s="428"/>
      <c r="UXY537" s="330"/>
      <c r="UXZ537" s="428"/>
      <c r="UYA537" s="330"/>
      <c r="UYB537" s="428"/>
      <c r="UYC537" s="330"/>
      <c r="UYD537" s="428"/>
      <c r="UYE537" s="330"/>
      <c r="UYF537" s="428"/>
      <c r="UYG537" s="330"/>
      <c r="UYH537" s="428"/>
      <c r="UYI537" s="330"/>
      <c r="UYJ537" s="428"/>
      <c r="UYK537" s="330"/>
      <c r="UYL537" s="428"/>
      <c r="UYM537" s="330"/>
      <c r="UYN537" s="428"/>
      <c r="UYO537" s="330"/>
      <c r="UYP537" s="428"/>
      <c r="UYQ537" s="330"/>
      <c r="UYR537" s="428"/>
      <c r="UYS537" s="330"/>
      <c r="UYT537" s="428"/>
      <c r="UYU537" s="330"/>
      <c r="UYV537" s="428"/>
      <c r="UYW537" s="330"/>
      <c r="UYX537" s="428"/>
      <c r="UYY537" s="330"/>
      <c r="UYZ537" s="428"/>
      <c r="UZA537" s="330"/>
      <c r="UZB537" s="428"/>
      <c r="UZC537" s="330"/>
      <c r="UZD537" s="428"/>
      <c r="UZE537" s="330"/>
      <c r="UZF537" s="428"/>
      <c r="UZG537" s="330"/>
      <c r="UZH537" s="428"/>
      <c r="UZI537" s="330"/>
      <c r="UZJ537" s="428"/>
      <c r="UZK537" s="330"/>
      <c r="UZL537" s="428"/>
      <c r="UZM537" s="330"/>
      <c r="UZN537" s="428"/>
      <c r="UZO537" s="330"/>
      <c r="UZP537" s="428"/>
      <c r="UZQ537" s="330"/>
      <c r="UZR537" s="428"/>
      <c r="UZS537" s="330"/>
      <c r="UZT537" s="428"/>
      <c r="UZU537" s="330"/>
      <c r="UZV537" s="428"/>
      <c r="UZW537" s="330"/>
      <c r="UZX537" s="428"/>
      <c r="UZY537" s="330"/>
      <c r="UZZ537" s="428"/>
      <c r="VAA537" s="330"/>
      <c r="VAB537" s="428"/>
      <c r="VAC537" s="330"/>
      <c r="VAD537" s="428"/>
      <c r="VAE537" s="330"/>
      <c r="VAF537" s="428"/>
      <c r="VAG537" s="330"/>
      <c r="VAH537" s="428"/>
      <c r="VAI537" s="330"/>
      <c r="VAJ537" s="428"/>
      <c r="VAK537" s="330"/>
      <c r="VAL537" s="428"/>
      <c r="VAM537" s="330"/>
      <c r="VAN537" s="428"/>
      <c r="VAO537" s="330"/>
      <c r="VAP537" s="428"/>
      <c r="VAQ537" s="330"/>
      <c r="VAR537" s="428"/>
      <c r="VAS537" s="330"/>
      <c r="VAT537" s="428"/>
      <c r="VAU537" s="330"/>
      <c r="VAV537" s="428"/>
      <c r="VAW537" s="330"/>
      <c r="VAX537" s="428"/>
      <c r="VAY537" s="330"/>
      <c r="VAZ537" s="428"/>
      <c r="VBA537" s="330"/>
      <c r="VBB537" s="428"/>
      <c r="VBC537" s="330"/>
      <c r="VBD537" s="428"/>
      <c r="VBE537" s="330"/>
      <c r="VBF537" s="428"/>
      <c r="VBG537" s="330"/>
      <c r="VBH537" s="428"/>
      <c r="VBI537" s="330"/>
      <c r="VBJ537" s="428"/>
      <c r="VBK537" s="330"/>
      <c r="VBL537" s="428"/>
      <c r="VBM537" s="330"/>
      <c r="VBN537" s="428"/>
      <c r="VBO537" s="330"/>
      <c r="VBP537" s="428"/>
      <c r="VBQ537" s="330"/>
      <c r="VBR537" s="428"/>
      <c r="VBS537" s="330"/>
      <c r="VBT537" s="428"/>
      <c r="VBU537" s="330"/>
      <c r="VBV537" s="428"/>
      <c r="VBW537" s="330"/>
      <c r="VBX537" s="428"/>
      <c r="VBY537" s="330"/>
      <c r="VBZ537" s="428"/>
      <c r="VCA537" s="330"/>
      <c r="VCB537" s="428"/>
      <c r="VCC537" s="330"/>
      <c r="VCD537" s="428"/>
      <c r="VCE537" s="330"/>
      <c r="VCF537" s="428"/>
      <c r="VCG537" s="330"/>
      <c r="VCH537" s="428"/>
      <c r="VCI537" s="330"/>
      <c r="VCJ537" s="428"/>
      <c r="VCK537" s="330"/>
      <c r="VCL537" s="428"/>
      <c r="VCM537" s="330"/>
      <c r="VCN537" s="428"/>
      <c r="VCO537" s="330"/>
      <c r="VCP537" s="428"/>
      <c r="VCQ537" s="330"/>
      <c r="VCR537" s="428"/>
      <c r="VCS537" s="330"/>
      <c r="VCT537" s="428"/>
      <c r="VCU537" s="330"/>
      <c r="VCV537" s="428"/>
      <c r="VCW537" s="330"/>
      <c r="VCX537" s="428"/>
      <c r="VCY537" s="330"/>
      <c r="VCZ537" s="428"/>
      <c r="VDA537" s="330"/>
      <c r="VDB537" s="428"/>
      <c r="VDC537" s="330"/>
      <c r="VDD537" s="428"/>
      <c r="VDE537" s="330"/>
      <c r="VDF537" s="428"/>
      <c r="VDG537" s="330"/>
      <c r="VDH537" s="428"/>
      <c r="VDI537" s="330"/>
      <c r="VDJ537" s="428"/>
      <c r="VDK537" s="330"/>
      <c r="VDL537" s="428"/>
      <c r="VDM537" s="330"/>
      <c r="VDN537" s="428"/>
      <c r="VDO537" s="330"/>
      <c r="VDP537" s="428"/>
      <c r="VDQ537" s="330"/>
      <c r="VDR537" s="428"/>
      <c r="VDS537" s="330"/>
      <c r="VDT537" s="428"/>
      <c r="VDU537" s="330"/>
      <c r="VDV537" s="428"/>
      <c r="VDW537" s="330"/>
      <c r="VDX537" s="428"/>
      <c r="VDY537" s="330"/>
      <c r="VDZ537" s="428"/>
      <c r="VEA537" s="330"/>
      <c r="VEB537" s="428"/>
      <c r="VEC537" s="330"/>
      <c r="VED537" s="428"/>
      <c r="VEE537" s="330"/>
      <c r="VEF537" s="428"/>
      <c r="VEG537" s="330"/>
      <c r="VEH537" s="428"/>
      <c r="VEI537" s="330"/>
      <c r="VEJ537" s="428"/>
      <c r="VEK537" s="330"/>
      <c r="VEL537" s="428"/>
      <c r="VEM537" s="330"/>
      <c r="VEN537" s="428"/>
      <c r="VEO537" s="330"/>
      <c r="VEP537" s="428"/>
      <c r="VEQ537" s="330"/>
      <c r="VER537" s="428"/>
      <c r="VES537" s="330"/>
      <c r="VET537" s="428"/>
      <c r="VEU537" s="330"/>
      <c r="VEV537" s="428"/>
      <c r="VEW537" s="330"/>
      <c r="VEX537" s="428"/>
      <c r="VEY537" s="330"/>
      <c r="VEZ537" s="428"/>
      <c r="VFA537" s="330"/>
      <c r="VFB537" s="428"/>
      <c r="VFC537" s="330"/>
      <c r="VFD537" s="428"/>
      <c r="VFE537" s="330"/>
      <c r="VFF537" s="428"/>
      <c r="VFG537" s="330"/>
      <c r="VFH537" s="428"/>
      <c r="VFI537" s="330"/>
      <c r="VFJ537" s="428"/>
      <c r="VFK537" s="330"/>
      <c r="VFL537" s="428"/>
      <c r="VFM537" s="330"/>
      <c r="VFN537" s="428"/>
      <c r="VFO537" s="330"/>
      <c r="VFP537" s="428"/>
      <c r="VFQ537" s="330"/>
      <c r="VFR537" s="428"/>
      <c r="VFS537" s="330"/>
      <c r="VFT537" s="428"/>
      <c r="VFU537" s="330"/>
      <c r="VFV537" s="428"/>
      <c r="VFW537" s="330"/>
      <c r="VFX537" s="428"/>
      <c r="VFY537" s="330"/>
      <c r="VFZ537" s="428"/>
      <c r="VGA537" s="330"/>
      <c r="VGB537" s="428"/>
      <c r="VGC537" s="330"/>
      <c r="VGD537" s="428"/>
      <c r="VGE537" s="330"/>
      <c r="VGF537" s="428"/>
      <c r="VGG537" s="330"/>
      <c r="VGH537" s="428"/>
      <c r="VGI537" s="330"/>
      <c r="VGJ537" s="428"/>
      <c r="VGK537" s="330"/>
      <c r="VGL537" s="428"/>
      <c r="VGM537" s="330"/>
      <c r="VGN537" s="428"/>
      <c r="VGO537" s="330"/>
      <c r="VGP537" s="428"/>
      <c r="VGQ537" s="330"/>
      <c r="VGR537" s="428"/>
      <c r="VGS537" s="330"/>
      <c r="VGT537" s="428"/>
      <c r="VGU537" s="330"/>
      <c r="VGV537" s="428"/>
      <c r="VGW537" s="330"/>
      <c r="VGX537" s="428"/>
      <c r="VGY537" s="330"/>
      <c r="VGZ537" s="428"/>
      <c r="VHA537" s="330"/>
      <c r="VHB537" s="428"/>
      <c r="VHC537" s="330"/>
      <c r="VHD537" s="428"/>
      <c r="VHE537" s="330"/>
      <c r="VHF537" s="428"/>
      <c r="VHG537" s="330"/>
      <c r="VHH537" s="428"/>
      <c r="VHI537" s="330"/>
      <c r="VHJ537" s="428"/>
      <c r="VHK537" s="330"/>
      <c r="VHL537" s="428"/>
      <c r="VHM537" s="330"/>
      <c r="VHN537" s="428"/>
      <c r="VHO537" s="330"/>
      <c r="VHP537" s="428"/>
      <c r="VHQ537" s="330"/>
      <c r="VHR537" s="428"/>
      <c r="VHS537" s="330"/>
      <c r="VHT537" s="428"/>
      <c r="VHU537" s="330"/>
      <c r="VHV537" s="428"/>
      <c r="VHW537" s="330"/>
      <c r="VHX537" s="428"/>
      <c r="VHY537" s="330"/>
      <c r="VHZ537" s="428"/>
      <c r="VIA537" s="330"/>
      <c r="VIB537" s="428"/>
      <c r="VIC537" s="330"/>
      <c r="VID537" s="428"/>
      <c r="VIE537" s="330"/>
      <c r="VIF537" s="428"/>
      <c r="VIG537" s="330"/>
      <c r="VIH537" s="428"/>
      <c r="VII537" s="330"/>
      <c r="VIJ537" s="428"/>
      <c r="VIK537" s="330"/>
      <c r="VIL537" s="428"/>
      <c r="VIM537" s="330"/>
      <c r="VIN537" s="428"/>
      <c r="VIO537" s="330"/>
      <c r="VIP537" s="428"/>
      <c r="VIQ537" s="330"/>
      <c r="VIR537" s="428"/>
      <c r="VIS537" s="330"/>
      <c r="VIT537" s="428"/>
      <c r="VIU537" s="330"/>
      <c r="VIV537" s="428"/>
      <c r="VIW537" s="330"/>
      <c r="VIX537" s="428"/>
      <c r="VIY537" s="330"/>
      <c r="VIZ537" s="428"/>
      <c r="VJA537" s="330"/>
      <c r="VJB537" s="428"/>
      <c r="VJC537" s="330"/>
      <c r="VJD537" s="428"/>
      <c r="VJE537" s="330"/>
      <c r="VJF537" s="428"/>
      <c r="VJG537" s="330"/>
      <c r="VJH537" s="428"/>
      <c r="VJI537" s="330"/>
      <c r="VJJ537" s="428"/>
      <c r="VJK537" s="330"/>
      <c r="VJL537" s="428"/>
      <c r="VJM537" s="330"/>
      <c r="VJN537" s="428"/>
      <c r="VJO537" s="330"/>
      <c r="VJP537" s="428"/>
      <c r="VJQ537" s="330"/>
      <c r="VJR537" s="428"/>
      <c r="VJS537" s="330"/>
      <c r="VJT537" s="428"/>
      <c r="VJU537" s="330"/>
      <c r="VJV537" s="428"/>
      <c r="VJW537" s="330"/>
      <c r="VJX537" s="428"/>
      <c r="VJY537" s="330"/>
      <c r="VJZ537" s="428"/>
      <c r="VKA537" s="330"/>
      <c r="VKB537" s="428"/>
      <c r="VKC537" s="330"/>
      <c r="VKD537" s="428"/>
      <c r="VKE537" s="330"/>
      <c r="VKF537" s="428"/>
      <c r="VKG537" s="330"/>
      <c r="VKH537" s="428"/>
      <c r="VKI537" s="330"/>
      <c r="VKJ537" s="428"/>
      <c r="VKK537" s="330"/>
      <c r="VKL537" s="428"/>
      <c r="VKM537" s="330"/>
      <c r="VKN537" s="428"/>
      <c r="VKO537" s="330"/>
      <c r="VKP537" s="428"/>
      <c r="VKQ537" s="330"/>
      <c r="VKR537" s="428"/>
      <c r="VKS537" s="330"/>
      <c r="VKT537" s="428"/>
      <c r="VKU537" s="330"/>
      <c r="VKV537" s="428"/>
      <c r="VKW537" s="330"/>
      <c r="VKX537" s="428"/>
      <c r="VKY537" s="330"/>
      <c r="VKZ537" s="428"/>
      <c r="VLA537" s="330"/>
      <c r="VLB537" s="428"/>
      <c r="VLC537" s="330"/>
      <c r="VLD537" s="428"/>
      <c r="VLE537" s="330"/>
      <c r="VLF537" s="428"/>
      <c r="VLG537" s="330"/>
      <c r="VLH537" s="428"/>
      <c r="VLI537" s="330"/>
      <c r="VLJ537" s="428"/>
      <c r="VLK537" s="330"/>
      <c r="VLL537" s="428"/>
      <c r="VLM537" s="330"/>
      <c r="VLN537" s="428"/>
      <c r="VLO537" s="330"/>
      <c r="VLP537" s="428"/>
      <c r="VLQ537" s="330"/>
      <c r="VLR537" s="428"/>
      <c r="VLS537" s="330"/>
      <c r="VLT537" s="428"/>
      <c r="VLU537" s="330"/>
      <c r="VLV537" s="428"/>
      <c r="VLW537" s="330"/>
      <c r="VLX537" s="428"/>
      <c r="VLY537" s="330"/>
      <c r="VLZ537" s="428"/>
      <c r="VMA537" s="330"/>
      <c r="VMB537" s="428"/>
      <c r="VMC537" s="330"/>
      <c r="VMD537" s="428"/>
      <c r="VME537" s="330"/>
      <c r="VMF537" s="428"/>
      <c r="VMG537" s="330"/>
      <c r="VMH537" s="428"/>
      <c r="VMI537" s="330"/>
      <c r="VMJ537" s="428"/>
      <c r="VMK537" s="330"/>
      <c r="VML537" s="428"/>
      <c r="VMM537" s="330"/>
      <c r="VMN537" s="428"/>
      <c r="VMO537" s="330"/>
      <c r="VMP537" s="428"/>
      <c r="VMQ537" s="330"/>
      <c r="VMR537" s="428"/>
      <c r="VMS537" s="330"/>
      <c r="VMT537" s="428"/>
      <c r="VMU537" s="330"/>
      <c r="VMV537" s="428"/>
      <c r="VMW537" s="330"/>
      <c r="VMX537" s="428"/>
      <c r="VMY537" s="330"/>
      <c r="VMZ537" s="428"/>
      <c r="VNA537" s="330"/>
      <c r="VNB537" s="428"/>
      <c r="VNC537" s="330"/>
      <c r="VND537" s="428"/>
      <c r="VNE537" s="330"/>
      <c r="VNF537" s="428"/>
      <c r="VNG537" s="330"/>
      <c r="VNH537" s="428"/>
      <c r="VNI537" s="330"/>
      <c r="VNJ537" s="428"/>
      <c r="VNK537" s="330"/>
      <c r="VNL537" s="428"/>
      <c r="VNM537" s="330"/>
      <c r="VNN537" s="428"/>
      <c r="VNO537" s="330"/>
      <c r="VNP537" s="428"/>
      <c r="VNQ537" s="330"/>
      <c r="VNR537" s="428"/>
      <c r="VNS537" s="330"/>
      <c r="VNT537" s="428"/>
      <c r="VNU537" s="330"/>
      <c r="VNV537" s="428"/>
      <c r="VNW537" s="330"/>
      <c r="VNX537" s="428"/>
      <c r="VNY537" s="330"/>
      <c r="VNZ537" s="428"/>
      <c r="VOA537" s="330"/>
      <c r="VOB537" s="428"/>
      <c r="VOC537" s="330"/>
      <c r="VOD537" s="428"/>
      <c r="VOE537" s="330"/>
      <c r="VOF537" s="428"/>
      <c r="VOG537" s="330"/>
      <c r="VOH537" s="428"/>
      <c r="VOI537" s="330"/>
      <c r="VOJ537" s="428"/>
      <c r="VOK537" s="330"/>
      <c r="VOL537" s="428"/>
      <c r="VOM537" s="330"/>
      <c r="VON537" s="428"/>
      <c r="VOO537" s="330"/>
      <c r="VOP537" s="428"/>
      <c r="VOQ537" s="330"/>
      <c r="VOR537" s="428"/>
      <c r="VOS537" s="330"/>
      <c r="VOT537" s="330"/>
      <c r="VOU537" s="428"/>
      <c r="VOV537" s="330"/>
      <c r="VOW537" s="428"/>
      <c r="VOX537" s="330"/>
      <c r="VOY537" s="428"/>
      <c r="VOZ537" s="330"/>
      <c r="VPA537" s="428"/>
      <c r="VPB537" s="330"/>
      <c r="VPC537" s="428"/>
      <c r="VPD537" s="330"/>
      <c r="VPE537" s="428"/>
      <c r="VPF537" s="330"/>
      <c r="VPG537" s="428"/>
      <c r="VPH537" s="330"/>
      <c r="VPI537" s="428"/>
      <c r="VPJ537" s="330"/>
      <c r="VPK537" s="428"/>
      <c r="VPL537" s="330"/>
      <c r="VPM537" s="428"/>
      <c r="VPN537" s="330"/>
      <c r="VPO537" s="428"/>
      <c r="VPP537" s="330"/>
      <c r="VPQ537" s="428"/>
      <c r="VPR537" s="330"/>
      <c r="VPS537" s="428"/>
      <c r="VPT537" s="330"/>
      <c r="VPU537" s="428"/>
      <c r="VPV537" s="330"/>
      <c r="VPW537" s="428"/>
      <c r="VPX537" s="330"/>
      <c r="VPY537" s="428"/>
      <c r="VPZ537" s="330"/>
      <c r="VQA537" s="428"/>
      <c r="VQB537" s="330"/>
      <c r="VQC537" s="428"/>
      <c r="VQD537" s="330"/>
      <c r="VQE537" s="428"/>
      <c r="VQF537" s="330"/>
      <c r="VQG537" s="428"/>
      <c r="VQH537" s="330"/>
      <c r="VQI537" s="428"/>
      <c r="VQJ537" s="330"/>
      <c r="VQK537" s="428"/>
      <c r="VQL537" s="330"/>
      <c r="VQM537" s="428"/>
      <c r="VQN537" s="330"/>
      <c r="VQO537" s="428"/>
      <c r="VQP537" s="330"/>
      <c r="VQQ537" s="428"/>
      <c r="VQR537" s="330"/>
      <c r="VQS537" s="428"/>
      <c r="VQT537" s="330"/>
      <c r="VQU537" s="428"/>
      <c r="VQV537" s="330"/>
      <c r="VQW537" s="428"/>
      <c r="VQX537" s="330"/>
      <c r="VQY537" s="428"/>
      <c r="VQZ537" s="330"/>
      <c r="VRA537" s="428"/>
      <c r="VRB537" s="330"/>
      <c r="VRC537" s="428"/>
      <c r="VRD537" s="330"/>
      <c r="VRE537" s="428"/>
      <c r="VRF537" s="330"/>
      <c r="VRG537" s="428"/>
      <c r="VRH537" s="330"/>
      <c r="VRI537" s="428"/>
      <c r="VRJ537" s="330"/>
      <c r="VRK537" s="428"/>
      <c r="VRL537" s="330"/>
      <c r="VRM537" s="428"/>
      <c r="VRN537" s="330"/>
      <c r="VRO537" s="428"/>
      <c r="VRP537" s="330"/>
      <c r="VRQ537" s="428"/>
      <c r="VRR537" s="330"/>
      <c r="VRS537" s="428"/>
      <c r="VRT537" s="330"/>
      <c r="VRU537" s="428"/>
      <c r="VRV537" s="330"/>
      <c r="VRW537" s="428"/>
      <c r="VRX537" s="330"/>
      <c r="VRY537" s="428"/>
      <c r="VRZ537" s="330"/>
      <c r="VSA537" s="428"/>
      <c r="VSB537" s="330"/>
      <c r="VSC537" s="428"/>
      <c r="VSD537" s="330"/>
      <c r="VSE537" s="428"/>
      <c r="VSF537" s="330"/>
      <c r="VSG537" s="428"/>
      <c r="VSH537" s="330"/>
      <c r="VSI537" s="428"/>
      <c r="VSJ537" s="330"/>
      <c r="VSK537" s="428"/>
      <c r="VSL537" s="330"/>
      <c r="VSM537" s="428"/>
      <c r="VSN537" s="330"/>
      <c r="VSO537" s="428"/>
      <c r="VSP537" s="330"/>
      <c r="VSQ537" s="428"/>
      <c r="VSR537" s="330"/>
      <c r="VSS537" s="428"/>
      <c r="VST537" s="330"/>
      <c r="VSU537" s="428"/>
      <c r="VSV537" s="330"/>
      <c r="VSW537" s="428"/>
      <c r="VSX537" s="330"/>
      <c r="VSY537" s="428"/>
      <c r="VSZ537" s="330"/>
      <c r="VTA537" s="428"/>
      <c r="VTB537" s="330"/>
      <c r="VTC537" s="428"/>
      <c r="VTD537" s="330"/>
      <c r="VTE537" s="428"/>
      <c r="VTF537" s="330"/>
      <c r="VTG537" s="428"/>
      <c r="VTH537" s="330"/>
      <c r="VTI537" s="428"/>
      <c r="VTJ537" s="330"/>
      <c r="VTK537" s="428"/>
      <c r="VTL537" s="330"/>
      <c r="VTM537" s="428"/>
      <c r="VTN537" s="330"/>
      <c r="VTO537" s="428"/>
      <c r="VTP537" s="330"/>
      <c r="VTQ537" s="428"/>
      <c r="VTR537" s="330"/>
      <c r="VTS537" s="428"/>
      <c r="VTT537" s="330"/>
      <c r="VTU537" s="428"/>
      <c r="VTV537" s="330"/>
      <c r="VTW537" s="428"/>
      <c r="VTX537" s="330"/>
      <c r="VTY537" s="428"/>
      <c r="VTZ537" s="330"/>
      <c r="VUA537" s="428"/>
      <c r="VUB537" s="330"/>
      <c r="VUC537" s="428"/>
      <c r="VUD537" s="330"/>
      <c r="VUE537" s="428"/>
      <c r="VUF537" s="330"/>
      <c r="VUG537" s="428"/>
      <c r="VUH537" s="330"/>
      <c r="VUI537" s="428"/>
      <c r="VUJ537" s="330"/>
      <c r="VUK537" s="428"/>
      <c r="VUL537" s="330"/>
      <c r="VUM537" s="428"/>
      <c r="VUN537" s="330"/>
      <c r="VUO537" s="428"/>
      <c r="VUP537" s="330"/>
      <c r="VUQ537" s="428"/>
      <c r="VUR537" s="330"/>
      <c r="VUS537" s="428"/>
      <c r="VUT537" s="330"/>
      <c r="VUU537" s="428"/>
      <c r="VUV537" s="330"/>
      <c r="VUW537" s="428"/>
      <c r="VUX537" s="330"/>
      <c r="VUY537" s="428"/>
      <c r="VUZ537" s="330"/>
      <c r="VVA537" s="428"/>
      <c r="VVB537" s="330"/>
      <c r="VVC537" s="428"/>
      <c r="VVD537" s="330"/>
      <c r="VVE537" s="428"/>
      <c r="VVF537" s="330"/>
      <c r="VVG537" s="428"/>
      <c r="VVH537" s="330"/>
      <c r="VVI537" s="428"/>
      <c r="VVJ537" s="330"/>
      <c r="VVK537" s="428"/>
      <c r="VVL537" s="330"/>
      <c r="VVM537" s="428"/>
      <c r="VVN537" s="330"/>
      <c r="VVO537" s="428"/>
      <c r="VVP537" s="330"/>
      <c r="VVQ537" s="428"/>
      <c r="VVR537" s="330"/>
      <c r="VVS537" s="428"/>
      <c r="VVT537" s="330"/>
      <c r="VVU537" s="428"/>
      <c r="VVV537" s="330"/>
      <c r="VVW537" s="428"/>
      <c r="VVX537" s="330"/>
      <c r="VVY537" s="428"/>
      <c r="VVZ537" s="330"/>
      <c r="VWA537" s="428"/>
      <c r="VWB537" s="330"/>
      <c r="VWC537" s="428"/>
      <c r="VWD537" s="330"/>
      <c r="VWE537" s="428"/>
      <c r="VWF537" s="330"/>
      <c r="VWG537" s="428"/>
      <c r="VWH537" s="330"/>
      <c r="VWI537" s="428"/>
      <c r="VWJ537" s="330"/>
      <c r="VWK537" s="428"/>
      <c r="VWL537" s="330"/>
      <c r="VWM537" s="428"/>
      <c r="VWN537" s="330"/>
      <c r="VWO537" s="428"/>
      <c r="VWP537" s="330"/>
      <c r="VWQ537" s="428"/>
      <c r="VWR537" s="330"/>
      <c r="VWS537" s="428"/>
      <c r="VWT537" s="330"/>
      <c r="VWU537" s="428"/>
      <c r="VWV537" s="330"/>
      <c r="VWW537" s="428"/>
      <c r="VWX537" s="330"/>
      <c r="VWY537" s="428"/>
      <c r="VWZ537" s="330"/>
      <c r="VXA537" s="428"/>
      <c r="VXB537" s="330"/>
      <c r="VXC537" s="428"/>
      <c r="VXD537" s="330"/>
      <c r="VXE537" s="428"/>
      <c r="VXF537" s="330"/>
      <c r="VXG537" s="428"/>
      <c r="VXH537" s="330"/>
      <c r="VXI537" s="428"/>
      <c r="VXJ537" s="330"/>
      <c r="VXK537" s="428"/>
      <c r="VXL537" s="330"/>
      <c r="VXM537" s="428"/>
      <c r="VXN537" s="330"/>
      <c r="VXO537" s="428"/>
      <c r="VXP537" s="330"/>
      <c r="VXQ537" s="428"/>
      <c r="VXR537" s="330"/>
      <c r="VXS537" s="428"/>
      <c r="VXT537" s="330"/>
      <c r="VXU537" s="428"/>
      <c r="VXV537" s="330"/>
      <c r="VXW537" s="428"/>
      <c r="VXX537" s="330"/>
      <c r="VXY537" s="428"/>
      <c r="VXZ537" s="330"/>
      <c r="VYA537" s="428"/>
      <c r="VYB537" s="330"/>
      <c r="VYC537" s="428"/>
      <c r="VYD537" s="330"/>
      <c r="VYE537" s="428"/>
      <c r="VYF537" s="330"/>
      <c r="VYG537" s="428"/>
      <c r="VYH537" s="330"/>
      <c r="VYI537" s="428"/>
      <c r="VYJ537" s="330"/>
      <c r="VYK537" s="428"/>
      <c r="VYL537" s="330"/>
      <c r="VYM537" s="428"/>
      <c r="VYN537" s="330"/>
      <c r="VYO537" s="428"/>
      <c r="VYP537" s="330"/>
      <c r="VYQ537" s="428"/>
      <c r="VYR537" s="330"/>
      <c r="VYS537" s="428"/>
      <c r="VYT537" s="330"/>
      <c r="VYU537" s="428"/>
      <c r="VYV537" s="330"/>
      <c r="VYW537" s="428"/>
      <c r="VYX537" s="330"/>
      <c r="VYY537" s="428"/>
      <c r="VYZ537" s="330"/>
      <c r="VZA537" s="428"/>
      <c r="VZB537" s="330"/>
      <c r="VZC537" s="428"/>
      <c r="VZD537" s="330"/>
      <c r="VZE537" s="428"/>
      <c r="VZF537" s="330"/>
      <c r="VZG537" s="428"/>
      <c r="VZH537" s="330"/>
      <c r="VZI537" s="428"/>
      <c r="VZJ537" s="330"/>
      <c r="VZK537" s="428"/>
      <c r="VZL537" s="330"/>
      <c r="VZM537" s="428"/>
      <c r="VZN537" s="330"/>
      <c r="VZO537" s="428"/>
      <c r="VZP537" s="330"/>
      <c r="VZQ537" s="428"/>
      <c r="VZR537" s="330"/>
      <c r="VZS537" s="428"/>
      <c r="VZT537" s="330"/>
      <c r="VZU537" s="428"/>
      <c r="VZV537" s="330"/>
      <c r="VZW537" s="428"/>
      <c r="VZX537" s="330"/>
      <c r="VZY537" s="428"/>
      <c r="VZZ537" s="330"/>
      <c r="WAA537" s="428"/>
      <c r="WAB537" s="330"/>
      <c r="WAC537" s="428"/>
      <c r="WAD537" s="330"/>
      <c r="WAE537" s="428"/>
      <c r="WAF537" s="330"/>
      <c r="WAG537" s="428"/>
      <c r="WAH537" s="330"/>
      <c r="WAI537" s="428"/>
      <c r="WAJ537" s="330"/>
      <c r="WAK537" s="428"/>
      <c r="WAL537" s="330"/>
      <c r="WAM537" s="428"/>
      <c r="WAN537" s="330"/>
      <c r="WAO537" s="428"/>
      <c r="WAP537" s="330"/>
      <c r="WAQ537" s="428"/>
      <c r="WAR537" s="330"/>
      <c r="WAS537" s="428"/>
      <c r="WAT537" s="330"/>
      <c r="WAU537" s="428"/>
      <c r="WAV537" s="330"/>
      <c r="WAW537" s="428"/>
      <c r="WAX537" s="330"/>
      <c r="WAY537" s="428"/>
      <c r="WAZ537" s="330"/>
      <c r="WBA537" s="428"/>
      <c r="WBB537" s="330"/>
      <c r="WBC537" s="428"/>
      <c r="WBD537" s="330"/>
      <c r="WBE537" s="428"/>
      <c r="WBF537" s="330"/>
      <c r="WBG537" s="428"/>
      <c r="WBH537" s="330"/>
      <c r="WBI537" s="428"/>
      <c r="WBJ537" s="330"/>
      <c r="WBK537" s="428"/>
      <c r="WBL537" s="330"/>
      <c r="WBM537" s="428"/>
      <c r="WBN537" s="330"/>
      <c r="WBO537" s="428"/>
      <c r="WBP537" s="330"/>
      <c r="WBQ537" s="428"/>
      <c r="WBR537" s="330"/>
      <c r="WBS537" s="428"/>
      <c r="WBT537" s="330"/>
      <c r="WBU537" s="428"/>
      <c r="WBV537" s="330"/>
      <c r="WBW537" s="428"/>
      <c r="WBX537" s="330"/>
      <c r="WBY537" s="428"/>
      <c r="WBZ537" s="330"/>
      <c r="WCA537" s="428"/>
      <c r="WCB537" s="330"/>
      <c r="WCC537" s="428"/>
      <c r="WCD537" s="330"/>
      <c r="WCE537" s="428"/>
      <c r="WCF537" s="330"/>
      <c r="WCG537" s="428"/>
      <c r="WCH537" s="330"/>
      <c r="WCI537" s="428"/>
      <c r="WCJ537" s="330"/>
      <c r="WCK537" s="428"/>
      <c r="WCL537" s="330"/>
      <c r="WCM537" s="428"/>
      <c r="WCN537" s="330"/>
      <c r="WCO537" s="428"/>
      <c r="WCP537" s="330"/>
      <c r="WCQ537" s="428"/>
      <c r="WCR537" s="330"/>
      <c r="WCS537" s="428"/>
      <c r="WCT537" s="330"/>
      <c r="WCU537" s="428"/>
      <c r="WCV537" s="330"/>
      <c r="WCW537" s="428"/>
      <c r="WCX537" s="330"/>
      <c r="WCY537" s="428"/>
      <c r="WCZ537" s="330"/>
      <c r="WDA537" s="428"/>
      <c r="WDB537" s="330"/>
      <c r="WDC537" s="428"/>
      <c r="WDD537" s="330"/>
      <c r="WDE537" s="428"/>
      <c r="WDF537" s="330"/>
      <c r="WDG537" s="428"/>
      <c r="WDH537" s="330"/>
      <c r="WDI537" s="428"/>
      <c r="WDJ537" s="330"/>
      <c r="WDK537" s="428"/>
      <c r="WDL537" s="330"/>
      <c r="WDM537" s="428"/>
      <c r="WDN537" s="330"/>
      <c r="WDO537" s="428"/>
      <c r="WDP537" s="330"/>
      <c r="WDQ537" s="428"/>
      <c r="WDR537" s="330"/>
      <c r="WDS537" s="428"/>
      <c r="WDT537" s="330"/>
      <c r="WDU537" s="428"/>
      <c r="WDV537" s="330"/>
      <c r="WDW537" s="428"/>
      <c r="WDX537" s="330"/>
      <c r="WDY537" s="428"/>
      <c r="WDZ537" s="330"/>
      <c r="WEA537" s="428"/>
      <c r="WEB537" s="330"/>
      <c r="WEC537" s="428"/>
      <c r="WED537" s="330"/>
      <c r="WEE537" s="428"/>
      <c r="WEF537" s="330"/>
      <c r="WEG537" s="428"/>
      <c r="WEH537" s="330"/>
      <c r="WEI537" s="428"/>
      <c r="WEJ537" s="330"/>
      <c r="WEK537" s="428"/>
      <c r="WEL537" s="330"/>
      <c r="WEM537" s="428"/>
      <c r="WEN537" s="330"/>
      <c r="WEO537" s="428"/>
      <c r="WEP537" s="330"/>
      <c r="WEQ537" s="428"/>
      <c r="WER537" s="330"/>
      <c r="WES537" s="428"/>
      <c r="WET537" s="330"/>
      <c r="WEU537" s="428"/>
      <c r="WEV537" s="330"/>
      <c r="WEW537" s="428"/>
      <c r="WEX537" s="330"/>
      <c r="WEY537" s="428"/>
      <c r="WEZ537" s="330"/>
      <c r="WFA537" s="428"/>
      <c r="WFB537" s="330"/>
      <c r="WFC537" s="428"/>
      <c r="WFD537" s="330"/>
      <c r="WFE537" s="428"/>
      <c r="WFF537" s="330"/>
      <c r="WFG537" s="428"/>
      <c r="WFH537" s="330"/>
      <c r="WFI537" s="428"/>
      <c r="WFJ537" s="330"/>
      <c r="WFK537" s="428"/>
      <c r="WFL537" s="330"/>
      <c r="WFM537" s="428"/>
      <c r="WFN537" s="330"/>
      <c r="WFO537" s="428"/>
      <c r="WFP537" s="330"/>
      <c r="WFQ537" s="428"/>
      <c r="WFR537" s="330"/>
      <c r="WFS537" s="428"/>
      <c r="WFT537" s="330"/>
      <c r="WFU537" s="428"/>
      <c r="WFV537" s="330"/>
      <c r="WFW537" s="428"/>
      <c r="WFX537" s="330"/>
      <c r="WFY537" s="428"/>
      <c r="WFZ537" s="330"/>
      <c r="WGA537" s="428"/>
      <c r="WGB537" s="330"/>
      <c r="WGC537" s="428"/>
      <c r="WGD537" s="330"/>
      <c r="WGE537" s="428"/>
      <c r="WGF537" s="330"/>
      <c r="WGG537" s="428"/>
      <c r="WGH537" s="330"/>
      <c r="WGI537" s="428"/>
      <c r="WGJ537" s="330"/>
      <c r="WGK537" s="428"/>
      <c r="WGL537" s="330"/>
      <c r="WGM537" s="428"/>
      <c r="WGN537" s="330"/>
      <c r="WGO537" s="428"/>
      <c r="WGP537" s="330"/>
      <c r="WGQ537" s="428"/>
      <c r="WGR537" s="330"/>
      <c r="WGS537" s="428"/>
      <c r="WGT537" s="330"/>
      <c r="WGU537" s="428"/>
      <c r="WGV537" s="330"/>
      <c r="WGW537" s="428"/>
      <c r="WGX537" s="330"/>
      <c r="WGY537" s="428"/>
      <c r="WGZ537" s="330"/>
      <c r="WHA537" s="428"/>
      <c r="WHB537" s="330"/>
      <c r="WHC537" s="428"/>
      <c r="WHD537" s="330"/>
      <c r="WHE537" s="428"/>
      <c r="WHF537" s="330"/>
      <c r="WHG537" s="428"/>
      <c r="WHH537" s="330"/>
      <c r="WHI537" s="428"/>
      <c r="WHJ537" s="330"/>
      <c r="WHK537" s="428"/>
      <c r="WHL537" s="330"/>
      <c r="WHM537" s="428"/>
      <c r="WHN537" s="330"/>
      <c r="WHO537" s="428"/>
      <c r="WHP537" s="330"/>
      <c r="WHQ537" s="428"/>
      <c r="WHR537" s="330"/>
      <c r="WHS537" s="428"/>
      <c r="WHT537" s="330"/>
      <c r="WHU537" s="428"/>
      <c r="WHV537" s="330"/>
      <c r="WHW537" s="428"/>
      <c r="WHX537" s="330"/>
      <c r="WHY537" s="428"/>
      <c r="WHZ537" s="330"/>
      <c r="WIA537" s="428"/>
      <c r="WIB537" s="330"/>
      <c r="WIC537" s="428"/>
      <c r="WID537" s="330"/>
      <c r="WIE537" s="428"/>
      <c r="WIF537" s="330"/>
      <c r="WIG537" s="428"/>
      <c r="WIH537" s="330"/>
      <c r="WII537" s="428"/>
      <c r="WIJ537" s="330"/>
      <c r="WIK537" s="428"/>
      <c r="WIL537" s="330"/>
      <c r="WIM537" s="428"/>
      <c r="WIN537" s="330"/>
      <c r="WIO537" s="428"/>
      <c r="WIP537" s="330"/>
      <c r="WIQ537" s="428"/>
      <c r="WIR537" s="330"/>
      <c r="WIS537" s="428"/>
      <c r="WIT537" s="330"/>
      <c r="WIU537" s="428"/>
      <c r="WIV537" s="330"/>
      <c r="WIW537" s="428"/>
      <c r="WIX537" s="330"/>
      <c r="WIY537" s="428"/>
      <c r="WIZ537" s="330"/>
      <c r="WJA537" s="428"/>
      <c r="WJB537" s="330"/>
      <c r="WJC537" s="428"/>
      <c r="WJD537" s="330"/>
      <c r="WJE537" s="428"/>
      <c r="WJF537" s="330"/>
      <c r="WJG537" s="428"/>
      <c r="WJH537" s="330"/>
      <c r="WJI537" s="428"/>
      <c r="WJJ537" s="330"/>
      <c r="WJK537" s="428"/>
      <c r="WJL537" s="330"/>
      <c r="WJM537" s="428"/>
      <c r="WJN537" s="330"/>
      <c r="WJO537" s="428"/>
      <c r="WJP537" s="330"/>
      <c r="WJQ537" s="428"/>
      <c r="WJR537" s="330"/>
      <c r="WJS537" s="428"/>
      <c r="WJT537" s="330"/>
      <c r="WJU537" s="428"/>
      <c r="WJV537" s="330"/>
      <c r="WJW537" s="428"/>
      <c r="WJX537" s="330"/>
      <c r="WJY537" s="428"/>
      <c r="WJZ537" s="330"/>
      <c r="WKA537" s="428"/>
      <c r="WKB537" s="330"/>
      <c r="WKC537" s="428"/>
      <c r="WKD537" s="330"/>
      <c r="WKE537" s="428"/>
      <c r="WKF537" s="330"/>
      <c r="WKG537" s="428"/>
      <c r="WKH537" s="330"/>
      <c r="WKI537" s="428"/>
      <c r="WKJ537" s="330"/>
      <c r="WKK537" s="428"/>
      <c r="WKL537" s="330"/>
      <c r="WKM537" s="428"/>
      <c r="WKN537" s="330"/>
      <c r="WKO537" s="428"/>
      <c r="WKP537" s="330"/>
      <c r="WKQ537" s="428"/>
      <c r="WKR537" s="330"/>
      <c r="WKS537" s="428"/>
      <c r="WKT537" s="330"/>
      <c r="WKU537" s="428"/>
      <c r="WKV537" s="330"/>
      <c r="WKW537" s="428"/>
      <c r="WKX537" s="330"/>
      <c r="WKY537" s="428"/>
      <c r="WKZ537" s="330"/>
      <c r="WLA537" s="428"/>
      <c r="WLB537" s="330"/>
      <c r="WLC537" s="428"/>
      <c r="WLD537" s="330"/>
      <c r="WLE537" s="428"/>
      <c r="WLF537" s="330"/>
      <c r="WLG537" s="428"/>
      <c r="WLH537" s="330"/>
      <c r="WLI537" s="428"/>
      <c r="WLJ537" s="330"/>
      <c r="WLK537" s="428"/>
      <c r="WLL537" s="330"/>
      <c r="WLM537" s="428"/>
      <c r="WLN537" s="330"/>
      <c r="WLO537" s="428"/>
      <c r="WLP537" s="330"/>
      <c r="WLQ537" s="428"/>
      <c r="WLR537" s="330"/>
      <c r="WLS537" s="428"/>
      <c r="WLT537" s="330"/>
      <c r="WLU537" s="428"/>
      <c r="WLV537" s="330"/>
      <c r="WLW537" s="428"/>
      <c r="WLX537" s="330"/>
      <c r="WLY537" s="428"/>
      <c r="WLZ537" s="330"/>
      <c r="WMA537" s="428"/>
      <c r="WMB537" s="330"/>
      <c r="WMC537" s="428"/>
      <c r="WMD537" s="330"/>
      <c r="WME537" s="428"/>
      <c r="WMF537" s="330"/>
      <c r="WMG537" s="428"/>
      <c r="WMH537" s="330"/>
      <c r="WMI537" s="428"/>
      <c r="WMJ537" s="330"/>
      <c r="WMK537" s="428"/>
      <c r="WML537" s="330"/>
      <c r="WMM537" s="428"/>
      <c r="WMN537" s="330"/>
      <c r="WMO537" s="428"/>
      <c r="WMP537" s="330"/>
      <c r="WMQ537" s="428"/>
      <c r="WMR537" s="330"/>
      <c r="WMS537" s="428"/>
      <c r="WMT537" s="330"/>
      <c r="WMU537" s="428"/>
      <c r="WMV537" s="330"/>
      <c r="WMW537" s="428"/>
      <c r="WMX537" s="330"/>
      <c r="WMY537" s="428"/>
      <c r="WMZ537" s="330"/>
      <c r="WNA537" s="428"/>
      <c r="WNB537" s="330"/>
      <c r="WNC537" s="428"/>
      <c r="WND537" s="330"/>
      <c r="WNE537" s="428"/>
      <c r="WNF537" s="330"/>
      <c r="WNG537" s="428"/>
      <c r="WNH537" s="330"/>
      <c r="WNI537" s="428"/>
      <c r="WNJ537" s="330"/>
      <c r="WNK537" s="428"/>
      <c r="WNL537" s="330"/>
      <c r="WNM537" s="428"/>
      <c r="WNN537" s="330"/>
      <c r="WNO537" s="428"/>
      <c r="WNP537" s="330"/>
      <c r="WNQ537" s="428"/>
      <c r="WNR537" s="330"/>
      <c r="WNS537" s="428"/>
      <c r="WNT537" s="330"/>
      <c r="WNU537" s="428"/>
      <c r="WNV537" s="330"/>
      <c r="WNW537" s="428"/>
      <c r="WNX537" s="330"/>
      <c r="WNY537" s="428"/>
      <c r="WNZ537" s="330"/>
      <c r="WOA537" s="428"/>
      <c r="WOB537" s="330"/>
      <c r="WOC537" s="428"/>
      <c r="WOD537" s="330"/>
      <c r="WOE537" s="428"/>
      <c r="WOF537" s="330"/>
      <c r="WOG537" s="428"/>
      <c r="WOH537" s="330"/>
      <c r="WOI537" s="428"/>
      <c r="WOJ537" s="330"/>
      <c r="WOK537" s="428"/>
      <c r="WOL537" s="330"/>
      <c r="WOM537" s="428"/>
      <c r="WON537" s="330"/>
      <c r="WOO537" s="428"/>
      <c r="WOP537" s="330"/>
      <c r="WOQ537" s="428"/>
      <c r="WOR537" s="330"/>
      <c r="WOS537" s="428"/>
      <c r="WOT537" s="330"/>
      <c r="WOU537" s="428"/>
      <c r="WOV537" s="330"/>
      <c r="WOW537" s="428"/>
      <c r="WOX537" s="330"/>
      <c r="WOY537" s="428"/>
      <c r="WOZ537" s="330"/>
      <c r="WPA537" s="428"/>
      <c r="WPB537" s="330"/>
      <c r="WPC537" s="428"/>
      <c r="WPD537" s="330"/>
      <c r="WPE537" s="428"/>
      <c r="WPF537" s="330"/>
      <c r="WPG537" s="428"/>
      <c r="WPH537" s="330"/>
      <c r="WPI537" s="428"/>
      <c r="WPJ537" s="330"/>
      <c r="WPK537" s="428"/>
      <c r="WPL537" s="330"/>
      <c r="WPM537" s="428"/>
      <c r="WPN537" s="330"/>
      <c r="WPO537" s="428"/>
      <c r="WPP537" s="330"/>
      <c r="WPQ537" s="428"/>
      <c r="WPR537" s="330"/>
      <c r="WPS537" s="428"/>
      <c r="WPT537" s="330"/>
      <c r="WPU537" s="428"/>
      <c r="WPV537" s="330"/>
      <c r="WPW537" s="428"/>
      <c r="WPX537" s="330"/>
      <c r="WPY537" s="428"/>
      <c r="WPZ537" s="330"/>
      <c r="WQA537" s="428"/>
      <c r="WQB537" s="330"/>
      <c r="WQC537" s="428"/>
      <c r="WQD537" s="330"/>
      <c r="WQE537" s="428"/>
      <c r="WQF537" s="330"/>
      <c r="WQG537" s="428"/>
      <c r="WQH537" s="330"/>
      <c r="WQI537" s="428"/>
      <c r="WQJ537" s="330"/>
      <c r="WQK537" s="428"/>
      <c r="WQL537" s="330"/>
      <c r="WQM537" s="428"/>
      <c r="WQN537" s="330"/>
      <c r="WQO537" s="428"/>
      <c r="WQP537" s="330"/>
      <c r="WQQ537" s="428"/>
      <c r="WQR537" s="330"/>
      <c r="WQS537" s="428"/>
      <c r="WQT537" s="330"/>
      <c r="WQU537" s="428"/>
      <c r="WQV537" s="330"/>
      <c r="WQW537" s="428"/>
      <c r="WQX537" s="330"/>
      <c r="WQY537" s="428"/>
      <c r="WQZ537" s="330"/>
      <c r="WRA537" s="428"/>
      <c r="WRB537" s="330"/>
      <c r="WRC537" s="428"/>
      <c r="WRD537" s="330"/>
      <c r="WRE537" s="428"/>
      <c r="WRF537" s="330"/>
      <c r="WRG537" s="428"/>
      <c r="WRH537" s="330"/>
      <c r="WRI537" s="428"/>
      <c r="WRJ537" s="330"/>
      <c r="WRK537" s="428"/>
      <c r="WRL537" s="330"/>
      <c r="WRM537" s="428"/>
      <c r="WRN537" s="330"/>
      <c r="WRO537" s="428"/>
      <c r="WRP537" s="330"/>
      <c r="WRQ537" s="428"/>
      <c r="WRR537" s="330"/>
      <c r="WRS537" s="428"/>
      <c r="WRT537" s="330"/>
      <c r="WRU537" s="428"/>
      <c r="WRV537" s="330"/>
      <c r="WRW537" s="428"/>
      <c r="WRX537" s="330"/>
      <c r="WRY537" s="428"/>
      <c r="WRZ537" s="330"/>
      <c r="WSA537" s="428"/>
      <c r="WSB537" s="330"/>
      <c r="WSC537" s="428"/>
      <c r="WSD537" s="330"/>
      <c r="WSE537" s="428"/>
      <c r="WSF537" s="330"/>
      <c r="WSG537" s="428"/>
      <c r="WSH537" s="330"/>
      <c r="WSI537" s="428"/>
      <c r="WSJ537" s="330"/>
      <c r="WSK537" s="428"/>
      <c r="WSL537" s="330"/>
      <c r="WSM537" s="428"/>
      <c r="WSN537" s="330"/>
      <c r="WSO537" s="428"/>
      <c r="WSP537" s="330"/>
      <c r="WSQ537" s="428"/>
      <c r="WSR537" s="330"/>
      <c r="WSS537" s="428"/>
      <c r="WST537" s="330"/>
      <c r="WSU537" s="428"/>
      <c r="WSV537" s="330"/>
      <c r="WSW537" s="428"/>
      <c r="WSX537" s="330"/>
      <c r="WSY537" s="428"/>
      <c r="WSZ537" s="330"/>
      <c r="WTA537" s="428"/>
      <c r="WTB537" s="330"/>
      <c r="WTC537" s="428"/>
      <c r="WTD537" s="330"/>
      <c r="WTE537" s="428"/>
      <c r="WTF537" s="330"/>
      <c r="WTG537" s="428"/>
      <c r="WTH537" s="330"/>
      <c r="WTI537" s="428"/>
      <c r="WTJ537" s="330"/>
      <c r="WTK537" s="428"/>
      <c r="WTL537" s="330"/>
      <c r="WTM537" s="428"/>
      <c r="WTN537" s="330"/>
      <c r="WTO537" s="428"/>
      <c r="WTP537" s="330"/>
      <c r="WTQ537" s="428"/>
      <c r="WTR537" s="330"/>
      <c r="WTS537" s="428"/>
      <c r="WTT537" s="330"/>
      <c r="WTU537" s="428"/>
      <c r="WTV537" s="330"/>
      <c r="WTW537" s="428"/>
      <c r="WTX537" s="330"/>
      <c r="WTY537" s="428"/>
      <c r="WTZ537" s="330"/>
      <c r="WUA537" s="428"/>
      <c r="WUB537" s="330"/>
      <c r="WUC537" s="428"/>
      <c r="WUD537" s="330"/>
      <c r="WUE537" s="428"/>
      <c r="WUF537" s="330"/>
      <c r="WUG537" s="428"/>
      <c r="WUH537" s="330"/>
      <c r="WUI537" s="428"/>
      <c r="WUJ537" s="330"/>
      <c r="WUK537" s="428"/>
      <c r="WUL537" s="330"/>
      <c r="WUM537" s="428"/>
      <c r="WUN537" s="330"/>
      <c r="WUO537" s="428"/>
      <c r="WUP537" s="330"/>
      <c r="WUQ537" s="428"/>
      <c r="WUR537" s="330"/>
      <c r="WUS537" s="428"/>
      <c r="WUT537" s="330"/>
      <c r="WUU537" s="428"/>
      <c r="WUV537" s="330"/>
      <c r="WUW537" s="428"/>
      <c r="WUX537" s="330"/>
      <c r="WUY537" s="428"/>
      <c r="WUZ537" s="330"/>
      <c r="WVA537" s="428"/>
      <c r="WVB537" s="330"/>
      <c r="WVC537" s="428"/>
      <c r="WVD537" s="330"/>
      <c r="WVE537" s="428"/>
      <c r="WVF537" s="330"/>
      <c r="WVG537" s="428"/>
      <c r="WVH537" s="330"/>
      <c r="WVI537" s="428"/>
      <c r="WVJ537" s="330"/>
      <c r="WVK537" s="428"/>
      <c r="WVL537" s="330"/>
      <c r="WVM537" s="428"/>
      <c r="WVN537" s="330"/>
      <c r="WVO537" s="428"/>
      <c r="WVP537" s="330"/>
      <c r="WVQ537" s="428"/>
      <c r="WVR537" s="330"/>
      <c r="WVS537" s="428"/>
      <c r="WVT537" s="330"/>
      <c r="WVU537" s="428"/>
      <c r="WVV537" s="330"/>
      <c r="WVW537" s="428"/>
      <c r="WVX537" s="330"/>
      <c r="WVY537" s="428"/>
      <c r="WVZ537" s="330"/>
      <c r="WWA537" s="428"/>
      <c r="WWB537" s="330"/>
      <c r="WWC537" s="428"/>
      <c r="WWD537" s="330"/>
      <c r="WWE537" s="428"/>
      <c r="WWF537" s="330"/>
      <c r="WWG537" s="428"/>
      <c r="WWH537" s="330"/>
      <c r="WWI537" s="428"/>
      <c r="WWJ537" s="330"/>
      <c r="WWK537" s="428"/>
      <c r="WWL537" s="330"/>
      <c r="WWM537" s="428"/>
      <c r="WWN537" s="330"/>
      <c r="WWO537" s="428"/>
      <c r="WWP537" s="330"/>
      <c r="WWQ537" s="428"/>
      <c r="WWR537" s="330"/>
      <c r="WWS537" s="428"/>
      <c r="WWT537" s="330"/>
      <c r="WWU537" s="428"/>
      <c r="WWV537" s="330"/>
      <c r="WWW537" s="428"/>
      <c r="WWX537" s="330"/>
      <c r="WWY537" s="428"/>
      <c r="WWZ537" s="330"/>
      <c r="WXA537" s="428"/>
      <c r="WXB537" s="330"/>
      <c r="WXC537" s="428"/>
      <c r="WXD537" s="330"/>
      <c r="WXE537" s="428"/>
      <c r="WXF537" s="330"/>
      <c r="WXG537" s="428"/>
      <c r="WXH537" s="330"/>
      <c r="WXI537" s="428"/>
      <c r="WXJ537" s="330"/>
      <c r="WXK537" s="428"/>
      <c r="WXL537" s="330"/>
      <c r="WXM537" s="428"/>
      <c r="WXN537" s="330"/>
      <c r="WXO537" s="428"/>
      <c r="WXP537" s="330"/>
      <c r="WXQ537" s="428"/>
      <c r="WXR537" s="330"/>
      <c r="WXS537" s="428"/>
      <c r="WXT537" s="330"/>
      <c r="WXU537" s="428"/>
      <c r="WXV537" s="330"/>
      <c r="WXW537" s="428"/>
      <c r="WXX537" s="330"/>
      <c r="WXY537" s="428"/>
      <c r="WXZ537" s="330"/>
      <c r="WYA537" s="428"/>
      <c r="WYB537" s="330"/>
      <c r="WYC537" s="428"/>
      <c r="WYD537" s="330"/>
      <c r="WYE537" s="428"/>
      <c r="WYF537" s="330"/>
      <c r="WYG537" s="428"/>
      <c r="WYH537" s="330"/>
      <c r="WYI537" s="428"/>
      <c r="WYJ537" s="330"/>
      <c r="WYK537" s="428"/>
      <c r="WYL537" s="330"/>
      <c r="WYM537" s="428"/>
      <c r="WYN537" s="330"/>
      <c r="WYO537" s="428"/>
      <c r="WYP537" s="330"/>
      <c r="WYQ537" s="428"/>
      <c r="WYR537" s="330"/>
      <c r="WYS537" s="428"/>
      <c r="WYT537" s="330"/>
      <c r="WYU537" s="428"/>
      <c r="WYV537" s="330"/>
      <c r="WYW537" s="428"/>
      <c r="WYX537" s="330"/>
      <c r="WYY537" s="428"/>
      <c r="WYZ537" s="330"/>
      <c r="WZA537" s="428"/>
      <c r="WZB537" s="330"/>
      <c r="WZC537" s="428"/>
      <c r="WZD537" s="330"/>
      <c r="WZE537" s="428"/>
      <c r="WZF537" s="330"/>
      <c r="WZG537" s="428"/>
      <c r="WZH537" s="330"/>
      <c r="WZI537" s="428"/>
      <c r="WZJ537" s="330"/>
      <c r="WZK537" s="428"/>
      <c r="WZL537" s="330"/>
      <c r="WZM537" s="428"/>
      <c r="WZN537" s="330"/>
      <c r="WZO537" s="428"/>
      <c r="WZP537" s="330"/>
      <c r="WZQ537" s="428"/>
      <c r="WZR537" s="330"/>
      <c r="WZS537" s="428"/>
      <c r="WZT537" s="330"/>
      <c r="WZU537" s="428"/>
      <c r="WZV537" s="330"/>
      <c r="WZW537" s="428"/>
      <c r="WZX537" s="330"/>
      <c r="WZY537" s="428"/>
      <c r="WZZ537" s="330"/>
      <c r="XAA537" s="428"/>
      <c r="XAB537" s="330"/>
      <c r="XAC537" s="428"/>
      <c r="XAD537" s="330"/>
      <c r="XAE537" s="428"/>
      <c r="XAF537" s="330"/>
      <c r="XAG537" s="428"/>
      <c r="XAH537" s="330"/>
      <c r="XAI537" s="428"/>
      <c r="XAJ537" s="330"/>
      <c r="XAK537" s="428"/>
      <c r="XAL537" s="330"/>
      <c r="XAM537" s="428"/>
      <c r="XAN537" s="330"/>
      <c r="XAO537" s="428"/>
      <c r="XAP537" s="330"/>
      <c r="XAQ537" s="428"/>
      <c r="XAR537" s="330"/>
      <c r="XAS537" s="428"/>
      <c r="XAT537" s="330"/>
      <c r="XAU537" s="428"/>
      <c r="XAV537" s="330"/>
      <c r="XAW537" s="428"/>
      <c r="XAX537" s="330"/>
      <c r="XAY537" s="428"/>
      <c r="XAZ537" s="330"/>
      <c r="XBA537" s="428"/>
      <c r="XBB537" s="330"/>
      <c r="XBC537" s="428"/>
      <c r="XBD537" s="330"/>
      <c r="XBE537" s="428"/>
      <c r="XBF537" s="330"/>
      <c r="XBG537" s="428"/>
      <c r="XBH537" s="330"/>
      <c r="XBI537" s="428"/>
      <c r="XBJ537" s="330"/>
      <c r="XBK537" s="428"/>
      <c r="XBL537" s="330"/>
      <c r="XBM537" s="428"/>
      <c r="XBN537" s="330"/>
      <c r="XBO537" s="428"/>
      <c r="XBP537" s="330"/>
      <c r="XBQ537" s="428"/>
      <c r="XBR537" s="330"/>
      <c r="XBS537" s="428"/>
      <c r="XBT537" s="330"/>
      <c r="XBU537" s="428"/>
      <c r="XBV537" s="330"/>
      <c r="XBW537" s="428"/>
      <c r="XBX537" s="330"/>
      <c r="XBY537" s="428"/>
      <c r="XBZ537" s="330"/>
      <c r="XCA537" s="428"/>
      <c r="XCB537" s="330"/>
      <c r="XCC537" s="428"/>
      <c r="XCD537" s="330"/>
      <c r="XCE537" s="428"/>
      <c r="XCF537" s="330"/>
      <c r="XCG537" s="428"/>
      <c r="XCH537" s="330"/>
      <c r="XCI537" s="428"/>
      <c r="XCJ537" s="330"/>
      <c r="XCK537" s="428"/>
      <c r="XCL537" s="330"/>
      <c r="XCM537" s="428"/>
      <c r="XCN537" s="330"/>
      <c r="XCO537" s="428"/>
      <c r="XCP537" s="330"/>
      <c r="XCQ537" s="428"/>
      <c r="XCR537" s="330"/>
      <c r="XCS537" s="428"/>
      <c r="XCT537" s="330"/>
      <c r="XCU537" s="428"/>
      <c r="XCV537" s="330"/>
      <c r="XCW537" s="428"/>
      <c r="XCX537" s="330"/>
      <c r="XCY537" s="428"/>
      <c r="XCZ537" s="330"/>
      <c r="XDA537" s="428"/>
      <c r="XDB537" s="330"/>
      <c r="XDC537" s="428"/>
      <c r="XDD537" s="330"/>
      <c r="XDE537" s="428"/>
      <c r="XDF537" s="330"/>
      <c r="XDG537" s="428"/>
      <c r="XDH537" s="330"/>
      <c r="XDI537" s="428"/>
      <c r="XDJ537" s="330"/>
      <c r="XDK537" s="428"/>
      <c r="XDL537" s="330"/>
      <c r="XDM537" s="428"/>
      <c r="XDN537" s="330"/>
      <c r="XDO537" s="428"/>
      <c r="XDP537" s="330"/>
      <c r="XDQ537" s="428"/>
      <c r="XDR537" s="330"/>
      <c r="XDS537" s="428"/>
      <c r="XDT537" s="330"/>
      <c r="XDU537" s="428"/>
      <c r="XDV537" s="330"/>
      <c r="XDW537" s="428"/>
      <c r="XDX537" s="330"/>
      <c r="XDY537" s="428"/>
      <c r="XDZ537" s="330"/>
      <c r="XEA537" s="428"/>
      <c r="XEB537" s="330"/>
      <c r="XEC537" s="428"/>
      <c r="XED537" s="330"/>
      <c r="XEE537" s="428"/>
      <c r="XEF537" s="330"/>
      <c r="XEG537" s="428"/>
      <c r="XEH537" s="330"/>
      <c r="XEI537" s="428"/>
      <c r="XEJ537" s="330"/>
      <c r="XEK537" s="428"/>
      <c r="XEL537" s="330"/>
      <c r="XEM537" s="428"/>
      <c r="XEN537" s="330"/>
      <c r="XEO537" s="428"/>
      <c r="XEP537" s="330"/>
      <c r="XEQ537" s="428"/>
      <c r="XER537" s="330"/>
      <c r="XES537" s="428"/>
      <c r="XET537" s="330"/>
      <c r="XEU537" s="428"/>
      <c r="XEV537" s="330"/>
      <c r="XEW537" s="428"/>
      <c r="XEX537" s="330"/>
      <c r="XEY537" s="428"/>
      <c r="XEZ537" s="330"/>
      <c r="XFA537" s="428"/>
      <c r="XFB537" s="330"/>
      <c r="XFC537" s="428"/>
      <c r="XFD537" s="330"/>
    </row>
    <row r="538" spans="1:16384" ht="15.75" customHeight="1" x14ac:dyDescent="0.25">
      <c r="A538" s="428">
        <f>A537+1</f>
        <v>405</v>
      </c>
      <c r="B538" s="329" t="s">
        <v>618</v>
      </c>
      <c r="C538" s="429">
        <f>D538+M538+O538+Q538+S538+U538+W538+X538+Y538</f>
        <v>1832064.88</v>
      </c>
      <c r="D538" s="455">
        <f>E538+F538+G538+H538+I538+J538</f>
        <v>0</v>
      </c>
      <c r="E538" s="397"/>
      <c r="F538" s="427"/>
      <c r="G538" s="397"/>
      <c r="H538" s="427"/>
      <c r="I538" s="397"/>
      <c r="J538" s="427"/>
      <c r="K538" s="427"/>
      <c r="L538" s="427"/>
      <c r="M538" s="427"/>
      <c r="N538" s="397"/>
      <c r="O538" s="427"/>
      <c r="P538" s="397"/>
      <c r="Q538" s="427"/>
      <c r="R538" s="397"/>
      <c r="S538" s="427"/>
      <c r="T538" s="397"/>
      <c r="U538" s="427"/>
      <c r="V538" s="397"/>
      <c r="W538" s="427"/>
      <c r="X538" s="397"/>
      <c r="Y538" s="455">
        <v>1832064.88</v>
      </c>
      <c r="Z538" s="460"/>
      <c r="AA538" s="125"/>
      <c r="AB538" s="330" t="s">
        <v>983</v>
      </c>
      <c r="AC538" s="48"/>
      <c r="AD538" s="330"/>
      <c r="AE538" s="428"/>
      <c r="AF538" s="330"/>
      <c r="AG538" s="428"/>
      <c r="AH538" s="330"/>
      <c r="AI538" s="428"/>
      <c r="AJ538" s="330"/>
      <c r="AK538" s="428"/>
      <c r="AL538" s="330"/>
      <c r="AM538" s="428"/>
      <c r="AN538" s="330"/>
      <c r="AO538" s="428"/>
      <c r="AP538" s="330"/>
      <c r="AQ538" s="428"/>
      <c r="AR538" s="330"/>
      <c r="AS538" s="428"/>
      <c r="AT538" s="330"/>
      <c r="AU538" s="428"/>
      <c r="AV538" s="330"/>
      <c r="AW538" s="428"/>
      <c r="AX538" s="330"/>
      <c r="AY538" s="428"/>
      <c r="AZ538" s="330"/>
      <c r="BA538" s="428"/>
      <c r="BB538" s="330"/>
      <c r="BC538" s="428"/>
      <c r="BD538" s="330"/>
      <c r="BE538" s="428"/>
      <c r="BF538" s="330"/>
      <c r="BG538" s="428"/>
      <c r="BH538" s="330"/>
      <c r="BI538" s="428"/>
      <c r="BJ538" s="330"/>
      <c r="BK538" s="428"/>
      <c r="BL538" s="330"/>
      <c r="BM538" s="428"/>
      <c r="BN538" s="330"/>
      <c r="BO538" s="428"/>
      <c r="BP538" s="330"/>
      <c r="BQ538" s="428"/>
      <c r="BR538" s="330"/>
      <c r="BS538" s="428"/>
      <c r="BT538" s="330"/>
      <c r="BU538" s="428"/>
      <c r="BV538" s="330"/>
      <c r="BW538" s="428"/>
      <c r="BX538" s="330"/>
      <c r="BY538" s="428"/>
      <c r="BZ538" s="330"/>
      <c r="CA538" s="428"/>
      <c r="CB538" s="330"/>
      <c r="CC538" s="428"/>
      <c r="CD538" s="330"/>
      <c r="CE538" s="428"/>
      <c r="CF538" s="330"/>
      <c r="CG538" s="428"/>
      <c r="CH538" s="330"/>
      <c r="CI538" s="428"/>
      <c r="CJ538" s="330"/>
      <c r="CK538" s="428"/>
      <c r="CL538" s="330"/>
      <c r="CM538" s="428"/>
      <c r="CN538" s="330"/>
      <c r="CO538" s="428"/>
      <c r="CP538" s="330"/>
      <c r="CQ538" s="428"/>
      <c r="CR538" s="330"/>
      <c r="CS538" s="428"/>
      <c r="CT538" s="330"/>
      <c r="CU538" s="428"/>
      <c r="CV538" s="330"/>
      <c r="CW538" s="428"/>
      <c r="CX538" s="330"/>
      <c r="CY538" s="428"/>
      <c r="CZ538" s="330"/>
      <c r="DA538" s="428"/>
      <c r="DB538" s="330"/>
      <c r="DC538" s="428"/>
      <c r="DD538" s="330"/>
      <c r="DE538" s="428"/>
      <c r="DF538" s="330"/>
      <c r="DG538" s="428"/>
      <c r="DH538" s="330"/>
      <c r="DI538" s="428"/>
      <c r="DJ538" s="330"/>
      <c r="DK538" s="428"/>
      <c r="DL538" s="330"/>
      <c r="DM538" s="428"/>
      <c r="DN538" s="330"/>
      <c r="DO538" s="428"/>
      <c r="DP538" s="330"/>
      <c r="DQ538" s="428"/>
      <c r="DR538" s="330"/>
      <c r="DS538" s="428"/>
      <c r="DT538" s="330"/>
      <c r="DU538" s="428"/>
      <c r="DV538" s="330"/>
      <c r="DW538" s="428"/>
      <c r="DX538" s="330"/>
      <c r="DY538" s="428"/>
      <c r="DZ538" s="330"/>
      <c r="EA538" s="428"/>
      <c r="EB538" s="330"/>
      <c r="EC538" s="428"/>
      <c r="ED538" s="330"/>
      <c r="EE538" s="428"/>
      <c r="EF538" s="330"/>
      <c r="EG538" s="428"/>
      <c r="EH538" s="330"/>
      <c r="EI538" s="428"/>
      <c r="EJ538" s="330"/>
      <c r="EK538" s="428"/>
      <c r="EL538" s="330"/>
      <c r="EM538" s="428"/>
      <c r="EN538" s="330"/>
      <c r="EO538" s="428"/>
      <c r="EP538" s="330"/>
      <c r="EQ538" s="428"/>
      <c r="ER538" s="330"/>
      <c r="ES538" s="428"/>
      <c r="ET538" s="330"/>
      <c r="EU538" s="428"/>
      <c r="EV538" s="330"/>
      <c r="EW538" s="428"/>
      <c r="EX538" s="330"/>
      <c r="EY538" s="428"/>
      <c r="EZ538" s="330"/>
      <c r="FA538" s="428"/>
      <c r="FB538" s="330"/>
      <c r="FC538" s="428"/>
      <c r="FD538" s="330"/>
      <c r="FE538" s="428"/>
      <c r="FF538" s="330"/>
      <c r="FG538" s="428"/>
      <c r="FH538" s="330"/>
      <c r="FI538" s="428"/>
      <c r="FJ538" s="330"/>
      <c r="FK538" s="428"/>
      <c r="FL538" s="330"/>
      <c r="FM538" s="428"/>
      <c r="FN538" s="330"/>
      <c r="FO538" s="428"/>
      <c r="FP538" s="330"/>
      <c r="FQ538" s="428"/>
      <c r="FR538" s="330"/>
      <c r="FS538" s="428"/>
      <c r="FT538" s="330"/>
      <c r="FU538" s="428"/>
      <c r="FV538" s="330"/>
      <c r="FW538" s="428"/>
      <c r="FX538" s="330"/>
      <c r="FY538" s="428"/>
      <c r="FZ538" s="330"/>
      <c r="GA538" s="428"/>
      <c r="GB538" s="330"/>
      <c r="GC538" s="428"/>
      <c r="GD538" s="330"/>
      <c r="GE538" s="428"/>
      <c r="GF538" s="330"/>
      <c r="GG538" s="428"/>
      <c r="GH538" s="330"/>
      <c r="GI538" s="428"/>
      <c r="GJ538" s="330"/>
      <c r="GK538" s="428"/>
      <c r="GL538" s="330"/>
      <c r="GM538" s="428"/>
      <c r="GN538" s="330"/>
      <c r="GO538" s="428"/>
      <c r="GP538" s="330"/>
      <c r="GQ538" s="428"/>
      <c r="GR538" s="330"/>
      <c r="GS538" s="428"/>
      <c r="GT538" s="330"/>
      <c r="GU538" s="428"/>
      <c r="GV538" s="330"/>
      <c r="GW538" s="428"/>
      <c r="GX538" s="330"/>
      <c r="GY538" s="428"/>
      <c r="GZ538" s="330"/>
      <c r="HA538" s="428"/>
      <c r="HB538" s="330"/>
      <c r="HC538" s="428"/>
      <c r="HD538" s="330"/>
      <c r="HE538" s="428"/>
      <c r="HF538" s="330"/>
      <c r="HG538" s="428"/>
      <c r="HH538" s="330"/>
      <c r="HI538" s="428"/>
      <c r="HJ538" s="330"/>
      <c r="HK538" s="428"/>
      <c r="HL538" s="330"/>
      <c r="HM538" s="428"/>
      <c r="HN538" s="330"/>
      <c r="HO538" s="428"/>
      <c r="HP538" s="330"/>
      <c r="HQ538" s="428"/>
      <c r="HR538" s="330"/>
      <c r="HS538" s="428"/>
      <c r="HT538" s="330"/>
      <c r="HU538" s="428"/>
      <c r="HV538" s="330"/>
      <c r="HW538" s="428"/>
      <c r="HX538" s="330"/>
      <c r="HY538" s="428"/>
      <c r="HZ538" s="330"/>
      <c r="IA538" s="428"/>
      <c r="IB538" s="330"/>
      <c r="IC538" s="428"/>
      <c r="ID538" s="330"/>
      <c r="IE538" s="428"/>
      <c r="IF538" s="330"/>
      <c r="IG538" s="428"/>
      <c r="IH538" s="330"/>
      <c r="II538" s="428"/>
      <c r="IJ538" s="330"/>
      <c r="IK538" s="428"/>
      <c r="IL538" s="330"/>
      <c r="IM538" s="428"/>
      <c r="IN538" s="330"/>
      <c r="IO538" s="428"/>
      <c r="IP538" s="330"/>
      <c r="IQ538" s="428"/>
      <c r="IR538" s="330"/>
      <c r="IS538" s="428"/>
      <c r="IT538" s="330"/>
      <c r="IU538" s="428"/>
      <c r="IV538" s="330"/>
      <c r="IW538" s="428"/>
      <c r="IX538" s="330"/>
      <c r="IY538" s="428"/>
      <c r="IZ538" s="330"/>
      <c r="JA538" s="428"/>
      <c r="JB538" s="330"/>
      <c r="JC538" s="428"/>
      <c r="JD538" s="330"/>
      <c r="JE538" s="428"/>
      <c r="JF538" s="330"/>
      <c r="JG538" s="428"/>
      <c r="JH538" s="330"/>
      <c r="JI538" s="428"/>
      <c r="JJ538" s="330"/>
      <c r="JK538" s="428"/>
      <c r="JL538" s="330"/>
      <c r="JM538" s="428"/>
      <c r="JN538" s="330"/>
      <c r="JO538" s="428"/>
      <c r="JP538" s="330"/>
      <c r="JQ538" s="428"/>
      <c r="JR538" s="330"/>
      <c r="JS538" s="428"/>
      <c r="JT538" s="330"/>
      <c r="JU538" s="428"/>
      <c r="JV538" s="330"/>
      <c r="JW538" s="428"/>
      <c r="JX538" s="330"/>
      <c r="JY538" s="428"/>
      <c r="JZ538" s="330"/>
      <c r="KA538" s="428"/>
      <c r="KB538" s="330"/>
      <c r="KC538" s="428"/>
      <c r="KD538" s="330"/>
      <c r="KE538" s="428"/>
      <c r="KF538" s="330"/>
      <c r="KG538" s="428"/>
      <c r="KH538" s="330"/>
      <c r="KI538" s="428"/>
      <c r="KJ538" s="330"/>
      <c r="KK538" s="428"/>
      <c r="KL538" s="330"/>
      <c r="KM538" s="428"/>
      <c r="KN538" s="330"/>
      <c r="KO538" s="428"/>
      <c r="KP538" s="330"/>
      <c r="KQ538" s="428"/>
      <c r="KR538" s="330"/>
      <c r="KS538" s="428"/>
      <c r="KT538" s="330"/>
      <c r="KU538" s="428"/>
      <c r="KV538" s="330"/>
      <c r="KW538" s="428"/>
      <c r="KX538" s="330"/>
      <c r="KY538" s="428"/>
      <c r="KZ538" s="330"/>
      <c r="LA538" s="428"/>
      <c r="LB538" s="330"/>
      <c r="LC538" s="428"/>
      <c r="LD538" s="330"/>
      <c r="LE538" s="428"/>
      <c r="LF538" s="330"/>
      <c r="LG538" s="428"/>
      <c r="LH538" s="330"/>
      <c r="LI538" s="428"/>
      <c r="LJ538" s="330"/>
      <c r="LK538" s="428"/>
      <c r="LL538" s="330"/>
      <c r="LM538" s="428"/>
      <c r="LN538" s="330"/>
      <c r="LO538" s="428"/>
      <c r="LP538" s="330"/>
      <c r="LQ538" s="428"/>
      <c r="LR538" s="330"/>
      <c r="LS538" s="428"/>
      <c r="LT538" s="330"/>
      <c r="LU538" s="428"/>
      <c r="LV538" s="330"/>
      <c r="LW538" s="428"/>
      <c r="LX538" s="330"/>
      <c r="LY538" s="428"/>
      <c r="LZ538" s="330"/>
      <c r="MA538" s="428"/>
      <c r="MB538" s="330"/>
      <c r="MC538" s="428"/>
      <c r="MD538" s="330"/>
      <c r="ME538" s="428"/>
      <c r="MF538" s="330"/>
      <c r="MG538" s="428"/>
      <c r="MH538" s="330"/>
      <c r="MI538" s="428"/>
      <c r="MJ538" s="330"/>
      <c r="MK538" s="428"/>
      <c r="ML538" s="330"/>
      <c r="MM538" s="428"/>
      <c r="MN538" s="330"/>
      <c r="MO538" s="428"/>
      <c r="MP538" s="330"/>
      <c r="MQ538" s="428"/>
      <c r="MR538" s="330"/>
      <c r="MS538" s="428"/>
      <c r="MT538" s="330"/>
      <c r="MU538" s="428"/>
      <c r="MV538" s="330"/>
      <c r="MW538" s="428"/>
      <c r="MX538" s="330"/>
      <c r="MY538" s="428"/>
      <c r="MZ538" s="330"/>
      <c r="NA538" s="428"/>
      <c r="NB538" s="330"/>
      <c r="NC538" s="428"/>
      <c r="ND538" s="330"/>
      <c r="NE538" s="428"/>
      <c r="NF538" s="330"/>
      <c r="NG538" s="428"/>
      <c r="NH538" s="330"/>
      <c r="NI538" s="428"/>
      <c r="NJ538" s="330"/>
      <c r="NK538" s="428"/>
      <c r="NL538" s="330"/>
      <c r="NM538" s="428"/>
      <c r="NN538" s="330"/>
      <c r="NO538" s="428"/>
      <c r="NP538" s="330"/>
      <c r="NQ538" s="428"/>
      <c r="NR538" s="330"/>
      <c r="NS538" s="428"/>
      <c r="NT538" s="330"/>
      <c r="NU538" s="428"/>
      <c r="NV538" s="330"/>
      <c r="NW538" s="428"/>
      <c r="NX538" s="330"/>
      <c r="NY538" s="428"/>
      <c r="NZ538" s="330"/>
      <c r="OA538" s="428"/>
      <c r="OB538" s="330"/>
      <c r="OC538" s="428"/>
      <c r="OD538" s="330"/>
      <c r="OE538" s="428"/>
      <c r="OF538" s="330"/>
      <c r="OG538" s="428"/>
      <c r="OH538" s="330"/>
      <c r="OI538" s="428"/>
      <c r="OJ538" s="330"/>
      <c r="OK538" s="428"/>
      <c r="OL538" s="330"/>
      <c r="OM538" s="428"/>
      <c r="ON538" s="330"/>
      <c r="OO538" s="428"/>
      <c r="OP538" s="330"/>
      <c r="OQ538" s="428"/>
      <c r="OR538" s="330"/>
      <c r="OS538" s="428"/>
      <c r="OT538" s="330"/>
      <c r="OU538" s="428"/>
      <c r="OV538" s="330"/>
      <c r="OW538" s="428"/>
      <c r="OX538" s="330"/>
      <c r="OY538" s="428"/>
      <c r="OZ538" s="330"/>
      <c r="PA538" s="428"/>
      <c r="PB538" s="330"/>
      <c r="PC538" s="428"/>
      <c r="PD538" s="330"/>
      <c r="PE538" s="428"/>
      <c r="PF538" s="330"/>
      <c r="PG538" s="428"/>
      <c r="PH538" s="330"/>
      <c r="PI538" s="428"/>
      <c r="PJ538" s="330"/>
      <c r="PK538" s="428"/>
      <c r="PL538" s="330"/>
      <c r="PM538" s="428"/>
      <c r="PN538" s="330"/>
      <c r="PO538" s="428"/>
      <c r="PP538" s="330"/>
      <c r="PQ538" s="428"/>
      <c r="PR538" s="330"/>
      <c r="PS538" s="428"/>
      <c r="PT538" s="330"/>
      <c r="PU538" s="428"/>
      <c r="PV538" s="330"/>
      <c r="PW538" s="428"/>
      <c r="PX538" s="330"/>
      <c r="PY538" s="428"/>
      <c r="PZ538" s="330"/>
      <c r="QA538" s="428"/>
      <c r="QB538" s="330"/>
      <c r="QC538" s="428"/>
      <c r="QD538" s="330"/>
      <c r="QE538" s="428"/>
      <c r="QF538" s="330"/>
      <c r="QG538" s="428"/>
      <c r="QH538" s="330"/>
      <c r="QI538" s="428"/>
      <c r="QJ538" s="330"/>
      <c r="QK538" s="428"/>
      <c r="QL538" s="330"/>
      <c r="QM538" s="428"/>
      <c r="QN538" s="330"/>
      <c r="QO538" s="428"/>
      <c r="QP538" s="330"/>
      <c r="QQ538" s="428"/>
      <c r="QR538" s="330"/>
      <c r="QS538" s="428"/>
      <c r="QT538" s="330"/>
      <c r="QU538" s="428"/>
      <c r="QV538" s="330"/>
      <c r="QW538" s="428"/>
      <c r="QX538" s="330"/>
      <c r="QY538" s="428"/>
      <c r="QZ538" s="330"/>
      <c r="RA538" s="428"/>
      <c r="RB538" s="330"/>
      <c r="RC538" s="428"/>
      <c r="RD538" s="330"/>
      <c r="RE538" s="428"/>
      <c r="RF538" s="330"/>
      <c r="RG538" s="428"/>
      <c r="RH538" s="330"/>
      <c r="RI538" s="428"/>
      <c r="RJ538" s="330"/>
      <c r="RK538" s="428"/>
      <c r="RL538" s="330"/>
      <c r="RM538" s="428"/>
      <c r="RN538" s="330"/>
      <c r="RO538" s="428"/>
      <c r="RP538" s="330"/>
      <c r="RQ538" s="428"/>
      <c r="RR538" s="330"/>
      <c r="RS538" s="428"/>
      <c r="RT538" s="330"/>
      <c r="RU538" s="428"/>
      <c r="RV538" s="330"/>
      <c r="RW538" s="428"/>
      <c r="RX538" s="330"/>
      <c r="RY538" s="428"/>
      <c r="RZ538" s="330"/>
      <c r="SA538" s="428"/>
      <c r="SB538" s="330"/>
      <c r="SC538" s="428"/>
      <c r="SD538" s="330"/>
      <c r="SE538" s="428"/>
      <c r="SF538" s="330"/>
      <c r="SG538" s="428"/>
      <c r="SH538" s="330"/>
      <c r="SI538" s="428"/>
      <c r="SJ538" s="330"/>
      <c r="SK538" s="428"/>
      <c r="SL538" s="330"/>
      <c r="SM538" s="428"/>
      <c r="SN538" s="330"/>
      <c r="SO538" s="428"/>
      <c r="SP538" s="330"/>
      <c r="SQ538" s="428"/>
      <c r="SR538" s="330"/>
      <c r="SS538" s="428"/>
      <c r="ST538" s="330"/>
      <c r="SU538" s="428"/>
      <c r="SV538" s="330"/>
      <c r="SW538" s="428"/>
      <c r="SX538" s="330"/>
      <c r="SY538" s="428"/>
      <c r="SZ538" s="330"/>
      <c r="TA538" s="428"/>
      <c r="TB538" s="330"/>
      <c r="TC538" s="428"/>
      <c r="TD538" s="330"/>
      <c r="TE538" s="428"/>
      <c r="TF538" s="330"/>
      <c r="TG538" s="428"/>
      <c r="TH538" s="330"/>
      <c r="TI538" s="428"/>
      <c r="TJ538" s="330"/>
      <c r="TK538" s="428"/>
      <c r="TL538" s="330"/>
      <c r="TM538" s="428"/>
      <c r="TN538" s="330"/>
      <c r="TO538" s="428"/>
      <c r="TP538" s="330"/>
      <c r="TQ538" s="428"/>
      <c r="TR538" s="330"/>
      <c r="TS538" s="428"/>
      <c r="TT538" s="330"/>
      <c r="TU538" s="428"/>
      <c r="TV538" s="330"/>
      <c r="TW538" s="428"/>
      <c r="TX538" s="330"/>
      <c r="TY538" s="428"/>
      <c r="TZ538" s="330"/>
      <c r="UA538" s="428"/>
      <c r="UB538" s="330"/>
      <c r="UC538" s="428"/>
      <c r="UD538" s="330"/>
      <c r="UE538" s="428"/>
      <c r="UF538" s="330"/>
      <c r="UG538" s="428"/>
      <c r="UH538" s="330"/>
      <c r="UI538" s="428"/>
      <c r="UJ538" s="330"/>
      <c r="UK538" s="428"/>
      <c r="UL538" s="330"/>
      <c r="UM538" s="428"/>
      <c r="UN538" s="330"/>
      <c r="UO538" s="428"/>
      <c r="UP538" s="330"/>
      <c r="UQ538" s="428"/>
      <c r="UR538" s="330"/>
      <c r="US538" s="428"/>
      <c r="UT538" s="330"/>
      <c r="UU538" s="428"/>
      <c r="UV538" s="330"/>
      <c r="UW538" s="428"/>
      <c r="UX538" s="330"/>
      <c r="UY538" s="428"/>
      <c r="UZ538" s="330"/>
      <c r="VA538" s="428"/>
      <c r="VB538" s="330"/>
      <c r="VC538" s="428"/>
      <c r="VD538" s="330"/>
      <c r="VE538" s="428"/>
      <c r="VF538" s="330"/>
      <c r="VG538" s="428"/>
      <c r="VH538" s="330"/>
      <c r="VI538" s="428"/>
      <c r="VJ538" s="330"/>
      <c r="VK538" s="428"/>
      <c r="VL538" s="330"/>
      <c r="VM538" s="428"/>
      <c r="VN538" s="330"/>
      <c r="VO538" s="428"/>
      <c r="VP538" s="330"/>
      <c r="VQ538" s="428"/>
      <c r="VR538" s="330"/>
      <c r="VS538" s="428"/>
      <c r="VT538" s="330"/>
      <c r="VU538" s="428"/>
      <c r="VV538" s="330"/>
      <c r="VW538" s="428"/>
      <c r="VX538" s="330"/>
      <c r="VY538" s="428"/>
      <c r="VZ538" s="330"/>
      <c r="WA538" s="428"/>
      <c r="WB538" s="330"/>
      <c r="WC538" s="428"/>
      <c r="WD538" s="330"/>
      <c r="WE538" s="428"/>
      <c r="WF538" s="330"/>
      <c r="WG538" s="428"/>
      <c r="WH538" s="330"/>
      <c r="WI538" s="428"/>
      <c r="WJ538" s="330"/>
      <c r="WK538" s="428"/>
      <c r="WL538" s="330"/>
      <c r="WM538" s="428"/>
      <c r="WN538" s="330"/>
      <c r="WO538" s="428"/>
      <c r="WP538" s="330"/>
      <c r="WQ538" s="428"/>
      <c r="WR538" s="330"/>
      <c r="WS538" s="428"/>
      <c r="WT538" s="330"/>
      <c r="WU538" s="428"/>
      <c r="WV538" s="330"/>
      <c r="WW538" s="428"/>
      <c r="WX538" s="330"/>
      <c r="WY538" s="428"/>
      <c r="WZ538" s="330"/>
      <c r="XA538" s="428"/>
      <c r="XB538" s="330"/>
      <c r="XC538" s="428"/>
      <c r="XD538" s="330"/>
      <c r="XE538" s="428"/>
      <c r="XF538" s="330"/>
      <c r="XG538" s="428"/>
      <c r="XH538" s="330"/>
      <c r="XI538" s="428"/>
      <c r="XJ538" s="330"/>
      <c r="XK538" s="428"/>
      <c r="XL538" s="330"/>
      <c r="XM538" s="428"/>
      <c r="XN538" s="330"/>
      <c r="XO538" s="428"/>
      <c r="XP538" s="330"/>
      <c r="XQ538" s="428"/>
      <c r="XR538" s="330"/>
      <c r="XS538" s="428"/>
      <c r="XT538" s="330"/>
      <c r="XU538" s="428"/>
      <c r="XV538" s="330"/>
      <c r="XW538" s="428"/>
      <c r="XX538" s="330"/>
      <c r="XY538" s="428"/>
      <c r="XZ538" s="330"/>
      <c r="YA538" s="428"/>
      <c r="YB538" s="330"/>
      <c r="YC538" s="428"/>
      <c r="YD538" s="330"/>
      <c r="YE538" s="428"/>
      <c r="YF538" s="330"/>
      <c r="YG538" s="428"/>
      <c r="YH538" s="330"/>
      <c r="YI538" s="428"/>
      <c r="YJ538" s="330"/>
      <c r="YK538" s="428"/>
      <c r="YL538" s="330"/>
      <c r="YM538" s="428"/>
      <c r="YN538" s="330"/>
      <c r="YO538" s="428"/>
      <c r="YP538" s="330"/>
      <c r="YQ538" s="428"/>
      <c r="YR538" s="330"/>
      <c r="YS538" s="428"/>
      <c r="YT538" s="330"/>
      <c r="YU538" s="428"/>
      <c r="YV538" s="330"/>
      <c r="YW538" s="428"/>
      <c r="YX538" s="330"/>
      <c r="YY538" s="428"/>
      <c r="YZ538" s="330"/>
      <c r="ZA538" s="428"/>
      <c r="ZB538" s="330"/>
      <c r="ZC538" s="428"/>
      <c r="ZD538" s="330"/>
      <c r="ZE538" s="428"/>
      <c r="ZF538" s="330"/>
      <c r="ZG538" s="428"/>
      <c r="ZH538" s="330"/>
      <c r="ZI538" s="428"/>
      <c r="ZJ538" s="330"/>
      <c r="ZK538" s="428"/>
      <c r="ZL538" s="330"/>
      <c r="ZM538" s="428"/>
      <c r="ZN538" s="330"/>
      <c r="ZO538" s="428"/>
      <c r="ZP538" s="330"/>
      <c r="ZQ538" s="428"/>
      <c r="ZR538" s="330"/>
      <c r="ZS538" s="428"/>
      <c r="ZT538" s="330"/>
      <c r="ZU538" s="428"/>
      <c r="ZV538" s="330"/>
      <c r="ZW538" s="428"/>
      <c r="ZX538" s="330"/>
      <c r="ZY538" s="428"/>
      <c r="ZZ538" s="330"/>
      <c r="AAA538" s="428"/>
      <c r="AAB538" s="330"/>
      <c r="AAC538" s="428"/>
      <c r="AAD538" s="330"/>
      <c r="AAE538" s="428"/>
      <c r="AAF538" s="330"/>
      <c r="AAG538" s="428"/>
      <c r="AAH538" s="330"/>
      <c r="AAI538" s="428"/>
      <c r="AAJ538" s="330"/>
      <c r="AAK538" s="428"/>
      <c r="AAL538" s="330"/>
      <c r="AAM538" s="428"/>
      <c r="AAN538" s="330"/>
      <c r="AAO538" s="428"/>
      <c r="AAP538" s="330"/>
      <c r="AAQ538" s="428"/>
      <c r="AAR538" s="330"/>
      <c r="AAS538" s="428"/>
      <c r="AAT538" s="330"/>
      <c r="AAU538" s="428"/>
      <c r="AAV538" s="330"/>
      <c r="AAW538" s="428"/>
      <c r="AAX538" s="330"/>
      <c r="AAY538" s="428"/>
      <c r="AAZ538" s="330"/>
      <c r="ABA538" s="428"/>
      <c r="ABB538" s="330"/>
      <c r="ABC538" s="428"/>
      <c r="ABD538" s="330"/>
      <c r="ABE538" s="428"/>
      <c r="ABF538" s="330"/>
      <c r="ABG538" s="428"/>
      <c r="ABH538" s="330"/>
      <c r="ABI538" s="428"/>
      <c r="ABJ538" s="330"/>
      <c r="ABK538" s="428"/>
      <c r="ABL538" s="330"/>
      <c r="ABM538" s="428"/>
      <c r="ABN538" s="330"/>
      <c r="ABO538" s="428"/>
      <c r="ABP538" s="330"/>
      <c r="ABQ538" s="428"/>
      <c r="ABR538" s="330"/>
      <c r="ABS538" s="428"/>
      <c r="ABT538" s="330"/>
      <c r="ABU538" s="428"/>
      <c r="ABV538" s="330"/>
      <c r="ABW538" s="428"/>
      <c r="ABX538" s="330"/>
      <c r="ABY538" s="428"/>
      <c r="ABZ538" s="330"/>
      <c r="ACA538" s="428"/>
      <c r="ACB538" s="330"/>
      <c r="ACC538" s="428"/>
      <c r="ACD538" s="330"/>
      <c r="ACE538" s="428"/>
      <c r="ACF538" s="330"/>
      <c r="ACG538" s="428"/>
      <c r="ACH538" s="330"/>
      <c r="ACI538" s="428"/>
      <c r="ACJ538" s="330"/>
      <c r="ACK538" s="428"/>
      <c r="ACL538" s="330"/>
      <c r="ACM538" s="428"/>
      <c r="ACN538" s="330"/>
      <c r="ACO538" s="428"/>
      <c r="ACP538" s="330"/>
      <c r="ACQ538" s="428"/>
      <c r="ACR538" s="330"/>
      <c r="ACS538" s="428"/>
      <c r="ACT538" s="330"/>
      <c r="ACU538" s="428"/>
      <c r="ACV538" s="330"/>
      <c r="ACW538" s="428"/>
      <c r="ACX538" s="330"/>
      <c r="ACY538" s="428"/>
      <c r="ACZ538" s="330"/>
      <c r="ADA538" s="428"/>
      <c r="ADB538" s="330"/>
      <c r="ADC538" s="428"/>
      <c r="ADD538" s="330"/>
      <c r="ADE538" s="428"/>
      <c r="ADF538" s="330"/>
      <c r="ADG538" s="428"/>
      <c r="ADH538" s="330"/>
      <c r="ADI538" s="428"/>
      <c r="ADJ538" s="330"/>
      <c r="ADK538" s="428"/>
      <c r="ADL538" s="330"/>
      <c r="ADM538" s="428"/>
      <c r="ADN538" s="330"/>
      <c r="ADO538" s="428"/>
      <c r="ADP538" s="330"/>
      <c r="ADQ538" s="428"/>
      <c r="ADR538" s="330"/>
      <c r="ADS538" s="428"/>
      <c r="ADT538" s="330"/>
      <c r="ADU538" s="428"/>
      <c r="ADV538" s="330"/>
      <c r="ADW538" s="428"/>
      <c r="ADX538" s="330"/>
      <c r="ADY538" s="428"/>
      <c r="ADZ538" s="330"/>
      <c r="AEA538" s="428"/>
      <c r="AEB538" s="330"/>
      <c r="AEC538" s="428"/>
      <c r="AED538" s="330"/>
      <c r="AEE538" s="428"/>
      <c r="AEF538" s="330"/>
      <c r="AEG538" s="428"/>
      <c r="AEH538" s="330"/>
      <c r="AEI538" s="428"/>
      <c r="AEJ538" s="330"/>
      <c r="AEK538" s="428"/>
      <c r="AEL538" s="330"/>
      <c r="AEM538" s="428"/>
      <c r="AEN538" s="330"/>
      <c r="AEO538" s="428"/>
      <c r="AEP538" s="330"/>
      <c r="AEQ538" s="428"/>
      <c r="AER538" s="330"/>
      <c r="AES538" s="428"/>
      <c r="AET538" s="330"/>
      <c r="AEU538" s="428"/>
      <c r="AEV538" s="330"/>
      <c r="AEW538" s="428"/>
      <c r="AEX538" s="330"/>
      <c r="AEY538" s="428"/>
      <c r="AEZ538" s="330"/>
      <c r="AFA538" s="428"/>
      <c r="AFB538" s="330"/>
      <c r="AFC538" s="428"/>
      <c r="AFD538" s="330"/>
      <c r="AFE538" s="428"/>
      <c r="AFF538" s="330"/>
      <c r="AFG538" s="428"/>
      <c r="AFH538" s="330"/>
      <c r="AFI538" s="428"/>
      <c r="AFJ538" s="330"/>
      <c r="AFK538" s="428"/>
      <c r="AFL538" s="330"/>
      <c r="AFM538" s="428"/>
      <c r="AFN538" s="330"/>
      <c r="AFO538" s="428"/>
      <c r="AFP538" s="330"/>
      <c r="AFQ538" s="428"/>
      <c r="AFR538" s="330"/>
      <c r="AFS538" s="428"/>
      <c r="AFT538" s="330"/>
      <c r="AFU538" s="428"/>
      <c r="AFV538" s="330"/>
      <c r="AFW538" s="428"/>
      <c r="AFX538" s="330"/>
      <c r="AFY538" s="428"/>
      <c r="AFZ538" s="330"/>
      <c r="AGA538" s="428"/>
      <c r="AGB538" s="330"/>
      <c r="AGC538" s="428"/>
      <c r="AGD538" s="330"/>
      <c r="AGE538" s="428"/>
      <c r="AGF538" s="330"/>
      <c r="AGG538" s="428"/>
      <c r="AGH538" s="330"/>
      <c r="AGI538" s="428"/>
      <c r="AGJ538" s="330"/>
      <c r="AGK538" s="428"/>
      <c r="AGL538" s="330"/>
      <c r="AGM538" s="428"/>
      <c r="AGN538" s="330"/>
      <c r="AGO538" s="428"/>
      <c r="AGP538" s="330"/>
      <c r="AGQ538" s="428"/>
      <c r="AGR538" s="330"/>
      <c r="AGS538" s="428"/>
      <c r="AGT538" s="330"/>
      <c r="AGU538" s="428"/>
      <c r="AGV538" s="330"/>
      <c r="AGW538" s="428"/>
      <c r="AGX538" s="330"/>
      <c r="AGY538" s="428"/>
      <c r="AGZ538" s="330"/>
      <c r="AHA538" s="428"/>
      <c r="AHB538" s="330"/>
      <c r="AHC538" s="428"/>
      <c r="AHD538" s="330"/>
      <c r="AHE538" s="428"/>
      <c r="AHF538" s="330"/>
      <c r="AHG538" s="428"/>
      <c r="AHH538" s="330"/>
      <c r="AHI538" s="428"/>
      <c r="AHJ538" s="330"/>
      <c r="AHK538" s="428"/>
      <c r="AHL538" s="330"/>
      <c r="AHM538" s="428"/>
      <c r="AHN538" s="330"/>
      <c r="AHO538" s="428"/>
      <c r="AHP538" s="330"/>
      <c r="AHQ538" s="428"/>
      <c r="AHR538" s="330"/>
      <c r="AHS538" s="428"/>
      <c r="AHT538" s="330"/>
      <c r="AHU538" s="428"/>
      <c r="AHV538" s="330"/>
      <c r="AHW538" s="428"/>
      <c r="AHX538" s="330"/>
      <c r="AHY538" s="428"/>
      <c r="AHZ538" s="330"/>
      <c r="AIA538" s="428"/>
      <c r="AIB538" s="330"/>
      <c r="AIC538" s="428"/>
      <c r="AID538" s="330"/>
      <c r="AIE538" s="428"/>
      <c r="AIF538" s="330"/>
      <c r="AIG538" s="428"/>
      <c r="AIH538" s="330"/>
      <c r="AII538" s="428"/>
      <c r="AIJ538" s="330"/>
      <c r="AIK538" s="428"/>
      <c r="AIL538" s="330"/>
      <c r="AIM538" s="428"/>
      <c r="AIN538" s="330"/>
      <c r="AIO538" s="428"/>
      <c r="AIP538" s="330"/>
      <c r="AIQ538" s="428"/>
      <c r="AIR538" s="330"/>
      <c r="AIS538" s="428"/>
      <c r="AIT538" s="330"/>
      <c r="AIU538" s="428"/>
      <c r="AIV538" s="330"/>
      <c r="AIW538" s="428"/>
      <c r="AIX538" s="330"/>
      <c r="AIY538" s="428"/>
      <c r="AIZ538" s="330"/>
      <c r="AJA538" s="428"/>
      <c r="AJB538" s="330"/>
      <c r="AJC538" s="428"/>
      <c r="AJD538" s="330"/>
      <c r="AJE538" s="428"/>
      <c r="AJF538" s="330"/>
      <c r="AJG538" s="428"/>
      <c r="AJH538" s="330"/>
      <c r="AJI538" s="428"/>
      <c r="AJJ538" s="330"/>
      <c r="AJK538" s="428"/>
      <c r="AJL538" s="330"/>
      <c r="AJM538" s="428"/>
      <c r="AJN538" s="330"/>
      <c r="AJO538" s="428"/>
      <c r="AJP538" s="330"/>
      <c r="AJQ538" s="428"/>
      <c r="AJR538" s="330"/>
      <c r="AJS538" s="428"/>
      <c r="AJT538" s="330"/>
      <c r="AJU538" s="428"/>
      <c r="AJV538" s="330"/>
      <c r="AJW538" s="428"/>
      <c r="AJX538" s="330"/>
      <c r="AJY538" s="428"/>
      <c r="AJZ538" s="330"/>
      <c r="AKA538" s="428"/>
      <c r="AKB538" s="330"/>
      <c r="AKC538" s="428"/>
      <c r="AKD538" s="330"/>
      <c r="AKE538" s="428"/>
      <c r="AKF538" s="330"/>
      <c r="AKG538" s="428"/>
      <c r="AKH538" s="330"/>
      <c r="AKI538" s="428"/>
      <c r="AKJ538" s="330"/>
      <c r="AKK538" s="428"/>
      <c r="AKL538" s="330"/>
      <c r="AKM538" s="428"/>
      <c r="AKN538" s="330"/>
      <c r="AKO538" s="428"/>
      <c r="AKP538" s="330"/>
      <c r="AKQ538" s="428"/>
      <c r="AKR538" s="330"/>
      <c r="AKS538" s="428"/>
      <c r="AKT538" s="330"/>
      <c r="AKU538" s="428"/>
      <c r="AKV538" s="330"/>
      <c r="AKW538" s="428"/>
      <c r="AKX538" s="330"/>
      <c r="AKY538" s="428"/>
      <c r="AKZ538" s="330"/>
      <c r="ALA538" s="428"/>
      <c r="ALB538" s="330"/>
      <c r="ALC538" s="428"/>
      <c r="ALD538" s="330"/>
      <c r="ALE538" s="428"/>
      <c r="ALF538" s="330"/>
      <c r="ALG538" s="428"/>
      <c r="ALH538" s="330"/>
      <c r="ALI538" s="428"/>
      <c r="ALJ538" s="330"/>
      <c r="ALK538" s="428"/>
      <c r="ALL538" s="330"/>
      <c r="ALM538" s="428"/>
      <c r="ALN538" s="330"/>
      <c r="ALO538" s="428"/>
      <c r="ALP538" s="330"/>
      <c r="ALQ538" s="428"/>
      <c r="ALR538" s="330"/>
      <c r="ALS538" s="428"/>
      <c r="ALT538" s="330"/>
      <c r="ALU538" s="428"/>
      <c r="ALV538" s="330"/>
      <c r="ALW538" s="428"/>
      <c r="ALX538" s="330"/>
      <c r="ALY538" s="428"/>
      <c r="ALZ538" s="330"/>
      <c r="AMA538" s="428"/>
      <c r="AMB538" s="330"/>
      <c r="AMC538" s="428"/>
      <c r="AMD538" s="330"/>
      <c r="AME538" s="428"/>
      <c r="AMF538" s="330"/>
      <c r="AMG538" s="428"/>
      <c r="AMH538" s="330"/>
      <c r="AMI538" s="428"/>
      <c r="AMJ538" s="330"/>
      <c r="AMK538" s="428"/>
      <c r="AML538" s="330"/>
      <c r="AMM538" s="428"/>
      <c r="AMN538" s="330"/>
      <c r="AMO538" s="428"/>
      <c r="AMP538" s="330"/>
      <c r="AMQ538" s="428"/>
      <c r="AMR538" s="330"/>
      <c r="AMS538" s="428"/>
      <c r="AMT538" s="330"/>
      <c r="AMU538" s="428"/>
      <c r="AMV538" s="330"/>
      <c r="AMW538" s="428"/>
      <c r="AMX538" s="330"/>
      <c r="AMY538" s="428"/>
      <c r="AMZ538" s="330"/>
      <c r="ANA538" s="428"/>
      <c r="ANB538" s="330"/>
      <c r="ANC538" s="428"/>
      <c r="AND538" s="330"/>
      <c r="ANE538" s="428"/>
      <c r="ANF538" s="330"/>
      <c r="ANG538" s="428"/>
      <c r="ANH538" s="330"/>
      <c r="ANI538" s="428"/>
      <c r="ANJ538" s="330"/>
      <c r="ANK538" s="428"/>
      <c r="ANL538" s="330"/>
      <c r="ANM538" s="428"/>
      <c r="ANN538" s="330"/>
      <c r="ANO538" s="428"/>
      <c r="ANP538" s="330"/>
      <c r="ANQ538" s="428"/>
      <c r="ANR538" s="330"/>
      <c r="ANS538" s="428"/>
      <c r="ANT538" s="330"/>
      <c r="ANU538" s="428"/>
      <c r="ANV538" s="330"/>
      <c r="ANW538" s="428"/>
      <c r="ANX538" s="330"/>
      <c r="ANY538" s="428"/>
      <c r="ANZ538" s="330"/>
      <c r="AOA538" s="428"/>
      <c r="AOB538" s="330"/>
      <c r="AOC538" s="428"/>
      <c r="AOD538" s="330"/>
      <c r="AOE538" s="428"/>
      <c r="AOF538" s="330"/>
      <c r="AOG538" s="428"/>
      <c r="AOH538" s="330"/>
      <c r="AOI538" s="428"/>
      <c r="AOJ538" s="330"/>
      <c r="AOK538" s="428"/>
      <c r="AOL538" s="330"/>
      <c r="AOM538" s="428"/>
      <c r="AON538" s="330"/>
      <c r="AOO538" s="428"/>
      <c r="AOP538" s="330"/>
      <c r="AOQ538" s="428"/>
      <c r="AOR538" s="330"/>
      <c r="AOS538" s="428"/>
      <c r="AOT538" s="330"/>
      <c r="AOU538" s="428"/>
      <c r="AOV538" s="330"/>
      <c r="AOW538" s="428"/>
      <c r="AOX538" s="330"/>
      <c r="AOY538" s="428"/>
      <c r="AOZ538" s="330"/>
      <c r="APA538" s="428"/>
      <c r="APB538" s="330"/>
      <c r="APC538" s="428"/>
      <c r="APD538" s="330"/>
      <c r="APE538" s="428"/>
      <c r="APF538" s="330"/>
      <c r="APG538" s="428"/>
      <c r="APH538" s="330"/>
      <c r="API538" s="428"/>
      <c r="APJ538" s="330"/>
      <c r="APK538" s="428"/>
      <c r="APL538" s="330"/>
      <c r="APM538" s="428"/>
      <c r="APN538" s="330"/>
      <c r="APO538" s="428"/>
      <c r="APP538" s="330"/>
      <c r="APQ538" s="428"/>
      <c r="APR538" s="330"/>
      <c r="APS538" s="428"/>
      <c r="APT538" s="330"/>
      <c r="APU538" s="428"/>
      <c r="APV538" s="330"/>
      <c r="APW538" s="428"/>
      <c r="APX538" s="330"/>
      <c r="APY538" s="428"/>
      <c r="APZ538" s="330"/>
      <c r="AQA538" s="428"/>
      <c r="AQB538" s="330"/>
      <c r="AQC538" s="428"/>
      <c r="AQD538" s="330"/>
      <c r="AQE538" s="428"/>
      <c r="AQF538" s="330"/>
      <c r="AQG538" s="428"/>
      <c r="AQH538" s="330"/>
      <c r="AQI538" s="428"/>
      <c r="AQJ538" s="330"/>
      <c r="AQK538" s="428"/>
      <c r="AQL538" s="330"/>
      <c r="AQM538" s="428"/>
      <c r="AQN538" s="330"/>
      <c r="AQO538" s="428"/>
      <c r="AQP538" s="330"/>
      <c r="AQQ538" s="428"/>
      <c r="AQR538" s="330"/>
      <c r="AQS538" s="428"/>
      <c r="AQT538" s="330"/>
      <c r="AQU538" s="428"/>
      <c r="AQV538" s="330"/>
      <c r="AQW538" s="428"/>
      <c r="AQX538" s="330"/>
      <c r="AQY538" s="428"/>
      <c r="AQZ538" s="330"/>
      <c r="ARA538" s="428"/>
      <c r="ARB538" s="330"/>
      <c r="ARC538" s="428"/>
      <c r="ARD538" s="330"/>
      <c r="ARE538" s="428"/>
      <c r="ARF538" s="330"/>
      <c r="ARG538" s="428"/>
      <c r="ARH538" s="330"/>
      <c r="ARI538" s="428"/>
      <c r="ARJ538" s="330"/>
      <c r="ARK538" s="428"/>
      <c r="ARL538" s="330"/>
      <c r="ARM538" s="428"/>
      <c r="ARN538" s="330"/>
      <c r="ARO538" s="428"/>
      <c r="ARP538" s="330"/>
      <c r="ARQ538" s="428"/>
      <c r="ARR538" s="330"/>
      <c r="ARS538" s="428"/>
      <c r="ART538" s="330"/>
      <c r="ARU538" s="428"/>
      <c r="ARV538" s="330"/>
      <c r="ARW538" s="428"/>
      <c r="ARX538" s="330"/>
      <c r="ARY538" s="428"/>
      <c r="ARZ538" s="330"/>
      <c r="ASA538" s="428"/>
      <c r="ASB538" s="330"/>
      <c r="ASC538" s="428"/>
      <c r="ASD538" s="330"/>
      <c r="ASE538" s="428"/>
      <c r="ASF538" s="330"/>
      <c r="ASG538" s="428"/>
      <c r="ASH538" s="330"/>
      <c r="ASI538" s="428"/>
      <c r="ASJ538" s="330"/>
      <c r="ASK538" s="428"/>
      <c r="ASL538" s="330"/>
      <c r="ASM538" s="428"/>
      <c r="ASN538" s="330"/>
      <c r="ASO538" s="428"/>
      <c r="ASP538" s="330"/>
      <c r="ASQ538" s="428"/>
      <c r="ASR538" s="330"/>
      <c r="ASS538" s="428"/>
      <c r="AST538" s="330"/>
      <c r="ASU538" s="428"/>
      <c r="ASV538" s="330"/>
      <c r="ASW538" s="428"/>
      <c r="ASX538" s="330"/>
      <c r="ASY538" s="428"/>
      <c r="ASZ538" s="330"/>
      <c r="ATA538" s="428"/>
      <c r="ATB538" s="330"/>
      <c r="ATC538" s="428"/>
      <c r="ATD538" s="330"/>
      <c r="ATE538" s="428"/>
      <c r="ATF538" s="330"/>
      <c r="ATG538" s="428"/>
      <c r="ATH538" s="330"/>
      <c r="ATI538" s="428"/>
      <c r="ATJ538" s="330"/>
      <c r="ATK538" s="428"/>
      <c r="ATL538" s="330"/>
      <c r="ATM538" s="428"/>
      <c r="ATN538" s="330"/>
      <c r="ATO538" s="428"/>
      <c r="ATP538" s="330"/>
      <c r="ATQ538" s="428"/>
      <c r="ATR538" s="330"/>
      <c r="ATS538" s="428"/>
      <c r="ATT538" s="330"/>
      <c r="ATU538" s="428"/>
      <c r="ATV538" s="330"/>
      <c r="ATW538" s="428"/>
      <c r="ATX538" s="330"/>
      <c r="ATY538" s="428"/>
      <c r="ATZ538" s="330"/>
      <c r="AUA538" s="428"/>
      <c r="AUB538" s="330"/>
      <c r="AUC538" s="428"/>
      <c r="AUD538" s="330"/>
      <c r="AUE538" s="428"/>
      <c r="AUF538" s="330"/>
      <c r="AUG538" s="428"/>
      <c r="AUH538" s="330"/>
      <c r="AUI538" s="428"/>
      <c r="AUJ538" s="330"/>
      <c r="AUK538" s="428"/>
      <c r="AUL538" s="330"/>
      <c r="AUM538" s="428"/>
      <c r="AUN538" s="330"/>
      <c r="AUO538" s="428"/>
      <c r="AUP538" s="330"/>
      <c r="AUQ538" s="428"/>
      <c r="AUR538" s="330"/>
      <c r="AUS538" s="428"/>
      <c r="AUT538" s="330"/>
      <c r="AUU538" s="428"/>
      <c r="AUV538" s="330"/>
      <c r="AUW538" s="428"/>
      <c r="AUX538" s="330"/>
      <c r="AUY538" s="428"/>
      <c r="AUZ538" s="330"/>
      <c r="AVA538" s="428"/>
      <c r="AVB538" s="330"/>
      <c r="AVC538" s="428"/>
      <c r="AVD538" s="330"/>
      <c r="AVE538" s="428"/>
      <c r="AVF538" s="330"/>
      <c r="AVG538" s="428"/>
      <c r="AVH538" s="330"/>
      <c r="AVI538" s="428"/>
      <c r="AVJ538" s="330"/>
      <c r="AVK538" s="428"/>
      <c r="AVL538" s="330"/>
      <c r="AVM538" s="428"/>
      <c r="AVN538" s="330"/>
      <c r="AVO538" s="428"/>
      <c r="AVP538" s="330"/>
      <c r="AVQ538" s="428"/>
      <c r="AVR538" s="330"/>
      <c r="AVS538" s="428"/>
      <c r="AVT538" s="330"/>
      <c r="AVU538" s="428"/>
      <c r="AVV538" s="330"/>
      <c r="AVW538" s="428"/>
      <c r="AVX538" s="330"/>
      <c r="AVY538" s="428"/>
      <c r="AVZ538" s="330"/>
      <c r="AWA538" s="428"/>
      <c r="AWB538" s="330"/>
      <c r="AWC538" s="428"/>
      <c r="AWD538" s="330"/>
      <c r="AWE538" s="428"/>
      <c r="AWF538" s="330"/>
      <c r="AWG538" s="428"/>
      <c r="AWH538" s="330"/>
      <c r="AWI538" s="428"/>
      <c r="AWJ538" s="330"/>
      <c r="AWK538" s="428"/>
      <c r="AWL538" s="330"/>
      <c r="AWM538" s="428"/>
      <c r="AWN538" s="330"/>
      <c r="AWO538" s="428"/>
      <c r="AWP538" s="330"/>
      <c r="AWQ538" s="428"/>
      <c r="AWR538" s="330"/>
      <c r="AWS538" s="428"/>
      <c r="AWT538" s="330"/>
      <c r="AWU538" s="428"/>
      <c r="AWV538" s="330"/>
      <c r="AWW538" s="428"/>
      <c r="AWX538" s="330"/>
      <c r="AWY538" s="428"/>
      <c r="AWZ538" s="330"/>
      <c r="AXA538" s="428"/>
      <c r="AXB538" s="330"/>
      <c r="AXC538" s="428"/>
      <c r="AXD538" s="330"/>
      <c r="AXE538" s="428"/>
      <c r="AXF538" s="330"/>
      <c r="AXG538" s="428"/>
      <c r="AXH538" s="330"/>
      <c r="AXI538" s="428"/>
      <c r="AXJ538" s="330"/>
      <c r="AXK538" s="428"/>
      <c r="AXL538" s="330"/>
      <c r="AXM538" s="428"/>
      <c r="AXN538" s="330"/>
      <c r="AXO538" s="428"/>
      <c r="AXP538" s="330"/>
      <c r="AXQ538" s="428"/>
      <c r="AXR538" s="330"/>
      <c r="AXS538" s="428"/>
      <c r="AXT538" s="330"/>
      <c r="AXU538" s="428"/>
      <c r="AXV538" s="330"/>
      <c r="AXW538" s="428"/>
      <c r="AXX538" s="330"/>
      <c r="AXY538" s="428"/>
      <c r="AXZ538" s="330"/>
      <c r="AYA538" s="428"/>
      <c r="AYB538" s="330"/>
      <c r="AYC538" s="428"/>
      <c r="AYD538" s="330"/>
      <c r="AYE538" s="428"/>
      <c r="AYF538" s="330"/>
      <c r="AYG538" s="428"/>
      <c r="AYH538" s="330"/>
      <c r="AYI538" s="428"/>
      <c r="AYJ538" s="330"/>
      <c r="AYK538" s="428"/>
      <c r="AYL538" s="330"/>
      <c r="AYM538" s="428"/>
      <c r="AYN538" s="330"/>
      <c r="AYO538" s="428"/>
      <c r="AYP538" s="330"/>
      <c r="AYQ538" s="428"/>
      <c r="AYR538" s="330"/>
      <c r="AYS538" s="428"/>
      <c r="AYT538" s="330"/>
      <c r="AYU538" s="428"/>
      <c r="AYV538" s="330"/>
      <c r="AYW538" s="428"/>
      <c r="AYX538" s="330"/>
      <c r="AYY538" s="428"/>
      <c r="AYZ538" s="330"/>
      <c r="AZA538" s="428"/>
      <c r="AZB538" s="330"/>
      <c r="AZC538" s="428"/>
      <c r="AZD538" s="330"/>
      <c r="AZE538" s="428"/>
      <c r="AZF538" s="330"/>
      <c r="AZG538" s="428"/>
      <c r="AZH538" s="330"/>
      <c r="AZI538" s="428"/>
      <c r="AZJ538" s="330"/>
      <c r="AZK538" s="428"/>
      <c r="AZL538" s="330"/>
      <c r="AZM538" s="428"/>
      <c r="AZN538" s="330"/>
      <c r="AZO538" s="428"/>
      <c r="AZP538" s="330"/>
      <c r="AZQ538" s="428"/>
      <c r="AZR538" s="330"/>
      <c r="AZS538" s="428"/>
      <c r="AZT538" s="330"/>
      <c r="AZU538" s="428"/>
      <c r="AZV538" s="330"/>
      <c r="AZW538" s="428"/>
      <c r="AZX538" s="330"/>
      <c r="AZY538" s="428"/>
      <c r="AZZ538" s="330"/>
      <c r="BAA538" s="428"/>
      <c r="BAB538" s="330"/>
      <c r="BAC538" s="428"/>
      <c r="BAD538" s="330"/>
      <c r="BAE538" s="428"/>
      <c r="BAF538" s="330"/>
      <c r="BAG538" s="428"/>
      <c r="BAH538" s="330"/>
      <c r="BAI538" s="428"/>
      <c r="BAJ538" s="330"/>
      <c r="BAK538" s="428"/>
      <c r="BAL538" s="330"/>
      <c r="BAM538" s="428"/>
      <c r="BAN538" s="330"/>
      <c r="BAO538" s="428"/>
      <c r="BAP538" s="330"/>
      <c r="BAQ538" s="428"/>
      <c r="BAR538" s="330"/>
      <c r="BAS538" s="428"/>
      <c r="BAT538" s="330"/>
      <c r="BAU538" s="428"/>
      <c r="BAV538" s="330"/>
      <c r="BAW538" s="428"/>
      <c r="BAX538" s="330"/>
      <c r="BAY538" s="428"/>
      <c r="BAZ538" s="330"/>
      <c r="BBA538" s="428"/>
      <c r="BBB538" s="330"/>
      <c r="BBC538" s="428"/>
      <c r="BBD538" s="330"/>
      <c r="BBE538" s="428"/>
      <c r="BBF538" s="330"/>
      <c r="BBG538" s="428"/>
      <c r="BBH538" s="330"/>
      <c r="BBI538" s="428"/>
      <c r="BBJ538" s="330"/>
      <c r="BBK538" s="428"/>
      <c r="BBL538" s="330"/>
      <c r="BBM538" s="428"/>
      <c r="BBN538" s="330"/>
      <c r="BBO538" s="428"/>
      <c r="BBP538" s="330"/>
      <c r="BBQ538" s="428"/>
      <c r="BBR538" s="330"/>
      <c r="BBS538" s="428"/>
      <c r="BBT538" s="330"/>
      <c r="BBU538" s="428"/>
      <c r="BBV538" s="330"/>
      <c r="BBW538" s="428"/>
      <c r="BBX538" s="330"/>
      <c r="BBY538" s="428"/>
      <c r="BBZ538" s="330"/>
      <c r="BCA538" s="428"/>
      <c r="BCB538" s="330"/>
      <c r="BCC538" s="428"/>
      <c r="BCD538" s="330"/>
      <c r="BCE538" s="428"/>
      <c r="BCF538" s="330"/>
      <c r="BCG538" s="428"/>
      <c r="BCH538" s="330"/>
      <c r="BCI538" s="428"/>
      <c r="BCJ538" s="330"/>
      <c r="BCK538" s="428"/>
      <c r="BCL538" s="330"/>
      <c r="BCM538" s="428"/>
      <c r="BCN538" s="330"/>
      <c r="BCO538" s="428"/>
      <c r="BCP538" s="330"/>
      <c r="BCQ538" s="428"/>
      <c r="BCR538" s="330"/>
      <c r="BCS538" s="428"/>
      <c r="BCT538" s="330"/>
      <c r="BCU538" s="428"/>
      <c r="BCV538" s="330"/>
      <c r="BCW538" s="428"/>
      <c r="BCX538" s="330"/>
      <c r="BCY538" s="428"/>
      <c r="BCZ538" s="330"/>
      <c r="BDA538" s="428"/>
      <c r="BDB538" s="330"/>
      <c r="BDC538" s="428"/>
      <c r="BDD538" s="330"/>
      <c r="BDE538" s="428"/>
      <c r="BDF538" s="330"/>
      <c r="BDG538" s="428"/>
      <c r="BDH538" s="330"/>
      <c r="BDI538" s="428"/>
      <c r="BDJ538" s="330"/>
      <c r="BDK538" s="428"/>
      <c r="BDL538" s="330"/>
      <c r="BDM538" s="428"/>
      <c r="BDN538" s="330"/>
      <c r="BDO538" s="428"/>
      <c r="BDP538" s="330"/>
      <c r="BDQ538" s="428"/>
      <c r="BDR538" s="330"/>
      <c r="BDS538" s="428"/>
      <c r="BDT538" s="330"/>
      <c r="BDU538" s="428"/>
      <c r="BDV538" s="330"/>
      <c r="BDW538" s="428"/>
      <c r="BDX538" s="330"/>
      <c r="BDY538" s="428"/>
      <c r="BDZ538" s="330"/>
      <c r="BEA538" s="428"/>
      <c r="BEB538" s="330"/>
      <c r="BEC538" s="428"/>
      <c r="BED538" s="330"/>
      <c r="BEE538" s="428"/>
      <c r="BEF538" s="330"/>
      <c r="BEG538" s="428"/>
      <c r="BEH538" s="330"/>
      <c r="BEI538" s="428"/>
      <c r="BEJ538" s="330"/>
      <c r="BEK538" s="428"/>
      <c r="BEL538" s="330"/>
      <c r="BEM538" s="428"/>
      <c r="BEN538" s="330"/>
      <c r="BEO538" s="428"/>
      <c r="BEP538" s="330"/>
      <c r="BEQ538" s="428"/>
      <c r="BER538" s="330"/>
      <c r="BES538" s="428"/>
      <c r="BET538" s="330"/>
      <c r="BEU538" s="428"/>
      <c r="BEV538" s="330"/>
      <c r="BEW538" s="428"/>
      <c r="BEX538" s="330"/>
      <c r="BEY538" s="428"/>
      <c r="BEZ538" s="330"/>
      <c r="BFA538" s="428"/>
      <c r="BFB538" s="330"/>
      <c r="BFC538" s="428"/>
      <c r="BFD538" s="330"/>
      <c r="BFE538" s="428"/>
      <c r="BFF538" s="330"/>
      <c r="BFG538" s="428"/>
      <c r="BFH538" s="330"/>
      <c r="BFI538" s="428"/>
      <c r="BFJ538" s="330"/>
      <c r="BFK538" s="428"/>
      <c r="BFL538" s="330"/>
      <c r="BFM538" s="428"/>
      <c r="BFN538" s="330"/>
      <c r="BFO538" s="428"/>
      <c r="BFP538" s="330"/>
      <c r="BFQ538" s="428"/>
      <c r="BFR538" s="330"/>
      <c r="BFS538" s="428"/>
      <c r="BFT538" s="330"/>
      <c r="BFU538" s="428"/>
      <c r="BFV538" s="330"/>
      <c r="BFW538" s="428"/>
      <c r="BFX538" s="330"/>
      <c r="BFY538" s="428"/>
      <c r="BFZ538" s="330"/>
      <c r="BGA538" s="428"/>
      <c r="BGB538" s="330"/>
      <c r="BGC538" s="428"/>
      <c r="BGD538" s="330"/>
      <c r="BGE538" s="428"/>
      <c r="BGF538" s="330"/>
      <c r="BGG538" s="428"/>
      <c r="BGH538" s="330"/>
      <c r="BGI538" s="428"/>
      <c r="BGJ538" s="330"/>
      <c r="BGK538" s="428"/>
      <c r="BGL538" s="330"/>
      <c r="BGM538" s="428"/>
      <c r="BGN538" s="330"/>
      <c r="BGO538" s="428"/>
      <c r="BGP538" s="330"/>
      <c r="BGQ538" s="428"/>
      <c r="BGR538" s="330"/>
      <c r="BGS538" s="428"/>
      <c r="BGT538" s="330"/>
      <c r="BGU538" s="428"/>
      <c r="BGV538" s="330"/>
      <c r="BGW538" s="428"/>
      <c r="BGX538" s="330"/>
      <c r="BGY538" s="428"/>
      <c r="BGZ538" s="330"/>
      <c r="BHA538" s="428"/>
      <c r="BHB538" s="330"/>
      <c r="BHC538" s="428"/>
      <c r="BHD538" s="330"/>
      <c r="BHE538" s="428"/>
      <c r="BHF538" s="330"/>
      <c r="BHG538" s="428"/>
      <c r="BHH538" s="330"/>
      <c r="BHI538" s="428"/>
      <c r="BHJ538" s="330"/>
      <c r="BHK538" s="428"/>
      <c r="BHL538" s="330"/>
      <c r="BHM538" s="428"/>
      <c r="BHN538" s="330"/>
      <c r="BHO538" s="428"/>
      <c r="BHP538" s="330"/>
      <c r="BHQ538" s="428"/>
      <c r="BHR538" s="330"/>
      <c r="BHS538" s="428"/>
      <c r="BHT538" s="330"/>
      <c r="BHU538" s="428"/>
      <c r="BHV538" s="330"/>
      <c r="BHW538" s="428"/>
      <c r="BHX538" s="330"/>
      <c r="BHY538" s="428"/>
      <c r="BHZ538" s="330"/>
      <c r="BIA538" s="428"/>
      <c r="BIB538" s="330"/>
      <c r="BIC538" s="428"/>
      <c r="BID538" s="330"/>
      <c r="BIE538" s="428"/>
      <c r="BIF538" s="330"/>
      <c r="BIG538" s="428"/>
      <c r="BIH538" s="330"/>
      <c r="BII538" s="428"/>
      <c r="BIJ538" s="330"/>
      <c r="BIK538" s="428"/>
      <c r="BIL538" s="330"/>
      <c r="BIM538" s="428"/>
      <c r="BIN538" s="330"/>
      <c r="BIO538" s="428"/>
      <c r="BIP538" s="330"/>
      <c r="BIQ538" s="428"/>
      <c r="BIR538" s="330"/>
      <c r="BIS538" s="428"/>
      <c r="BIT538" s="330"/>
      <c r="BIU538" s="428"/>
      <c r="BIV538" s="330"/>
      <c r="BIW538" s="428"/>
      <c r="BIX538" s="330"/>
      <c r="BIY538" s="428"/>
      <c r="BIZ538" s="330"/>
      <c r="BJA538" s="428"/>
      <c r="BJB538" s="330"/>
      <c r="BJC538" s="428"/>
      <c r="BJD538" s="330"/>
      <c r="BJE538" s="428"/>
      <c r="BJF538" s="330"/>
      <c r="BJG538" s="428"/>
      <c r="BJH538" s="330"/>
      <c r="BJI538" s="428"/>
      <c r="BJJ538" s="330"/>
      <c r="BJK538" s="428"/>
      <c r="BJL538" s="330"/>
      <c r="BJM538" s="428"/>
      <c r="BJN538" s="330"/>
      <c r="BJO538" s="428"/>
      <c r="BJP538" s="330"/>
      <c r="BJQ538" s="428"/>
      <c r="BJR538" s="330"/>
      <c r="BJS538" s="428"/>
      <c r="BJT538" s="330"/>
      <c r="BJU538" s="428"/>
      <c r="BJV538" s="330"/>
      <c r="BJW538" s="428"/>
      <c r="BJX538" s="330"/>
      <c r="BJY538" s="428"/>
      <c r="BJZ538" s="330"/>
      <c r="BKA538" s="428"/>
      <c r="BKB538" s="330"/>
      <c r="BKC538" s="428"/>
      <c r="BKD538" s="330"/>
      <c r="BKE538" s="428"/>
      <c r="BKF538" s="330"/>
      <c r="BKG538" s="428"/>
      <c r="BKH538" s="330"/>
      <c r="BKI538" s="428"/>
      <c r="BKJ538" s="330"/>
      <c r="BKK538" s="428"/>
      <c r="BKL538" s="330"/>
      <c r="BKM538" s="428"/>
      <c r="BKN538" s="330"/>
      <c r="BKO538" s="428"/>
      <c r="BKP538" s="330"/>
      <c r="BKQ538" s="428"/>
      <c r="BKR538" s="330"/>
      <c r="BKS538" s="428"/>
      <c r="BKT538" s="330"/>
      <c r="BKU538" s="428"/>
      <c r="BKV538" s="330"/>
      <c r="BKW538" s="428"/>
      <c r="BKX538" s="330"/>
      <c r="BKY538" s="428"/>
      <c r="BKZ538" s="330"/>
      <c r="BLA538" s="428"/>
      <c r="BLB538" s="330"/>
      <c r="BLC538" s="428"/>
      <c r="BLD538" s="330"/>
      <c r="BLE538" s="428"/>
      <c r="BLF538" s="330"/>
      <c r="BLG538" s="428"/>
      <c r="BLH538" s="330"/>
      <c r="BLI538" s="428"/>
      <c r="BLJ538" s="330"/>
      <c r="BLK538" s="428"/>
      <c r="BLL538" s="330"/>
      <c r="BLM538" s="428"/>
      <c r="BLN538" s="330"/>
      <c r="BLO538" s="428"/>
      <c r="BLP538" s="330"/>
      <c r="BLQ538" s="428"/>
      <c r="BLR538" s="330"/>
      <c r="BLS538" s="428"/>
      <c r="BLT538" s="330"/>
      <c r="BLU538" s="428"/>
      <c r="BLV538" s="330"/>
      <c r="BLW538" s="428"/>
      <c r="BLX538" s="330"/>
      <c r="BLY538" s="428"/>
      <c r="BLZ538" s="330"/>
      <c r="BMA538" s="428"/>
      <c r="BMB538" s="330"/>
      <c r="BMC538" s="428"/>
      <c r="BMD538" s="330"/>
      <c r="BME538" s="428"/>
      <c r="BMF538" s="330"/>
      <c r="BMG538" s="428"/>
      <c r="BMH538" s="330"/>
      <c r="BMI538" s="428"/>
      <c r="BMJ538" s="330"/>
      <c r="BMK538" s="428"/>
      <c r="BML538" s="330"/>
      <c r="BMM538" s="428"/>
      <c r="BMN538" s="330"/>
      <c r="BMO538" s="428"/>
      <c r="BMP538" s="330"/>
      <c r="BMQ538" s="428"/>
      <c r="BMR538" s="330"/>
      <c r="BMS538" s="428"/>
      <c r="BMT538" s="330"/>
      <c r="BMU538" s="428"/>
      <c r="BMV538" s="330"/>
      <c r="BMW538" s="428"/>
      <c r="BMX538" s="330" t="s">
        <v>612</v>
      </c>
      <c r="BMY538" s="428">
        <f>BMY537+1</f>
        <v>5</v>
      </c>
      <c r="BMZ538" s="330" t="s">
        <v>612</v>
      </c>
      <c r="BNA538" s="428">
        <f>BNA537+1</f>
        <v>5</v>
      </c>
      <c r="BNB538" s="330" t="s">
        <v>612</v>
      </c>
      <c r="BNC538" s="428">
        <f>BNC537+1</f>
        <v>5</v>
      </c>
      <c r="BND538" s="330" t="s">
        <v>612</v>
      </c>
      <c r="BNE538" s="428">
        <f>BNE537+1</f>
        <v>5</v>
      </c>
      <c r="BNF538" s="330" t="s">
        <v>612</v>
      </c>
      <c r="BNG538" s="428">
        <f>BNG537+1</f>
        <v>5</v>
      </c>
      <c r="BNH538" s="330" t="s">
        <v>612</v>
      </c>
      <c r="BNI538" s="428">
        <f>BNI537+1</f>
        <v>5</v>
      </c>
      <c r="BNJ538" s="330" t="s">
        <v>612</v>
      </c>
      <c r="BNK538" s="428">
        <f>BNK537+1</f>
        <v>5</v>
      </c>
      <c r="BNL538" s="330" t="s">
        <v>612</v>
      </c>
      <c r="BNM538" s="428">
        <f>BNM537+1</f>
        <v>5</v>
      </c>
      <c r="BNN538" s="330" t="s">
        <v>612</v>
      </c>
      <c r="BNO538" s="428">
        <f>BNO537+1</f>
        <v>5</v>
      </c>
      <c r="BNP538" s="330" t="s">
        <v>612</v>
      </c>
      <c r="BNQ538" s="428">
        <f>BNQ537+1</f>
        <v>5</v>
      </c>
      <c r="BNR538" s="330" t="s">
        <v>612</v>
      </c>
      <c r="BNS538" s="428">
        <f>BNS537+1</f>
        <v>5</v>
      </c>
      <c r="BNT538" s="330" t="s">
        <v>612</v>
      </c>
      <c r="BNU538" s="428">
        <f>BNU537+1</f>
        <v>5</v>
      </c>
      <c r="BNV538" s="330" t="s">
        <v>612</v>
      </c>
      <c r="BNW538" s="428">
        <f>BNW537+1</f>
        <v>5</v>
      </c>
      <c r="BNX538" s="330" t="s">
        <v>612</v>
      </c>
      <c r="BNY538" s="428">
        <f>BNY537+1</f>
        <v>5</v>
      </c>
      <c r="BNZ538" s="330" t="s">
        <v>612</v>
      </c>
      <c r="BOA538" s="428">
        <f>BOA537+1</f>
        <v>5</v>
      </c>
      <c r="BOB538" s="330" t="s">
        <v>612</v>
      </c>
      <c r="BOC538" s="428">
        <f>BOC537+1</f>
        <v>5</v>
      </c>
      <c r="BOD538" s="330" t="s">
        <v>612</v>
      </c>
      <c r="BOE538" s="428">
        <f>BOE537+1</f>
        <v>5</v>
      </c>
      <c r="BOF538" s="330" t="s">
        <v>612</v>
      </c>
      <c r="BOG538" s="428">
        <f>BOG537+1</f>
        <v>5</v>
      </c>
      <c r="BOH538" s="330" t="s">
        <v>612</v>
      </c>
      <c r="BOI538" s="428">
        <f>BOI537+1</f>
        <v>5</v>
      </c>
      <c r="BOJ538" s="330" t="s">
        <v>612</v>
      </c>
      <c r="BOK538" s="428">
        <f>BOK537+1</f>
        <v>5</v>
      </c>
      <c r="BOL538" s="330" t="s">
        <v>612</v>
      </c>
      <c r="BOM538" s="428">
        <f>BOM537+1</f>
        <v>5</v>
      </c>
      <c r="BON538" s="330" t="s">
        <v>612</v>
      </c>
      <c r="BOO538" s="428">
        <f>BOO537+1</f>
        <v>5</v>
      </c>
      <c r="BOP538" s="330" t="s">
        <v>612</v>
      </c>
      <c r="BOQ538" s="428">
        <f>BOQ537+1</f>
        <v>5</v>
      </c>
      <c r="BOR538" s="330" t="s">
        <v>612</v>
      </c>
      <c r="BOS538" s="428">
        <f>BOS537+1</f>
        <v>5</v>
      </c>
      <c r="BOT538" s="330" t="s">
        <v>612</v>
      </c>
      <c r="BOU538" s="428">
        <f>BOU537+1</f>
        <v>5</v>
      </c>
      <c r="BOV538" s="330" t="s">
        <v>612</v>
      </c>
      <c r="BOW538" s="428">
        <f>BOW537+1</f>
        <v>5</v>
      </c>
      <c r="BOX538" s="330" t="s">
        <v>612</v>
      </c>
      <c r="BOY538" s="428">
        <f>BOY537+1</f>
        <v>5</v>
      </c>
      <c r="BOZ538" s="330" t="s">
        <v>612</v>
      </c>
      <c r="BPA538" s="428">
        <f>BPA537+1</f>
        <v>5</v>
      </c>
      <c r="BPB538" s="330" t="s">
        <v>612</v>
      </c>
      <c r="BPC538" s="428">
        <f>BPC537+1</f>
        <v>5</v>
      </c>
      <c r="BPD538" s="330" t="s">
        <v>612</v>
      </c>
      <c r="BPE538" s="428">
        <f>BPE537+1</f>
        <v>5</v>
      </c>
      <c r="BPF538" s="330" t="s">
        <v>612</v>
      </c>
      <c r="BPG538" s="428">
        <f>BPG537+1</f>
        <v>5</v>
      </c>
      <c r="BPH538" s="330" t="s">
        <v>612</v>
      </c>
      <c r="BPI538" s="428">
        <f>BPI537+1</f>
        <v>5</v>
      </c>
      <c r="BPJ538" s="330" t="s">
        <v>612</v>
      </c>
      <c r="BPK538" s="428">
        <f>BPK537+1</f>
        <v>5</v>
      </c>
      <c r="BPL538" s="330" t="s">
        <v>612</v>
      </c>
      <c r="BPM538" s="428">
        <f>BPM537+1</f>
        <v>5</v>
      </c>
      <c r="BPN538" s="330" t="s">
        <v>612</v>
      </c>
      <c r="BPO538" s="428">
        <f>BPO537+1</f>
        <v>5</v>
      </c>
      <c r="BPP538" s="330" t="s">
        <v>612</v>
      </c>
      <c r="BPQ538" s="428">
        <f>BPQ537+1</f>
        <v>5</v>
      </c>
      <c r="BPR538" s="330" t="s">
        <v>612</v>
      </c>
      <c r="BPS538" s="428">
        <f>BPS537+1</f>
        <v>5</v>
      </c>
      <c r="BPT538" s="330" t="s">
        <v>612</v>
      </c>
      <c r="BPU538" s="428">
        <f>BPU537+1</f>
        <v>5</v>
      </c>
      <c r="BPV538" s="330" t="s">
        <v>612</v>
      </c>
      <c r="BPW538" s="428">
        <f>BPW537+1</f>
        <v>5</v>
      </c>
      <c r="BPX538" s="330" t="s">
        <v>612</v>
      </c>
      <c r="BPY538" s="428">
        <f>BPY537+1</f>
        <v>5</v>
      </c>
      <c r="BPZ538" s="330" t="s">
        <v>612</v>
      </c>
      <c r="BQA538" s="428">
        <f>BQA537+1</f>
        <v>5</v>
      </c>
      <c r="BQB538" s="330" t="s">
        <v>612</v>
      </c>
      <c r="BQC538" s="428">
        <f>BQC537+1</f>
        <v>5</v>
      </c>
      <c r="BQD538" s="330" t="s">
        <v>612</v>
      </c>
      <c r="BQE538" s="428">
        <f>BQE537+1</f>
        <v>5</v>
      </c>
      <c r="BQF538" s="330" t="s">
        <v>612</v>
      </c>
      <c r="BQG538" s="428">
        <f>BQG537+1</f>
        <v>5</v>
      </c>
      <c r="BQH538" s="330" t="s">
        <v>612</v>
      </c>
      <c r="BQI538" s="428">
        <f>BQI537+1</f>
        <v>5</v>
      </c>
      <c r="BQJ538" s="330" t="s">
        <v>612</v>
      </c>
      <c r="BQK538" s="428">
        <f>BQK537+1</f>
        <v>5</v>
      </c>
      <c r="BQL538" s="330" t="s">
        <v>612</v>
      </c>
      <c r="BQM538" s="428">
        <f>BQM537+1</f>
        <v>5</v>
      </c>
      <c r="BQN538" s="330" t="s">
        <v>612</v>
      </c>
      <c r="BQO538" s="428">
        <f>BQO537+1</f>
        <v>5</v>
      </c>
      <c r="BQP538" s="330" t="s">
        <v>612</v>
      </c>
      <c r="BQQ538" s="428">
        <f>BQQ537+1</f>
        <v>5</v>
      </c>
      <c r="BQR538" s="330" t="s">
        <v>612</v>
      </c>
      <c r="BQS538" s="428">
        <f>BQS537+1</f>
        <v>5</v>
      </c>
      <c r="BQT538" s="330" t="s">
        <v>612</v>
      </c>
      <c r="BQU538" s="428">
        <f>BQU537+1</f>
        <v>5</v>
      </c>
      <c r="BQV538" s="330" t="s">
        <v>612</v>
      </c>
      <c r="BQW538" s="428">
        <f>BQW537+1</f>
        <v>5</v>
      </c>
      <c r="BQX538" s="330" t="s">
        <v>612</v>
      </c>
      <c r="BQY538" s="428">
        <f>BQY537+1</f>
        <v>5</v>
      </c>
      <c r="BQZ538" s="330" t="s">
        <v>612</v>
      </c>
      <c r="BRA538" s="428">
        <f>BRA537+1</f>
        <v>5</v>
      </c>
      <c r="BRB538" s="330" t="s">
        <v>612</v>
      </c>
      <c r="BRC538" s="428">
        <f>BRC537+1</f>
        <v>5</v>
      </c>
      <c r="BRD538" s="330" t="s">
        <v>612</v>
      </c>
      <c r="BRE538" s="428">
        <f>BRE537+1</f>
        <v>5</v>
      </c>
      <c r="BRF538" s="330" t="s">
        <v>612</v>
      </c>
      <c r="BRG538" s="428">
        <f>BRG537+1</f>
        <v>5</v>
      </c>
      <c r="BRH538" s="330" t="s">
        <v>612</v>
      </c>
      <c r="BRI538" s="428">
        <f>BRI537+1</f>
        <v>5</v>
      </c>
      <c r="BRJ538" s="330" t="s">
        <v>612</v>
      </c>
      <c r="BRK538" s="428">
        <f>BRK537+1</f>
        <v>5</v>
      </c>
      <c r="BRL538" s="330" t="s">
        <v>612</v>
      </c>
      <c r="BRM538" s="428">
        <f>BRM537+1</f>
        <v>5</v>
      </c>
      <c r="BRN538" s="330" t="s">
        <v>612</v>
      </c>
      <c r="BRO538" s="428">
        <f>BRO537+1</f>
        <v>5</v>
      </c>
      <c r="BRP538" s="330" t="s">
        <v>612</v>
      </c>
      <c r="BRQ538" s="428">
        <f>BRQ537+1</f>
        <v>5</v>
      </c>
      <c r="BRR538" s="330" t="s">
        <v>612</v>
      </c>
      <c r="BRS538" s="428">
        <f>BRS537+1</f>
        <v>5</v>
      </c>
      <c r="BRT538" s="330" t="s">
        <v>612</v>
      </c>
      <c r="BRU538" s="428">
        <f>BRU537+1</f>
        <v>5</v>
      </c>
      <c r="BRV538" s="330" t="s">
        <v>612</v>
      </c>
      <c r="BRW538" s="428">
        <f>BRW537+1</f>
        <v>5</v>
      </c>
      <c r="BRX538" s="330" t="s">
        <v>612</v>
      </c>
      <c r="BRY538" s="428">
        <f>BRY537+1</f>
        <v>5</v>
      </c>
      <c r="BRZ538" s="330" t="s">
        <v>612</v>
      </c>
      <c r="BSA538" s="428">
        <f>BSA537+1</f>
        <v>5</v>
      </c>
      <c r="BSB538" s="330" t="s">
        <v>612</v>
      </c>
      <c r="BSC538" s="428">
        <f>BSC537+1</f>
        <v>5</v>
      </c>
      <c r="BSD538" s="330" t="s">
        <v>612</v>
      </c>
      <c r="BSE538" s="428">
        <f>BSE537+1</f>
        <v>5</v>
      </c>
      <c r="BSF538" s="330" t="s">
        <v>612</v>
      </c>
      <c r="BSG538" s="428">
        <f>BSG537+1</f>
        <v>5</v>
      </c>
      <c r="BSH538" s="330" t="s">
        <v>612</v>
      </c>
      <c r="BSI538" s="428">
        <f>BSI537+1</f>
        <v>5</v>
      </c>
      <c r="BSJ538" s="330" t="s">
        <v>612</v>
      </c>
      <c r="BSK538" s="428">
        <f>BSK537+1</f>
        <v>5</v>
      </c>
      <c r="BSL538" s="330" t="s">
        <v>612</v>
      </c>
      <c r="BSM538" s="428">
        <f>BSM537+1</f>
        <v>5</v>
      </c>
      <c r="BSN538" s="330" t="s">
        <v>612</v>
      </c>
      <c r="BSO538" s="428">
        <f>BSO537+1</f>
        <v>5</v>
      </c>
      <c r="BSP538" s="330" t="s">
        <v>612</v>
      </c>
      <c r="BSQ538" s="428">
        <f>BSQ537+1</f>
        <v>5</v>
      </c>
      <c r="BSR538" s="330" t="s">
        <v>612</v>
      </c>
      <c r="BSS538" s="428">
        <f>BSS537+1</f>
        <v>5</v>
      </c>
      <c r="BST538" s="330" t="s">
        <v>612</v>
      </c>
      <c r="BSU538" s="428">
        <f>BSU537+1</f>
        <v>5</v>
      </c>
      <c r="BSV538" s="330" t="s">
        <v>612</v>
      </c>
      <c r="BSW538" s="428">
        <f>BSW537+1</f>
        <v>5</v>
      </c>
      <c r="BSX538" s="330" t="s">
        <v>612</v>
      </c>
      <c r="BSY538" s="428">
        <f>BSY537+1</f>
        <v>5</v>
      </c>
      <c r="BSZ538" s="330" t="s">
        <v>612</v>
      </c>
      <c r="BTA538" s="428">
        <f>BTA537+1</f>
        <v>5</v>
      </c>
      <c r="BTB538" s="330" t="s">
        <v>612</v>
      </c>
      <c r="BTC538" s="428">
        <f>BTC537+1</f>
        <v>5</v>
      </c>
      <c r="BTD538" s="330" t="s">
        <v>612</v>
      </c>
      <c r="BTE538" s="428">
        <f>BTE537+1</f>
        <v>5</v>
      </c>
      <c r="BTF538" s="330" t="s">
        <v>612</v>
      </c>
      <c r="BTG538" s="428">
        <f>BTG537+1</f>
        <v>5</v>
      </c>
      <c r="BTH538" s="330" t="s">
        <v>612</v>
      </c>
      <c r="BTI538" s="428">
        <f>BTI537+1</f>
        <v>5</v>
      </c>
      <c r="BTJ538" s="330" t="s">
        <v>612</v>
      </c>
      <c r="BTK538" s="428">
        <f>BTK537+1</f>
        <v>5</v>
      </c>
      <c r="BTL538" s="330" t="s">
        <v>612</v>
      </c>
      <c r="BTM538" s="428">
        <f>BTM537+1</f>
        <v>5</v>
      </c>
      <c r="BTN538" s="330" t="s">
        <v>612</v>
      </c>
      <c r="BTO538" s="428">
        <f>BTO537+1</f>
        <v>5</v>
      </c>
      <c r="BTP538" s="330" t="s">
        <v>612</v>
      </c>
      <c r="BTQ538" s="428">
        <f>BTQ537+1</f>
        <v>5</v>
      </c>
      <c r="BTR538" s="330" t="s">
        <v>612</v>
      </c>
      <c r="BTS538" s="428">
        <f>BTS537+1</f>
        <v>5</v>
      </c>
      <c r="BTT538" s="330" t="s">
        <v>612</v>
      </c>
      <c r="BTU538" s="428">
        <f>BTU537+1</f>
        <v>5</v>
      </c>
      <c r="BTV538" s="330" t="s">
        <v>612</v>
      </c>
      <c r="BTW538" s="428">
        <f>BTW537+1</f>
        <v>5</v>
      </c>
      <c r="BTX538" s="330" t="s">
        <v>612</v>
      </c>
      <c r="BTY538" s="428">
        <f>BTY537+1</f>
        <v>5</v>
      </c>
      <c r="BTZ538" s="330" t="s">
        <v>612</v>
      </c>
      <c r="BUA538" s="428">
        <f>BUA537+1</f>
        <v>5</v>
      </c>
      <c r="BUB538" s="330" t="s">
        <v>612</v>
      </c>
      <c r="BUC538" s="428">
        <f>BUC537+1</f>
        <v>5</v>
      </c>
      <c r="BUD538" s="330" t="s">
        <v>612</v>
      </c>
      <c r="BUE538" s="428">
        <f>BUE537+1</f>
        <v>5</v>
      </c>
      <c r="BUF538" s="330" t="s">
        <v>612</v>
      </c>
      <c r="BUG538" s="428">
        <f>BUG537+1</f>
        <v>5</v>
      </c>
      <c r="BUH538" s="330" t="s">
        <v>612</v>
      </c>
      <c r="BUI538" s="428">
        <f>BUI537+1</f>
        <v>5</v>
      </c>
      <c r="BUJ538" s="330" t="s">
        <v>612</v>
      </c>
      <c r="BUK538" s="428">
        <f>BUK537+1</f>
        <v>5</v>
      </c>
      <c r="BUL538" s="330" t="s">
        <v>612</v>
      </c>
      <c r="BUM538" s="428">
        <f>BUM537+1</f>
        <v>5</v>
      </c>
      <c r="BUN538" s="330" t="s">
        <v>612</v>
      </c>
      <c r="BUO538" s="428">
        <f>BUO537+1</f>
        <v>5</v>
      </c>
      <c r="BUP538" s="330" t="s">
        <v>612</v>
      </c>
      <c r="BUQ538" s="428">
        <f>BUQ537+1</f>
        <v>5</v>
      </c>
      <c r="BUR538" s="330" t="s">
        <v>612</v>
      </c>
      <c r="BUS538" s="428">
        <f>BUS537+1</f>
        <v>5</v>
      </c>
      <c r="BUT538" s="330" t="s">
        <v>612</v>
      </c>
      <c r="BUU538" s="428">
        <f>BUU537+1</f>
        <v>5</v>
      </c>
      <c r="BUV538" s="330" t="s">
        <v>612</v>
      </c>
      <c r="BUW538" s="428">
        <f>BUW537+1</f>
        <v>5</v>
      </c>
      <c r="BUX538" s="330" t="s">
        <v>612</v>
      </c>
      <c r="BUY538" s="428">
        <f>BUY537+1</f>
        <v>5</v>
      </c>
      <c r="BUZ538" s="330" t="s">
        <v>612</v>
      </c>
      <c r="BVA538" s="428">
        <f>BVA537+1</f>
        <v>5</v>
      </c>
      <c r="BVB538" s="330" t="s">
        <v>612</v>
      </c>
      <c r="BVC538" s="428">
        <f>BVC537+1</f>
        <v>5</v>
      </c>
      <c r="BVD538" s="330" t="s">
        <v>612</v>
      </c>
      <c r="BVE538" s="428">
        <f>BVE537+1</f>
        <v>5</v>
      </c>
      <c r="BVF538" s="330" t="s">
        <v>612</v>
      </c>
      <c r="BVG538" s="428">
        <f>BVG537+1</f>
        <v>5</v>
      </c>
      <c r="BVH538" s="330" t="s">
        <v>612</v>
      </c>
      <c r="BVI538" s="428">
        <f>BVI537+1</f>
        <v>5</v>
      </c>
      <c r="BVJ538" s="330" t="s">
        <v>612</v>
      </c>
      <c r="BVK538" s="428">
        <f>BVK537+1</f>
        <v>5</v>
      </c>
      <c r="BVL538" s="330" t="s">
        <v>612</v>
      </c>
      <c r="BVM538" s="428">
        <f>BVM537+1</f>
        <v>5</v>
      </c>
      <c r="BVN538" s="330" t="s">
        <v>612</v>
      </c>
      <c r="BVO538" s="428">
        <f>BVO537+1</f>
        <v>5</v>
      </c>
      <c r="BVP538" s="330" t="s">
        <v>612</v>
      </c>
      <c r="BVQ538" s="428">
        <f>BVQ537+1</f>
        <v>5</v>
      </c>
      <c r="BVR538" s="330" t="s">
        <v>612</v>
      </c>
      <c r="BVS538" s="428">
        <f>BVS537+1</f>
        <v>5</v>
      </c>
      <c r="BVT538" s="330" t="s">
        <v>612</v>
      </c>
      <c r="BVU538" s="428">
        <f>BVU537+1</f>
        <v>5</v>
      </c>
      <c r="BVV538" s="330" t="s">
        <v>612</v>
      </c>
      <c r="BVW538" s="428">
        <f>BVW537+1</f>
        <v>5</v>
      </c>
      <c r="BVX538" s="330" t="s">
        <v>612</v>
      </c>
      <c r="BVY538" s="428">
        <f>BVY537+1</f>
        <v>5</v>
      </c>
      <c r="BVZ538" s="330" t="s">
        <v>612</v>
      </c>
      <c r="BWA538" s="428">
        <f>BWA537+1</f>
        <v>5</v>
      </c>
      <c r="BWB538" s="330" t="s">
        <v>612</v>
      </c>
      <c r="BWC538" s="428">
        <f>BWC537+1</f>
        <v>5</v>
      </c>
      <c r="BWD538" s="330" t="s">
        <v>612</v>
      </c>
      <c r="BWE538" s="428">
        <f>BWE537+1</f>
        <v>5</v>
      </c>
      <c r="BWF538" s="330" t="s">
        <v>612</v>
      </c>
      <c r="BWG538" s="428">
        <f>BWG537+1</f>
        <v>5</v>
      </c>
      <c r="BWH538" s="330" t="s">
        <v>612</v>
      </c>
      <c r="BWI538" s="428">
        <f>BWI537+1</f>
        <v>5</v>
      </c>
      <c r="BWJ538" s="330" t="s">
        <v>612</v>
      </c>
      <c r="BWK538" s="428">
        <f>BWK537+1</f>
        <v>5</v>
      </c>
      <c r="BWL538" s="330" t="s">
        <v>612</v>
      </c>
      <c r="BWM538" s="428">
        <f>BWM537+1</f>
        <v>5</v>
      </c>
      <c r="BWN538" s="330" t="s">
        <v>612</v>
      </c>
      <c r="BWO538" s="428">
        <f>BWO537+1</f>
        <v>5</v>
      </c>
      <c r="BWP538" s="330" t="s">
        <v>612</v>
      </c>
      <c r="BWQ538" s="428">
        <f>BWQ537+1</f>
        <v>5</v>
      </c>
      <c r="BWR538" s="330" t="s">
        <v>612</v>
      </c>
      <c r="BWS538" s="428">
        <f>BWS537+1</f>
        <v>5</v>
      </c>
      <c r="BWT538" s="330" t="s">
        <v>612</v>
      </c>
      <c r="BWU538" s="428">
        <f>BWU537+1</f>
        <v>5</v>
      </c>
      <c r="BWV538" s="330" t="s">
        <v>612</v>
      </c>
      <c r="BWW538" s="428">
        <f>BWW537+1</f>
        <v>5</v>
      </c>
      <c r="BWX538" s="330" t="s">
        <v>612</v>
      </c>
      <c r="BWY538" s="428">
        <f>BWY537+1</f>
        <v>5</v>
      </c>
      <c r="BWZ538" s="330" t="s">
        <v>612</v>
      </c>
      <c r="BXA538" s="428">
        <f>BXA537+1</f>
        <v>5</v>
      </c>
      <c r="BXB538" s="330" t="s">
        <v>612</v>
      </c>
      <c r="BXC538" s="428">
        <f>BXC537+1</f>
        <v>5</v>
      </c>
      <c r="BXD538" s="330" t="s">
        <v>612</v>
      </c>
      <c r="BXE538" s="428">
        <f>BXE537+1</f>
        <v>5</v>
      </c>
      <c r="BXF538" s="330" t="s">
        <v>612</v>
      </c>
      <c r="BXG538" s="428">
        <f>BXG537+1</f>
        <v>5</v>
      </c>
      <c r="BXH538" s="330" t="s">
        <v>612</v>
      </c>
      <c r="BXI538" s="428">
        <f>BXI537+1</f>
        <v>5</v>
      </c>
      <c r="BXJ538" s="330" t="s">
        <v>612</v>
      </c>
      <c r="BXK538" s="428">
        <f>BXK537+1</f>
        <v>5</v>
      </c>
      <c r="BXL538" s="330" t="s">
        <v>612</v>
      </c>
      <c r="BXM538" s="428">
        <f>BXM537+1</f>
        <v>5</v>
      </c>
      <c r="BXN538" s="330" t="s">
        <v>612</v>
      </c>
      <c r="BXO538" s="428">
        <f>BXO537+1</f>
        <v>5</v>
      </c>
      <c r="BXP538" s="330" t="s">
        <v>612</v>
      </c>
      <c r="BXQ538" s="428">
        <f>BXQ537+1</f>
        <v>5</v>
      </c>
      <c r="BXR538" s="330" t="s">
        <v>612</v>
      </c>
      <c r="BXS538" s="428">
        <f>BXS537+1</f>
        <v>5</v>
      </c>
      <c r="BXT538" s="330" t="s">
        <v>612</v>
      </c>
      <c r="BXU538" s="428">
        <f>BXU537+1</f>
        <v>5</v>
      </c>
      <c r="BXV538" s="330" t="s">
        <v>612</v>
      </c>
      <c r="BXW538" s="428">
        <f>BXW537+1</f>
        <v>5</v>
      </c>
      <c r="BXX538" s="330" t="s">
        <v>612</v>
      </c>
      <c r="BXY538" s="428">
        <f>BXY537+1</f>
        <v>5</v>
      </c>
      <c r="BXZ538" s="330" t="s">
        <v>612</v>
      </c>
      <c r="BYA538" s="428">
        <f>BYA537+1</f>
        <v>5</v>
      </c>
      <c r="BYB538" s="330" t="s">
        <v>612</v>
      </c>
      <c r="BYC538" s="428">
        <f>BYC537+1</f>
        <v>5</v>
      </c>
      <c r="BYD538" s="330" t="s">
        <v>612</v>
      </c>
      <c r="BYE538" s="428">
        <f>BYE537+1</f>
        <v>5</v>
      </c>
      <c r="BYF538" s="330" t="s">
        <v>612</v>
      </c>
      <c r="BYG538" s="428">
        <f>BYG537+1</f>
        <v>5</v>
      </c>
      <c r="BYH538" s="330" t="s">
        <v>612</v>
      </c>
      <c r="BYI538" s="428">
        <f>BYI537+1</f>
        <v>5</v>
      </c>
      <c r="BYJ538" s="330" t="s">
        <v>612</v>
      </c>
      <c r="BYK538" s="428">
        <f>BYK537+1</f>
        <v>5</v>
      </c>
      <c r="BYL538" s="330" t="s">
        <v>612</v>
      </c>
      <c r="BYM538" s="428">
        <f>BYM537+1</f>
        <v>5</v>
      </c>
      <c r="BYN538" s="330" t="s">
        <v>612</v>
      </c>
      <c r="BYO538" s="428">
        <f>BYO537+1</f>
        <v>5</v>
      </c>
      <c r="BYP538" s="330" t="s">
        <v>612</v>
      </c>
      <c r="BYQ538" s="428">
        <f>BYQ537+1</f>
        <v>5</v>
      </c>
      <c r="BYR538" s="330" t="s">
        <v>612</v>
      </c>
      <c r="BYS538" s="428">
        <f>BYS537+1</f>
        <v>5</v>
      </c>
      <c r="BYT538" s="330" t="s">
        <v>612</v>
      </c>
      <c r="BYU538" s="428">
        <f>BYU537+1</f>
        <v>5</v>
      </c>
      <c r="BYV538" s="330" t="s">
        <v>612</v>
      </c>
      <c r="BYW538" s="428">
        <f>BYW537+1</f>
        <v>5</v>
      </c>
      <c r="BYX538" s="330" t="s">
        <v>612</v>
      </c>
      <c r="BYY538" s="428">
        <f>BYY537+1</f>
        <v>5</v>
      </c>
      <c r="BYZ538" s="330" t="s">
        <v>612</v>
      </c>
      <c r="BZA538" s="428">
        <f>BZA537+1</f>
        <v>5</v>
      </c>
      <c r="BZB538" s="330" t="s">
        <v>612</v>
      </c>
      <c r="BZC538" s="428">
        <f>BZC537+1</f>
        <v>5</v>
      </c>
      <c r="BZD538" s="330" t="s">
        <v>612</v>
      </c>
      <c r="BZE538" s="428">
        <f>BZE537+1</f>
        <v>5</v>
      </c>
      <c r="BZF538" s="330" t="s">
        <v>612</v>
      </c>
      <c r="BZG538" s="428">
        <f>BZG537+1</f>
        <v>5</v>
      </c>
      <c r="BZH538" s="330" t="s">
        <v>612</v>
      </c>
      <c r="BZI538" s="428">
        <f>BZI537+1</f>
        <v>5</v>
      </c>
      <c r="BZJ538" s="330" t="s">
        <v>612</v>
      </c>
      <c r="BZK538" s="428">
        <f>BZK537+1</f>
        <v>5</v>
      </c>
      <c r="BZL538" s="330" t="s">
        <v>612</v>
      </c>
      <c r="BZM538" s="428">
        <f>BZM537+1</f>
        <v>5</v>
      </c>
      <c r="BZN538" s="330" t="s">
        <v>612</v>
      </c>
      <c r="BZO538" s="428">
        <f>BZO537+1</f>
        <v>5</v>
      </c>
      <c r="BZP538" s="330" t="s">
        <v>612</v>
      </c>
      <c r="BZQ538" s="428">
        <f>BZQ537+1</f>
        <v>5</v>
      </c>
      <c r="BZR538" s="330" t="s">
        <v>612</v>
      </c>
      <c r="BZS538" s="428">
        <f>BZS537+1</f>
        <v>5</v>
      </c>
      <c r="BZT538" s="330" t="s">
        <v>612</v>
      </c>
      <c r="BZU538" s="428">
        <f>BZU537+1</f>
        <v>5</v>
      </c>
      <c r="BZV538" s="330" t="s">
        <v>612</v>
      </c>
      <c r="BZW538" s="428">
        <f>BZW537+1</f>
        <v>5</v>
      </c>
      <c r="BZX538" s="330" t="s">
        <v>612</v>
      </c>
      <c r="BZY538" s="428">
        <f>BZY537+1</f>
        <v>5</v>
      </c>
      <c r="BZZ538" s="330" t="s">
        <v>612</v>
      </c>
      <c r="CAA538" s="428">
        <f>CAA537+1</f>
        <v>5</v>
      </c>
      <c r="CAB538" s="330" t="s">
        <v>612</v>
      </c>
      <c r="CAC538" s="428">
        <f>CAC537+1</f>
        <v>5</v>
      </c>
      <c r="CAD538" s="330" t="s">
        <v>612</v>
      </c>
      <c r="CAE538" s="428">
        <f>CAE537+1</f>
        <v>5</v>
      </c>
      <c r="CAF538" s="330" t="s">
        <v>612</v>
      </c>
      <c r="CAG538" s="428">
        <f>CAG537+1</f>
        <v>5</v>
      </c>
      <c r="CAH538" s="330" t="s">
        <v>612</v>
      </c>
      <c r="CAI538" s="428">
        <f>CAI537+1</f>
        <v>5</v>
      </c>
      <c r="CAJ538" s="330" t="s">
        <v>612</v>
      </c>
      <c r="CAK538" s="428">
        <f>CAK537+1</f>
        <v>5</v>
      </c>
      <c r="CAL538" s="330" t="s">
        <v>612</v>
      </c>
      <c r="CAM538" s="428">
        <f>CAM537+1</f>
        <v>5</v>
      </c>
      <c r="CAN538" s="330" t="s">
        <v>612</v>
      </c>
      <c r="CAO538" s="428">
        <f>CAO537+1</f>
        <v>5</v>
      </c>
      <c r="CAP538" s="330" t="s">
        <v>612</v>
      </c>
      <c r="CAQ538" s="428">
        <f>CAQ537+1</f>
        <v>5</v>
      </c>
      <c r="CAR538" s="330" t="s">
        <v>612</v>
      </c>
      <c r="CAS538" s="428">
        <f>CAS537+1</f>
        <v>5</v>
      </c>
      <c r="CAT538" s="330" t="s">
        <v>612</v>
      </c>
      <c r="CAU538" s="428">
        <f>CAU537+1</f>
        <v>5</v>
      </c>
      <c r="CAV538" s="330" t="s">
        <v>612</v>
      </c>
      <c r="CAW538" s="428">
        <f>CAW537+1</f>
        <v>5</v>
      </c>
      <c r="CAX538" s="330" t="s">
        <v>612</v>
      </c>
      <c r="CAY538" s="428">
        <f>CAY537+1</f>
        <v>5</v>
      </c>
      <c r="CAZ538" s="330" t="s">
        <v>612</v>
      </c>
      <c r="CBA538" s="428">
        <f>CBA537+1</f>
        <v>5</v>
      </c>
      <c r="CBB538" s="330" t="s">
        <v>612</v>
      </c>
      <c r="CBC538" s="428">
        <f>CBC537+1</f>
        <v>5</v>
      </c>
      <c r="CBD538" s="330" t="s">
        <v>612</v>
      </c>
      <c r="CBE538" s="428">
        <f>CBE537+1</f>
        <v>5</v>
      </c>
      <c r="CBF538" s="330" t="s">
        <v>612</v>
      </c>
      <c r="CBG538" s="428">
        <f>CBG537+1</f>
        <v>5</v>
      </c>
      <c r="CBH538" s="330" t="s">
        <v>612</v>
      </c>
      <c r="CBI538" s="428">
        <f>CBI537+1</f>
        <v>5</v>
      </c>
      <c r="CBJ538" s="330" t="s">
        <v>612</v>
      </c>
      <c r="CBK538" s="428">
        <f>CBK537+1</f>
        <v>5</v>
      </c>
      <c r="CBL538" s="330" t="s">
        <v>612</v>
      </c>
      <c r="CBM538" s="428">
        <f>CBM537+1</f>
        <v>5</v>
      </c>
      <c r="CBN538" s="330" t="s">
        <v>612</v>
      </c>
      <c r="CBO538" s="428">
        <f>CBO537+1</f>
        <v>5</v>
      </c>
      <c r="CBP538" s="330" t="s">
        <v>612</v>
      </c>
      <c r="CBQ538" s="428">
        <f>CBQ537+1</f>
        <v>5</v>
      </c>
      <c r="CBR538" s="330" t="s">
        <v>612</v>
      </c>
      <c r="CBS538" s="428">
        <f>CBS537+1</f>
        <v>5</v>
      </c>
      <c r="CBT538" s="330" t="s">
        <v>612</v>
      </c>
      <c r="CBU538" s="428">
        <f>CBU537+1</f>
        <v>5</v>
      </c>
      <c r="CBV538" s="330" t="s">
        <v>612</v>
      </c>
      <c r="CBW538" s="428">
        <f>CBW537+1</f>
        <v>5</v>
      </c>
      <c r="CBX538" s="330" t="s">
        <v>612</v>
      </c>
      <c r="CBY538" s="428">
        <f>CBY537+1</f>
        <v>5</v>
      </c>
      <c r="CBZ538" s="330" t="s">
        <v>612</v>
      </c>
      <c r="CCA538" s="428">
        <f>CCA537+1</f>
        <v>5</v>
      </c>
      <c r="CCB538" s="330" t="s">
        <v>612</v>
      </c>
      <c r="CCC538" s="428">
        <f>CCC537+1</f>
        <v>5</v>
      </c>
      <c r="CCD538" s="330" t="s">
        <v>612</v>
      </c>
      <c r="CCE538" s="428">
        <f>CCE537+1</f>
        <v>5</v>
      </c>
      <c r="CCF538" s="330" t="s">
        <v>612</v>
      </c>
      <c r="CCG538" s="428">
        <f>CCG537+1</f>
        <v>5</v>
      </c>
      <c r="CCH538" s="330" t="s">
        <v>612</v>
      </c>
      <c r="CCI538" s="428">
        <f>CCI537+1</f>
        <v>5</v>
      </c>
      <c r="CCJ538" s="330" t="s">
        <v>612</v>
      </c>
      <c r="CCK538" s="428">
        <f>CCK537+1</f>
        <v>5</v>
      </c>
      <c r="CCL538" s="330" t="s">
        <v>612</v>
      </c>
      <c r="CCM538" s="428">
        <f>CCM537+1</f>
        <v>5</v>
      </c>
      <c r="CCN538" s="330" t="s">
        <v>612</v>
      </c>
      <c r="CCO538" s="428">
        <f>CCO537+1</f>
        <v>5</v>
      </c>
      <c r="CCP538" s="330" t="s">
        <v>612</v>
      </c>
      <c r="CCQ538" s="428">
        <f>CCQ537+1</f>
        <v>5</v>
      </c>
      <c r="CCR538" s="330" t="s">
        <v>612</v>
      </c>
      <c r="CCS538" s="428">
        <f>CCS537+1</f>
        <v>5</v>
      </c>
      <c r="CCT538" s="330" t="s">
        <v>612</v>
      </c>
      <c r="CCU538" s="428">
        <f>CCU537+1</f>
        <v>5</v>
      </c>
      <c r="CCV538" s="330" t="s">
        <v>612</v>
      </c>
      <c r="CCW538" s="428">
        <f>CCW537+1</f>
        <v>5</v>
      </c>
      <c r="CCX538" s="330" t="s">
        <v>612</v>
      </c>
      <c r="CCY538" s="428">
        <f>CCY537+1</f>
        <v>5</v>
      </c>
      <c r="CCZ538" s="330" t="s">
        <v>612</v>
      </c>
      <c r="CDA538" s="428">
        <f>CDA537+1</f>
        <v>5</v>
      </c>
      <c r="CDB538" s="330" t="s">
        <v>612</v>
      </c>
      <c r="CDC538" s="428">
        <f>CDC537+1</f>
        <v>5</v>
      </c>
      <c r="CDD538" s="330" t="s">
        <v>612</v>
      </c>
      <c r="CDE538" s="428">
        <f>CDE537+1</f>
        <v>5</v>
      </c>
      <c r="CDF538" s="330" t="s">
        <v>612</v>
      </c>
      <c r="CDG538" s="428">
        <f>CDG537+1</f>
        <v>5</v>
      </c>
      <c r="CDH538" s="330" t="s">
        <v>612</v>
      </c>
      <c r="CDI538" s="428">
        <f>CDI537+1</f>
        <v>5</v>
      </c>
      <c r="CDJ538" s="330" t="s">
        <v>612</v>
      </c>
      <c r="CDK538" s="428">
        <f>CDK537+1</f>
        <v>5</v>
      </c>
      <c r="CDL538" s="330" t="s">
        <v>612</v>
      </c>
      <c r="CDM538" s="428">
        <f>CDM537+1</f>
        <v>5</v>
      </c>
      <c r="CDN538" s="330" t="s">
        <v>612</v>
      </c>
      <c r="CDO538" s="428">
        <f>CDO537+1</f>
        <v>5</v>
      </c>
      <c r="CDP538" s="330" t="s">
        <v>612</v>
      </c>
      <c r="CDQ538" s="428">
        <f>CDQ537+1</f>
        <v>5</v>
      </c>
      <c r="CDR538" s="330" t="s">
        <v>612</v>
      </c>
      <c r="CDS538" s="428">
        <f>CDS537+1</f>
        <v>5</v>
      </c>
      <c r="CDT538" s="330" t="s">
        <v>612</v>
      </c>
      <c r="CDU538" s="428">
        <f>CDU537+1</f>
        <v>5</v>
      </c>
      <c r="CDV538" s="330" t="s">
        <v>612</v>
      </c>
      <c r="CDW538" s="428">
        <f>CDW537+1</f>
        <v>5</v>
      </c>
      <c r="CDX538" s="330" t="s">
        <v>612</v>
      </c>
      <c r="CDY538" s="428">
        <f>CDY537+1</f>
        <v>5</v>
      </c>
      <c r="CDZ538" s="330" t="s">
        <v>612</v>
      </c>
      <c r="CEA538" s="428">
        <f>CEA537+1</f>
        <v>5</v>
      </c>
      <c r="CEB538" s="330" t="s">
        <v>612</v>
      </c>
      <c r="CEC538" s="428">
        <f>CEC537+1</f>
        <v>5</v>
      </c>
      <c r="CED538" s="330" t="s">
        <v>612</v>
      </c>
      <c r="CEE538" s="428">
        <f>CEE537+1</f>
        <v>5</v>
      </c>
      <c r="CEF538" s="330" t="s">
        <v>612</v>
      </c>
      <c r="CEG538" s="428">
        <f>CEG537+1</f>
        <v>5</v>
      </c>
      <c r="CEH538" s="330" t="s">
        <v>612</v>
      </c>
      <c r="CEI538" s="428">
        <f>CEI537+1</f>
        <v>5</v>
      </c>
      <c r="CEJ538" s="330" t="s">
        <v>612</v>
      </c>
      <c r="CEK538" s="428">
        <f>CEK537+1</f>
        <v>5</v>
      </c>
      <c r="CEL538" s="330" t="s">
        <v>612</v>
      </c>
      <c r="CEM538" s="428">
        <f>CEM537+1</f>
        <v>5</v>
      </c>
      <c r="CEN538" s="330" t="s">
        <v>612</v>
      </c>
      <c r="CEO538" s="428">
        <f>CEO537+1</f>
        <v>5</v>
      </c>
      <c r="CEP538" s="330" t="s">
        <v>612</v>
      </c>
      <c r="CEQ538" s="428">
        <f>CEQ537+1</f>
        <v>5</v>
      </c>
      <c r="CER538" s="330" t="s">
        <v>612</v>
      </c>
      <c r="CES538" s="428">
        <f>CES537+1</f>
        <v>5</v>
      </c>
      <c r="CET538" s="330" t="s">
        <v>612</v>
      </c>
      <c r="CEU538" s="428">
        <f>CEU537+1</f>
        <v>5</v>
      </c>
      <c r="CEV538" s="330" t="s">
        <v>612</v>
      </c>
      <c r="CEW538" s="428">
        <f>CEW537+1</f>
        <v>5</v>
      </c>
      <c r="CEX538" s="330" t="s">
        <v>612</v>
      </c>
      <c r="CEY538" s="428">
        <f>CEY537+1</f>
        <v>5</v>
      </c>
      <c r="CEZ538" s="330" t="s">
        <v>612</v>
      </c>
      <c r="CFA538" s="428">
        <f>CFA537+1</f>
        <v>5</v>
      </c>
      <c r="CFB538" s="330" t="s">
        <v>612</v>
      </c>
      <c r="CFC538" s="428">
        <f>CFC537+1</f>
        <v>5</v>
      </c>
      <c r="CFD538" s="330" t="s">
        <v>612</v>
      </c>
      <c r="CFE538" s="428">
        <f>CFE537+1</f>
        <v>5</v>
      </c>
      <c r="CFF538" s="330" t="s">
        <v>612</v>
      </c>
      <c r="CFG538" s="428">
        <f>CFG537+1</f>
        <v>5</v>
      </c>
      <c r="CFH538" s="330" t="s">
        <v>612</v>
      </c>
      <c r="CFI538" s="428">
        <f>CFI537+1</f>
        <v>5</v>
      </c>
      <c r="CFJ538" s="330" t="s">
        <v>612</v>
      </c>
      <c r="CFK538" s="428">
        <f>CFK537+1</f>
        <v>5</v>
      </c>
      <c r="CFL538" s="330" t="s">
        <v>612</v>
      </c>
      <c r="CFM538" s="428">
        <f>CFM537+1</f>
        <v>5</v>
      </c>
      <c r="CFN538" s="330" t="s">
        <v>612</v>
      </c>
      <c r="CFO538" s="428">
        <f>CFO537+1</f>
        <v>5</v>
      </c>
      <c r="CFP538" s="330" t="s">
        <v>612</v>
      </c>
      <c r="CFQ538" s="428">
        <f>CFQ537+1</f>
        <v>5</v>
      </c>
      <c r="CFR538" s="330" t="s">
        <v>612</v>
      </c>
      <c r="CFS538" s="428">
        <f>CFS537+1</f>
        <v>5</v>
      </c>
      <c r="CFT538" s="330" t="s">
        <v>612</v>
      </c>
      <c r="CFU538" s="428">
        <f>CFU537+1</f>
        <v>5</v>
      </c>
      <c r="CFV538" s="330" t="s">
        <v>612</v>
      </c>
      <c r="CFW538" s="428">
        <f>CFW537+1</f>
        <v>5</v>
      </c>
      <c r="CFX538" s="330" t="s">
        <v>612</v>
      </c>
      <c r="CFY538" s="428">
        <f>CFY537+1</f>
        <v>5</v>
      </c>
      <c r="CFZ538" s="330" t="s">
        <v>612</v>
      </c>
      <c r="CGA538" s="428">
        <f>CGA537+1</f>
        <v>5</v>
      </c>
      <c r="CGB538" s="330" t="s">
        <v>612</v>
      </c>
      <c r="CGC538" s="428">
        <f>CGC537+1</f>
        <v>5</v>
      </c>
      <c r="CGD538" s="330" t="s">
        <v>612</v>
      </c>
      <c r="CGE538" s="428">
        <f>CGE537+1</f>
        <v>5</v>
      </c>
      <c r="CGF538" s="330" t="s">
        <v>612</v>
      </c>
      <c r="CGG538" s="428">
        <f>CGG537+1</f>
        <v>5</v>
      </c>
      <c r="CGH538" s="330" t="s">
        <v>612</v>
      </c>
      <c r="CGI538" s="428">
        <f>CGI537+1</f>
        <v>5</v>
      </c>
      <c r="CGJ538" s="330" t="s">
        <v>612</v>
      </c>
      <c r="CGK538" s="428">
        <f>CGK537+1</f>
        <v>5</v>
      </c>
      <c r="CGL538" s="330" t="s">
        <v>612</v>
      </c>
      <c r="CGM538" s="428">
        <f>CGM537+1</f>
        <v>5</v>
      </c>
      <c r="CGN538" s="330" t="s">
        <v>612</v>
      </c>
      <c r="CGO538" s="428">
        <f>CGO537+1</f>
        <v>5</v>
      </c>
      <c r="CGP538" s="330" t="s">
        <v>612</v>
      </c>
      <c r="CGQ538" s="428">
        <f>CGQ537+1</f>
        <v>5</v>
      </c>
      <c r="CGR538" s="330" t="s">
        <v>612</v>
      </c>
      <c r="CGS538" s="428">
        <f>CGS537+1</f>
        <v>5</v>
      </c>
      <c r="CGT538" s="330" t="s">
        <v>612</v>
      </c>
      <c r="CGU538" s="428">
        <f>CGU537+1</f>
        <v>5</v>
      </c>
      <c r="CGV538" s="330" t="s">
        <v>612</v>
      </c>
      <c r="CGW538" s="428">
        <f>CGW537+1</f>
        <v>5</v>
      </c>
      <c r="CGX538" s="330" t="s">
        <v>612</v>
      </c>
      <c r="CGY538" s="428">
        <f>CGY537+1</f>
        <v>5</v>
      </c>
      <c r="CGZ538" s="330" t="s">
        <v>612</v>
      </c>
      <c r="CHA538" s="428">
        <f>CHA537+1</f>
        <v>5</v>
      </c>
      <c r="CHB538" s="330" t="s">
        <v>612</v>
      </c>
      <c r="CHC538" s="428">
        <f>CHC537+1</f>
        <v>5</v>
      </c>
      <c r="CHD538" s="330" t="s">
        <v>612</v>
      </c>
      <c r="CHE538" s="428">
        <f>CHE537+1</f>
        <v>5</v>
      </c>
      <c r="CHF538" s="330" t="s">
        <v>612</v>
      </c>
      <c r="CHG538" s="428">
        <f>CHG537+1</f>
        <v>5</v>
      </c>
      <c r="CHH538" s="330" t="s">
        <v>612</v>
      </c>
      <c r="CHI538" s="428">
        <f>CHI537+1</f>
        <v>5</v>
      </c>
      <c r="CHJ538" s="330" t="s">
        <v>612</v>
      </c>
      <c r="CHK538" s="428">
        <f>CHK537+1</f>
        <v>5</v>
      </c>
      <c r="CHL538" s="330" t="s">
        <v>612</v>
      </c>
      <c r="CHM538" s="428">
        <f>CHM537+1</f>
        <v>5</v>
      </c>
      <c r="CHN538" s="330" t="s">
        <v>612</v>
      </c>
      <c r="CHO538" s="428">
        <f>CHO537+1</f>
        <v>5</v>
      </c>
      <c r="CHP538" s="330" t="s">
        <v>612</v>
      </c>
      <c r="CHQ538" s="428">
        <f>CHQ537+1</f>
        <v>5</v>
      </c>
      <c r="CHR538" s="330" t="s">
        <v>612</v>
      </c>
      <c r="CHS538" s="428">
        <f>CHS537+1</f>
        <v>5</v>
      </c>
      <c r="CHT538" s="330" t="s">
        <v>612</v>
      </c>
      <c r="CHU538" s="428">
        <f>CHU537+1</f>
        <v>5</v>
      </c>
      <c r="CHV538" s="330" t="s">
        <v>612</v>
      </c>
      <c r="CHW538" s="428">
        <f>CHW537+1</f>
        <v>5</v>
      </c>
      <c r="CHX538" s="330" t="s">
        <v>612</v>
      </c>
      <c r="CHY538" s="428">
        <f>CHY537+1</f>
        <v>5</v>
      </c>
      <c r="CHZ538" s="330" t="s">
        <v>612</v>
      </c>
      <c r="CIA538" s="428">
        <f>CIA537+1</f>
        <v>5</v>
      </c>
      <c r="CIB538" s="330" t="s">
        <v>612</v>
      </c>
      <c r="CIC538" s="428">
        <f>CIC537+1</f>
        <v>5</v>
      </c>
      <c r="CID538" s="330" t="s">
        <v>612</v>
      </c>
      <c r="CIE538" s="428">
        <f>CIE537+1</f>
        <v>5</v>
      </c>
      <c r="CIF538" s="330" t="s">
        <v>612</v>
      </c>
      <c r="CIG538" s="428">
        <f>CIG537+1</f>
        <v>5</v>
      </c>
      <c r="CIH538" s="330" t="s">
        <v>612</v>
      </c>
      <c r="CII538" s="428">
        <f>CII537+1</f>
        <v>5</v>
      </c>
      <c r="CIJ538" s="330" t="s">
        <v>612</v>
      </c>
      <c r="CIK538" s="428">
        <f>CIK537+1</f>
        <v>5</v>
      </c>
      <c r="CIL538" s="330" t="s">
        <v>612</v>
      </c>
      <c r="CIM538" s="428">
        <f>CIM537+1</f>
        <v>5</v>
      </c>
      <c r="CIN538" s="330" t="s">
        <v>612</v>
      </c>
      <c r="CIO538" s="428">
        <f>CIO537+1</f>
        <v>5</v>
      </c>
      <c r="CIP538" s="330" t="s">
        <v>612</v>
      </c>
      <c r="CIQ538" s="428">
        <f>CIQ537+1</f>
        <v>5</v>
      </c>
      <c r="CIR538" s="330" t="s">
        <v>612</v>
      </c>
      <c r="CIS538" s="428">
        <f>CIS537+1</f>
        <v>5</v>
      </c>
      <c r="CIT538" s="330" t="s">
        <v>612</v>
      </c>
      <c r="CIU538" s="428">
        <f>CIU537+1</f>
        <v>5</v>
      </c>
      <c r="CIV538" s="330" t="s">
        <v>612</v>
      </c>
      <c r="CIW538" s="428">
        <f>CIW537+1</f>
        <v>5</v>
      </c>
      <c r="CIX538" s="330" t="s">
        <v>612</v>
      </c>
      <c r="CIY538" s="428">
        <f>CIY537+1</f>
        <v>5</v>
      </c>
      <c r="CIZ538" s="330" t="s">
        <v>612</v>
      </c>
      <c r="CJA538" s="428">
        <f>CJA537+1</f>
        <v>5</v>
      </c>
      <c r="CJB538" s="330" t="s">
        <v>612</v>
      </c>
      <c r="CJC538" s="428">
        <f>CJC537+1</f>
        <v>5</v>
      </c>
      <c r="CJD538" s="330" t="s">
        <v>612</v>
      </c>
      <c r="CJE538" s="428">
        <f>CJE537+1</f>
        <v>5</v>
      </c>
      <c r="CJF538" s="330" t="s">
        <v>612</v>
      </c>
      <c r="CJG538" s="428">
        <f>CJG537+1</f>
        <v>5</v>
      </c>
      <c r="CJH538" s="330" t="s">
        <v>612</v>
      </c>
      <c r="CJI538" s="428">
        <f>CJI537+1</f>
        <v>5</v>
      </c>
      <c r="CJJ538" s="330" t="s">
        <v>612</v>
      </c>
      <c r="CJK538" s="428">
        <f>CJK537+1</f>
        <v>5</v>
      </c>
      <c r="CJL538" s="330" t="s">
        <v>612</v>
      </c>
      <c r="CJM538" s="428">
        <f>CJM537+1</f>
        <v>5</v>
      </c>
      <c r="CJN538" s="330" t="s">
        <v>612</v>
      </c>
      <c r="CJO538" s="428">
        <f>CJO537+1</f>
        <v>5</v>
      </c>
      <c r="CJP538" s="330" t="s">
        <v>612</v>
      </c>
      <c r="CJQ538" s="428">
        <f>CJQ537+1</f>
        <v>5</v>
      </c>
      <c r="CJR538" s="330" t="s">
        <v>612</v>
      </c>
      <c r="CJS538" s="428">
        <f>CJS537+1</f>
        <v>5</v>
      </c>
      <c r="CJT538" s="330" t="s">
        <v>612</v>
      </c>
      <c r="CJU538" s="428">
        <f>CJU537+1</f>
        <v>5</v>
      </c>
      <c r="CJV538" s="330" t="s">
        <v>612</v>
      </c>
      <c r="CJW538" s="428">
        <f>CJW537+1</f>
        <v>5</v>
      </c>
      <c r="CJX538" s="330" t="s">
        <v>612</v>
      </c>
      <c r="CJY538" s="428">
        <f>CJY537+1</f>
        <v>5</v>
      </c>
      <c r="CJZ538" s="330" t="s">
        <v>612</v>
      </c>
      <c r="CKA538" s="428">
        <f>CKA537+1</f>
        <v>5</v>
      </c>
      <c r="CKB538" s="330" t="s">
        <v>612</v>
      </c>
      <c r="CKC538" s="428">
        <f>CKC537+1</f>
        <v>5</v>
      </c>
      <c r="CKD538" s="330" t="s">
        <v>612</v>
      </c>
      <c r="CKE538" s="428">
        <f>CKE537+1</f>
        <v>5</v>
      </c>
      <c r="CKF538" s="330" t="s">
        <v>612</v>
      </c>
      <c r="CKG538" s="428">
        <f>CKG537+1</f>
        <v>5</v>
      </c>
      <c r="CKH538" s="330" t="s">
        <v>612</v>
      </c>
      <c r="CKI538" s="428">
        <f>CKI537+1</f>
        <v>5</v>
      </c>
      <c r="CKJ538" s="330" t="s">
        <v>612</v>
      </c>
      <c r="CKK538" s="428">
        <f>CKK537+1</f>
        <v>5</v>
      </c>
      <c r="CKL538" s="330" t="s">
        <v>612</v>
      </c>
      <c r="CKM538" s="428">
        <f>CKM537+1</f>
        <v>5</v>
      </c>
      <c r="CKN538" s="330" t="s">
        <v>612</v>
      </c>
      <c r="CKO538" s="428">
        <f>CKO537+1</f>
        <v>5</v>
      </c>
      <c r="CKP538" s="330" t="s">
        <v>612</v>
      </c>
      <c r="CKQ538" s="428">
        <f>CKQ537+1</f>
        <v>5</v>
      </c>
      <c r="CKR538" s="330" t="s">
        <v>612</v>
      </c>
      <c r="CKS538" s="428">
        <f>CKS537+1</f>
        <v>5</v>
      </c>
      <c r="CKT538" s="330" t="s">
        <v>612</v>
      </c>
      <c r="CKU538" s="428">
        <f>CKU537+1</f>
        <v>5</v>
      </c>
      <c r="CKV538" s="330" t="s">
        <v>612</v>
      </c>
      <c r="CKW538" s="428">
        <f>CKW537+1</f>
        <v>5</v>
      </c>
      <c r="CKX538" s="330" t="s">
        <v>612</v>
      </c>
      <c r="CKY538" s="428">
        <f>CKY537+1</f>
        <v>5</v>
      </c>
      <c r="CKZ538" s="330" t="s">
        <v>612</v>
      </c>
      <c r="CLA538" s="428">
        <f>CLA537+1</f>
        <v>5</v>
      </c>
      <c r="CLB538" s="330" t="s">
        <v>612</v>
      </c>
      <c r="CLC538" s="428">
        <f>CLC537+1</f>
        <v>5</v>
      </c>
      <c r="CLD538" s="330" t="s">
        <v>612</v>
      </c>
      <c r="CLE538" s="428">
        <f>CLE537+1</f>
        <v>5</v>
      </c>
      <c r="CLF538" s="330" t="s">
        <v>612</v>
      </c>
      <c r="CLG538" s="428">
        <f>CLG537+1</f>
        <v>5</v>
      </c>
      <c r="CLH538" s="330" t="s">
        <v>612</v>
      </c>
      <c r="CLI538" s="428">
        <f>CLI537+1</f>
        <v>5</v>
      </c>
      <c r="CLJ538" s="330" t="s">
        <v>612</v>
      </c>
      <c r="CLK538" s="428">
        <f>CLK537+1</f>
        <v>5</v>
      </c>
      <c r="CLL538" s="330" t="s">
        <v>612</v>
      </c>
      <c r="CLM538" s="428">
        <f>CLM537+1</f>
        <v>5</v>
      </c>
      <c r="CLN538" s="330" t="s">
        <v>612</v>
      </c>
      <c r="CLO538" s="428">
        <f>CLO537+1</f>
        <v>5</v>
      </c>
      <c r="CLP538" s="330" t="s">
        <v>612</v>
      </c>
      <c r="CLQ538" s="428">
        <f>CLQ537+1</f>
        <v>5</v>
      </c>
      <c r="CLR538" s="330" t="s">
        <v>612</v>
      </c>
      <c r="CLS538" s="428">
        <f>CLS537+1</f>
        <v>5</v>
      </c>
      <c r="CLT538" s="330" t="s">
        <v>612</v>
      </c>
      <c r="CLU538" s="428">
        <f>CLU537+1</f>
        <v>5</v>
      </c>
      <c r="CLV538" s="330" t="s">
        <v>612</v>
      </c>
      <c r="CLW538" s="428">
        <f>CLW537+1</f>
        <v>5</v>
      </c>
      <c r="CLX538" s="330" t="s">
        <v>612</v>
      </c>
      <c r="CLY538" s="428">
        <f>CLY537+1</f>
        <v>5</v>
      </c>
      <c r="CLZ538" s="330" t="s">
        <v>612</v>
      </c>
      <c r="CMA538" s="428">
        <f>CMA537+1</f>
        <v>5</v>
      </c>
      <c r="CMB538" s="330" t="s">
        <v>612</v>
      </c>
      <c r="CMC538" s="428">
        <f>CMC537+1</f>
        <v>5</v>
      </c>
      <c r="CMD538" s="330" t="s">
        <v>612</v>
      </c>
      <c r="CME538" s="428">
        <f>CME537+1</f>
        <v>5</v>
      </c>
      <c r="CMF538" s="330" t="s">
        <v>612</v>
      </c>
      <c r="CMG538" s="428">
        <f>CMG537+1</f>
        <v>5</v>
      </c>
      <c r="CMH538" s="330" t="s">
        <v>612</v>
      </c>
      <c r="CMI538" s="428">
        <f>CMI537+1</f>
        <v>5</v>
      </c>
      <c r="CMJ538" s="330" t="s">
        <v>612</v>
      </c>
      <c r="CMK538" s="428">
        <f>CMK537+1</f>
        <v>5</v>
      </c>
      <c r="CML538" s="330" t="s">
        <v>612</v>
      </c>
      <c r="CMM538" s="428">
        <f>CMM537+1</f>
        <v>5</v>
      </c>
      <c r="CMN538" s="330" t="s">
        <v>612</v>
      </c>
      <c r="CMO538" s="428">
        <f>CMO537+1</f>
        <v>5</v>
      </c>
      <c r="CMP538" s="330" t="s">
        <v>612</v>
      </c>
      <c r="CMQ538" s="428">
        <f>CMQ537+1</f>
        <v>5</v>
      </c>
      <c r="CMR538" s="330" t="s">
        <v>612</v>
      </c>
      <c r="CMS538" s="428">
        <f>CMS537+1</f>
        <v>5</v>
      </c>
      <c r="CMT538" s="330" t="s">
        <v>612</v>
      </c>
      <c r="CMU538" s="428">
        <f>CMU537+1</f>
        <v>5</v>
      </c>
      <c r="CMV538" s="330" t="s">
        <v>612</v>
      </c>
      <c r="CMW538" s="428">
        <f>CMW537+1</f>
        <v>5</v>
      </c>
      <c r="CMX538" s="330" t="s">
        <v>612</v>
      </c>
      <c r="CMY538" s="428">
        <f>CMY537+1</f>
        <v>5</v>
      </c>
      <c r="CMZ538" s="330" t="s">
        <v>612</v>
      </c>
      <c r="CNA538" s="428">
        <f>CNA537+1</f>
        <v>5</v>
      </c>
      <c r="CNB538" s="330" t="s">
        <v>612</v>
      </c>
      <c r="CNC538" s="428">
        <f>CNC537+1</f>
        <v>5</v>
      </c>
      <c r="CND538" s="330" t="s">
        <v>612</v>
      </c>
      <c r="CNE538" s="428">
        <f>CNE537+1</f>
        <v>5</v>
      </c>
      <c r="CNF538" s="330" t="s">
        <v>612</v>
      </c>
      <c r="CNG538" s="428">
        <f>CNG537+1</f>
        <v>5</v>
      </c>
      <c r="CNH538" s="330" t="s">
        <v>612</v>
      </c>
      <c r="CNI538" s="428">
        <f>CNI537+1</f>
        <v>5</v>
      </c>
      <c r="CNJ538" s="330" t="s">
        <v>612</v>
      </c>
      <c r="CNK538" s="428">
        <f>CNK537+1</f>
        <v>5</v>
      </c>
      <c r="CNL538" s="330" t="s">
        <v>612</v>
      </c>
      <c r="CNM538" s="428">
        <f>CNM537+1</f>
        <v>5</v>
      </c>
      <c r="CNN538" s="330" t="s">
        <v>612</v>
      </c>
      <c r="CNO538" s="428">
        <f>CNO537+1</f>
        <v>5</v>
      </c>
      <c r="CNP538" s="330" t="s">
        <v>612</v>
      </c>
      <c r="CNQ538" s="428">
        <f>CNQ537+1</f>
        <v>5</v>
      </c>
      <c r="CNR538" s="330" t="s">
        <v>612</v>
      </c>
      <c r="CNS538" s="428">
        <f>CNS537+1</f>
        <v>5</v>
      </c>
      <c r="CNT538" s="330" t="s">
        <v>612</v>
      </c>
      <c r="CNU538" s="428">
        <f>CNU537+1</f>
        <v>5</v>
      </c>
      <c r="CNV538" s="330" t="s">
        <v>612</v>
      </c>
      <c r="CNW538" s="428">
        <f>CNW537+1</f>
        <v>5</v>
      </c>
      <c r="CNX538" s="330" t="s">
        <v>612</v>
      </c>
      <c r="CNY538" s="428">
        <f>CNY537+1</f>
        <v>5</v>
      </c>
      <c r="CNZ538" s="330" t="s">
        <v>612</v>
      </c>
      <c r="COA538" s="428">
        <f>COA537+1</f>
        <v>5</v>
      </c>
      <c r="COB538" s="330" t="s">
        <v>612</v>
      </c>
      <c r="COC538" s="428">
        <f>COC537+1</f>
        <v>5</v>
      </c>
      <c r="COD538" s="330" t="s">
        <v>612</v>
      </c>
      <c r="COE538" s="428">
        <f>COE537+1</f>
        <v>5</v>
      </c>
      <c r="COF538" s="330" t="s">
        <v>612</v>
      </c>
      <c r="COG538" s="428">
        <f>COG537+1</f>
        <v>5</v>
      </c>
      <c r="COH538" s="330" t="s">
        <v>612</v>
      </c>
      <c r="COI538" s="428">
        <f>COI537+1</f>
        <v>5</v>
      </c>
      <c r="COJ538" s="330" t="s">
        <v>612</v>
      </c>
      <c r="COK538" s="428">
        <f>COK537+1</f>
        <v>5</v>
      </c>
      <c r="COL538" s="330" t="s">
        <v>612</v>
      </c>
      <c r="COM538" s="428">
        <f>COM537+1</f>
        <v>5</v>
      </c>
      <c r="CON538" s="330" t="s">
        <v>612</v>
      </c>
      <c r="COO538" s="428">
        <f>COO537+1</f>
        <v>5</v>
      </c>
      <c r="COP538" s="330" t="s">
        <v>612</v>
      </c>
      <c r="COQ538" s="428">
        <f>COQ537+1</f>
        <v>5</v>
      </c>
      <c r="COR538" s="330" t="s">
        <v>612</v>
      </c>
      <c r="COS538" s="428">
        <f>COS537+1</f>
        <v>5</v>
      </c>
      <c r="COT538" s="330" t="s">
        <v>612</v>
      </c>
      <c r="COU538" s="428">
        <f>COU537+1</f>
        <v>5</v>
      </c>
      <c r="COV538" s="330" t="s">
        <v>612</v>
      </c>
      <c r="COW538" s="428">
        <f>COW537+1</f>
        <v>5</v>
      </c>
      <c r="COX538" s="330" t="s">
        <v>612</v>
      </c>
      <c r="COY538" s="428">
        <f>COY537+1</f>
        <v>5</v>
      </c>
      <c r="COZ538" s="330" t="s">
        <v>612</v>
      </c>
      <c r="CPA538" s="428">
        <f>CPA537+1</f>
        <v>5</v>
      </c>
      <c r="CPB538" s="330" t="s">
        <v>612</v>
      </c>
      <c r="CPC538" s="428">
        <f>CPC537+1</f>
        <v>5</v>
      </c>
      <c r="CPD538" s="330" t="s">
        <v>612</v>
      </c>
      <c r="CPE538" s="428">
        <f>CPE537+1</f>
        <v>5</v>
      </c>
      <c r="CPF538" s="330" t="s">
        <v>612</v>
      </c>
      <c r="CPG538" s="428">
        <f>CPG537+1</f>
        <v>5</v>
      </c>
      <c r="CPH538" s="330" t="s">
        <v>612</v>
      </c>
      <c r="CPI538" s="428">
        <f>CPI537+1</f>
        <v>5</v>
      </c>
      <c r="CPJ538" s="330" t="s">
        <v>612</v>
      </c>
      <c r="CPK538" s="428">
        <f>CPK537+1</f>
        <v>5</v>
      </c>
      <c r="CPL538" s="330" t="s">
        <v>612</v>
      </c>
      <c r="CPM538" s="428">
        <f>CPM537+1</f>
        <v>5</v>
      </c>
      <c r="CPN538" s="330" t="s">
        <v>612</v>
      </c>
      <c r="CPO538" s="428">
        <f>CPO537+1</f>
        <v>5</v>
      </c>
      <c r="CPP538" s="330" t="s">
        <v>612</v>
      </c>
      <c r="CPQ538" s="428">
        <f>CPQ537+1</f>
        <v>5</v>
      </c>
      <c r="CPR538" s="330" t="s">
        <v>612</v>
      </c>
      <c r="CPS538" s="428">
        <f>CPS537+1</f>
        <v>5</v>
      </c>
      <c r="CPT538" s="330" t="s">
        <v>612</v>
      </c>
      <c r="CPU538" s="428">
        <f>CPU537+1</f>
        <v>5</v>
      </c>
      <c r="CPV538" s="330" t="s">
        <v>612</v>
      </c>
      <c r="CPW538" s="428">
        <f>CPW537+1</f>
        <v>5</v>
      </c>
      <c r="CPX538" s="330" t="s">
        <v>612</v>
      </c>
      <c r="CPY538" s="428">
        <f>CPY537+1</f>
        <v>5</v>
      </c>
      <c r="CPZ538" s="330" t="s">
        <v>612</v>
      </c>
      <c r="CQA538" s="428">
        <f>CQA537+1</f>
        <v>5</v>
      </c>
      <c r="CQB538" s="330" t="s">
        <v>612</v>
      </c>
      <c r="CQC538" s="428">
        <f>CQC537+1</f>
        <v>5</v>
      </c>
      <c r="CQD538" s="330" t="s">
        <v>612</v>
      </c>
      <c r="CQE538" s="428">
        <f>CQE537+1</f>
        <v>5</v>
      </c>
      <c r="CQF538" s="330" t="s">
        <v>612</v>
      </c>
      <c r="CQG538" s="428">
        <f>CQG537+1</f>
        <v>5</v>
      </c>
      <c r="CQH538" s="330" t="s">
        <v>612</v>
      </c>
      <c r="CQI538" s="428">
        <f>CQI537+1</f>
        <v>5</v>
      </c>
      <c r="CQJ538" s="330" t="s">
        <v>612</v>
      </c>
      <c r="CQK538" s="428">
        <f>CQK537+1</f>
        <v>5</v>
      </c>
      <c r="CQL538" s="330" t="s">
        <v>612</v>
      </c>
      <c r="CQM538" s="428">
        <f>CQM537+1</f>
        <v>5</v>
      </c>
      <c r="CQN538" s="330" t="s">
        <v>612</v>
      </c>
      <c r="CQO538" s="428">
        <f>CQO537+1</f>
        <v>5</v>
      </c>
      <c r="CQP538" s="330" t="s">
        <v>612</v>
      </c>
      <c r="CQQ538" s="428">
        <f>CQQ537+1</f>
        <v>5</v>
      </c>
      <c r="CQR538" s="330" t="s">
        <v>612</v>
      </c>
      <c r="CQS538" s="428">
        <f>CQS537+1</f>
        <v>5</v>
      </c>
      <c r="CQT538" s="330" t="s">
        <v>612</v>
      </c>
      <c r="CQU538" s="428">
        <f>CQU537+1</f>
        <v>5</v>
      </c>
      <c r="CQV538" s="330" t="s">
        <v>612</v>
      </c>
      <c r="CQW538" s="428">
        <f>CQW537+1</f>
        <v>5</v>
      </c>
      <c r="CQX538" s="330" t="s">
        <v>612</v>
      </c>
      <c r="CQY538" s="428">
        <f>CQY537+1</f>
        <v>5</v>
      </c>
      <c r="CQZ538" s="330" t="s">
        <v>612</v>
      </c>
      <c r="CRA538" s="428">
        <f>CRA537+1</f>
        <v>5</v>
      </c>
      <c r="CRB538" s="330" t="s">
        <v>612</v>
      </c>
      <c r="CRC538" s="428">
        <f>CRC537+1</f>
        <v>5</v>
      </c>
      <c r="CRD538" s="330" t="s">
        <v>612</v>
      </c>
      <c r="CRE538" s="428">
        <f>CRE537+1</f>
        <v>5</v>
      </c>
      <c r="CRF538" s="330" t="s">
        <v>612</v>
      </c>
      <c r="CRG538" s="428">
        <f>CRG537+1</f>
        <v>5</v>
      </c>
      <c r="CRH538" s="330" t="s">
        <v>612</v>
      </c>
      <c r="CRI538" s="428">
        <f>CRI537+1</f>
        <v>5</v>
      </c>
      <c r="CRJ538" s="330" t="s">
        <v>612</v>
      </c>
      <c r="CRK538" s="428">
        <f>CRK537+1</f>
        <v>5</v>
      </c>
      <c r="CRL538" s="330" t="s">
        <v>612</v>
      </c>
      <c r="CRM538" s="428">
        <f>CRM537+1</f>
        <v>5</v>
      </c>
      <c r="CRN538" s="330" t="s">
        <v>612</v>
      </c>
      <c r="CRO538" s="428">
        <f>CRO537+1</f>
        <v>5</v>
      </c>
      <c r="CRP538" s="330" t="s">
        <v>612</v>
      </c>
      <c r="CRQ538" s="428">
        <f>CRQ537+1</f>
        <v>5</v>
      </c>
      <c r="CRR538" s="330" t="s">
        <v>612</v>
      </c>
      <c r="CRS538" s="428">
        <f>CRS537+1</f>
        <v>5</v>
      </c>
      <c r="CRT538" s="330" t="s">
        <v>612</v>
      </c>
      <c r="CRU538" s="428">
        <f>CRU537+1</f>
        <v>5</v>
      </c>
      <c r="CRV538" s="330" t="s">
        <v>612</v>
      </c>
      <c r="CRW538" s="428">
        <f>CRW537+1</f>
        <v>5</v>
      </c>
      <c r="CRX538" s="330" t="s">
        <v>612</v>
      </c>
      <c r="CRY538" s="428">
        <f>CRY537+1</f>
        <v>5</v>
      </c>
      <c r="CRZ538" s="330" t="s">
        <v>612</v>
      </c>
      <c r="CSA538" s="428">
        <f>CSA537+1</f>
        <v>5</v>
      </c>
      <c r="CSB538" s="330" t="s">
        <v>612</v>
      </c>
      <c r="CSC538" s="428">
        <f>CSC537+1</f>
        <v>5</v>
      </c>
      <c r="CSD538" s="330" t="s">
        <v>612</v>
      </c>
      <c r="CSE538" s="428">
        <f>CSE537+1</f>
        <v>5</v>
      </c>
      <c r="CSF538" s="330" t="s">
        <v>612</v>
      </c>
      <c r="CSG538" s="428">
        <f>CSG537+1</f>
        <v>5</v>
      </c>
      <c r="CSH538" s="330" t="s">
        <v>612</v>
      </c>
      <c r="CSI538" s="428">
        <f>CSI537+1</f>
        <v>5</v>
      </c>
      <c r="CSJ538" s="330" t="s">
        <v>612</v>
      </c>
      <c r="CSK538" s="428">
        <f>CSK537+1</f>
        <v>5</v>
      </c>
      <c r="CSL538" s="330" t="s">
        <v>612</v>
      </c>
      <c r="CSM538" s="428">
        <f>CSM537+1</f>
        <v>5</v>
      </c>
      <c r="CSN538" s="330" t="s">
        <v>612</v>
      </c>
      <c r="CSO538" s="428">
        <f>CSO537+1</f>
        <v>5</v>
      </c>
      <c r="CSP538" s="330" t="s">
        <v>612</v>
      </c>
      <c r="CSQ538" s="428">
        <f>CSQ537+1</f>
        <v>5</v>
      </c>
      <c r="CSR538" s="330" t="s">
        <v>612</v>
      </c>
      <c r="CSS538" s="428">
        <f>CSS537+1</f>
        <v>5</v>
      </c>
      <c r="CST538" s="330" t="s">
        <v>612</v>
      </c>
      <c r="CSU538" s="428">
        <f>CSU537+1</f>
        <v>5</v>
      </c>
      <c r="CSV538" s="330" t="s">
        <v>612</v>
      </c>
      <c r="CSW538" s="428">
        <f>CSW537+1</f>
        <v>5</v>
      </c>
      <c r="CSX538" s="330" t="s">
        <v>612</v>
      </c>
      <c r="CSY538" s="428">
        <f>CSY537+1</f>
        <v>5</v>
      </c>
      <c r="CSZ538" s="330" t="s">
        <v>612</v>
      </c>
      <c r="CTA538" s="428">
        <f>CTA537+1</f>
        <v>5</v>
      </c>
      <c r="CTB538" s="330" t="s">
        <v>612</v>
      </c>
      <c r="CTC538" s="428">
        <f>CTC537+1</f>
        <v>5</v>
      </c>
      <c r="CTD538" s="330" t="s">
        <v>612</v>
      </c>
      <c r="CTE538" s="428">
        <f>CTE537+1</f>
        <v>5</v>
      </c>
      <c r="CTF538" s="330" t="s">
        <v>612</v>
      </c>
      <c r="CTG538" s="428">
        <f>CTG537+1</f>
        <v>5</v>
      </c>
      <c r="CTH538" s="330" t="s">
        <v>612</v>
      </c>
      <c r="CTI538" s="428">
        <f>CTI537+1</f>
        <v>5</v>
      </c>
      <c r="CTJ538" s="330" t="s">
        <v>612</v>
      </c>
      <c r="CTK538" s="428">
        <f>CTK537+1</f>
        <v>5</v>
      </c>
      <c r="CTL538" s="330" t="s">
        <v>612</v>
      </c>
      <c r="CTM538" s="428">
        <f>CTM537+1</f>
        <v>5</v>
      </c>
      <c r="CTN538" s="330" t="s">
        <v>612</v>
      </c>
      <c r="CTO538" s="428">
        <f>CTO537+1</f>
        <v>5</v>
      </c>
      <c r="CTP538" s="330" t="s">
        <v>612</v>
      </c>
      <c r="CTQ538" s="428">
        <f>CTQ537+1</f>
        <v>5</v>
      </c>
      <c r="CTR538" s="330" t="s">
        <v>612</v>
      </c>
      <c r="CTS538" s="428">
        <f>CTS537+1</f>
        <v>5</v>
      </c>
      <c r="CTT538" s="330" t="s">
        <v>612</v>
      </c>
      <c r="CTU538" s="428">
        <f>CTU537+1</f>
        <v>5</v>
      </c>
      <c r="CTV538" s="330" t="s">
        <v>612</v>
      </c>
      <c r="CTW538" s="428">
        <f>CTW537+1</f>
        <v>5</v>
      </c>
      <c r="CTX538" s="330" t="s">
        <v>612</v>
      </c>
      <c r="CTY538" s="428">
        <f>CTY537+1</f>
        <v>5</v>
      </c>
      <c r="CTZ538" s="330" t="s">
        <v>612</v>
      </c>
      <c r="CUA538" s="428">
        <f>CUA537+1</f>
        <v>5</v>
      </c>
      <c r="CUB538" s="330" t="s">
        <v>612</v>
      </c>
      <c r="CUC538" s="428">
        <f>CUC537+1</f>
        <v>5</v>
      </c>
      <c r="CUD538" s="330" t="s">
        <v>612</v>
      </c>
      <c r="CUE538" s="428">
        <f>CUE537+1</f>
        <v>5</v>
      </c>
      <c r="CUF538" s="330" t="s">
        <v>612</v>
      </c>
      <c r="CUG538" s="428">
        <f>CUG537+1</f>
        <v>5</v>
      </c>
      <c r="CUH538" s="330" t="s">
        <v>612</v>
      </c>
      <c r="CUI538" s="428">
        <f>CUI537+1</f>
        <v>5</v>
      </c>
      <c r="CUJ538" s="330" t="s">
        <v>612</v>
      </c>
      <c r="CUK538" s="428">
        <f>CUK537+1</f>
        <v>5</v>
      </c>
      <c r="CUL538" s="330" t="s">
        <v>612</v>
      </c>
      <c r="CUM538" s="428">
        <f>CUM537+1</f>
        <v>5</v>
      </c>
      <c r="CUN538" s="330" t="s">
        <v>612</v>
      </c>
      <c r="CUO538" s="428">
        <f>CUO537+1</f>
        <v>5</v>
      </c>
      <c r="CUP538" s="330" t="s">
        <v>612</v>
      </c>
      <c r="CUQ538" s="428">
        <f>CUQ537+1</f>
        <v>5</v>
      </c>
      <c r="CUR538" s="330" t="s">
        <v>612</v>
      </c>
      <c r="CUS538" s="428">
        <f>CUS537+1</f>
        <v>5</v>
      </c>
      <c r="CUT538" s="330" t="s">
        <v>612</v>
      </c>
      <c r="CUU538" s="428">
        <f>CUU537+1</f>
        <v>5</v>
      </c>
      <c r="CUV538" s="330" t="s">
        <v>612</v>
      </c>
      <c r="CUW538" s="428">
        <f>CUW537+1</f>
        <v>5</v>
      </c>
      <c r="CUX538" s="330" t="s">
        <v>612</v>
      </c>
      <c r="CUY538" s="428">
        <f>CUY537+1</f>
        <v>5</v>
      </c>
      <c r="CUZ538" s="330" t="s">
        <v>612</v>
      </c>
      <c r="CVA538" s="428">
        <f>CVA537+1</f>
        <v>5</v>
      </c>
      <c r="CVB538" s="330" t="s">
        <v>612</v>
      </c>
      <c r="CVC538" s="428">
        <f>CVC537+1</f>
        <v>5</v>
      </c>
      <c r="CVD538" s="330" t="s">
        <v>612</v>
      </c>
      <c r="CVE538" s="428">
        <f>CVE537+1</f>
        <v>5</v>
      </c>
      <c r="CVF538" s="330" t="s">
        <v>612</v>
      </c>
      <c r="CVG538" s="428">
        <f>CVG537+1</f>
        <v>5</v>
      </c>
      <c r="CVH538" s="330" t="s">
        <v>612</v>
      </c>
      <c r="CVI538" s="428">
        <f>CVI537+1</f>
        <v>5</v>
      </c>
      <c r="CVJ538" s="330" t="s">
        <v>612</v>
      </c>
      <c r="CVK538" s="428">
        <f>CVK537+1</f>
        <v>5</v>
      </c>
      <c r="CVL538" s="330" t="s">
        <v>612</v>
      </c>
      <c r="CVM538" s="428">
        <f>CVM537+1</f>
        <v>5</v>
      </c>
      <c r="CVN538" s="330" t="s">
        <v>612</v>
      </c>
      <c r="CVO538" s="428">
        <f>CVO537+1</f>
        <v>5</v>
      </c>
      <c r="CVP538" s="330" t="s">
        <v>612</v>
      </c>
      <c r="CVQ538" s="428">
        <f>CVQ537+1</f>
        <v>5</v>
      </c>
      <c r="CVR538" s="330" t="s">
        <v>612</v>
      </c>
      <c r="CVS538" s="428">
        <f>CVS537+1</f>
        <v>5</v>
      </c>
      <c r="CVT538" s="330" t="s">
        <v>612</v>
      </c>
      <c r="CVU538" s="428">
        <f>CVU537+1</f>
        <v>5</v>
      </c>
      <c r="CVV538" s="330" t="s">
        <v>612</v>
      </c>
      <c r="CVW538" s="428">
        <f>CVW537+1</f>
        <v>5</v>
      </c>
      <c r="CVX538" s="330" t="s">
        <v>612</v>
      </c>
      <c r="CVY538" s="428">
        <f>CVY537+1</f>
        <v>5</v>
      </c>
      <c r="CVZ538" s="330" t="s">
        <v>612</v>
      </c>
      <c r="CWA538" s="428">
        <f>CWA537+1</f>
        <v>5</v>
      </c>
      <c r="CWB538" s="330" t="s">
        <v>612</v>
      </c>
      <c r="CWC538" s="428">
        <f>CWC537+1</f>
        <v>5</v>
      </c>
      <c r="CWD538" s="330" t="s">
        <v>612</v>
      </c>
      <c r="CWE538" s="428">
        <f>CWE537+1</f>
        <v>5</v>
      </c>
      <c r="CWF538" s="330" t="s">
        <v>612</v>
      </c>
      <c r="CWG538" s="428">
        <f>CWG537+1</f>
        <v>5</v>
      </c>
      <c r="CWH538" s="330" t="s">
        <v>612</v>
      </c>
      <c r="CWI538" s="428">
        <f>CWI537+1</f>
        <v>5</v>
      </c>
      <c r="CWJ538" s="330" t="s">
        <v>612</v>
      </c>
      <c r="CWK538" s="428">
        <f>CWK537+1</f>
        <v>5</v>
      </c>
      <c r="CWL538" s="330" t="s">
        <v>612</v>
      </c>
      <c r="CWM538" s="428">
        <f>CWM537+1</f>
        <v>5</v>
      </c>
      <c r="CWN538" s="330" t="s">
        <v>612</v>
      </c>
      <c r="CWO538" s="428">
        <f>CWO537+1</f>
        <v>5</v>
      </c>
      <c r="CWP538" s="330" t="s">
        <v>612</v>
      </c>
      <c r="CWQ538" s="428">
        <f>CWQ537+1</f>
        <v>5</v>
      </c>
      <c r="CWR538" s="330" t="s">
        <v>612</v>
      </c>
      <c r="CWS538" s="428">
        <f>CWS537+1</f>
        <v>5</v>
      </c>
      <c r="CWT538" s="330" t="s">
        <v>612</v>
      </c>
      <c r="CWU538" s="428">
        <f>CWU537+1</f>
        <v>5</v>
      </c>
      <c r="CWV538" s="330" t="s">
        <v>612</v>
      </c>
      <c r="CWW538" s="428">
        <f>CWW537+1</f>
        <v>5</v>
      </c>
      <c r="CWX538" s="330" t="s">
        <v>612</v>
      </c>
      <c r="CWY538" s="428">
        <f>CWY537+1</f>
        <v>5</v>
      </c>
      <c r="CWZ538" s="330" t="s">
        <v>612</v>
      </c>
      <c r="CXA538" s="428">
        <f>CXA537+1</f>
        <v>5</v>
      </c>
      <c r="CXB538" s="330" t="s">
        <v>612</v>
      </c>
      <c r="CXC538" s="428">
        <f>CXC537+1</f>
        <v>5</v>
      </c>
      <c r="CXD538" s="330" t="s">
        <v>612</v>
      </c>
      <c r="CXE538" s="428">
        <f>CXE537+1</f>
        <v>5</v>
      </c>
      <c r="CXF538" s="330" t="s">
        <v>612</v>
      </c>
      <c r="CXG538" s="428">
        <f>CXG537+1</f>
        <v>5</v>
      </c>
      <c r="CXH538" s="330" t="s">
        <v>612</v>
      </c>
      <c r="CXI538" s="428">
        <f>CXI537+1</f>
        <v>5</v>
      </c>
      <c r="CXJ538" s="330" t="s">
        <v>612</v>
      </c>
      <c r="CXK538" s="428">
        <f>CXK537+1</f>
        <v>5</v>
      </c>
      <c r="CXL538" s="330" t="s">
        <v>612</v>
      </c>
      <c r="CXM538" s="428">
        <f>CXM537+1</f>
        <v>5</v>
      </c>
      <c r="CXN538" s="330" t="s">
        <v>612</v>
      </c>
      <c r="CXO538" s="428">
        <f>CXO537+1</f>
        <v>5</v>
      </c>
      <c r="CXP538" s="330" t="s">
        <v>612</v>
      </c>
      <c r="CXQ538" s="428">
        <f>CXQ537+1</f>
        <v>5</v>
      </c>
      <c r="CXR538" s="330" t="s">
        <v>612</v>
      </c>
      <c r="CXS538" s="428">
        <f>CXS537+1</f>
        <v>5</v>
      </c>
      <c r="CXT538" s="330" t="s">
        <v>612</v>
      </c>
      <c r="CXU538" s="428">
        <f>CXU537+1</f>
        <v>5</v>
      </c>
      <c r="CXV538" s="330" t="s">
        <v>612</v>
      </c>
      <c r="CXW538" s="428">
        <f>CXW537+1</f>
        <v>5</v>
      </c>
      <c r="CXX538" s="330" t="s">
        <v>612</v>
      </c>
      <c r="CXY538" s="428">
        <f>CXY537+1</f>
        <v>5</v>
      </c>
      <c r="CXZ538" s="330" t="s">
        <v>612</v>
      </c>
      <c r="CYA538" s="428">
        <f>CYA537+1</f>
        <v>5</v>
      </c>
      <c r="CYB538" s="330" t="s">
        <v>612</v>
      </c>
      <c r="CYC538" s="428">
        <f>CYC537+1</f>
        <v>5</v>
      </c>
      <c r="CYD538" s="330" t="s">
        <v>612</v>
      </c>
      <c r="CYE538" s="428">
        <f>CYE537+1</f>
        <v>5</v>
      </c>
      <c r="CYF538" s="330" t="s">
        <v>612</v>
      </c>
      <c r="CYG538" s="428">
        <f>CYG537+1</f>
        <v>5</v>
      </c>
      <c r="CYH538" s="330" t="s">
        <v>612</v>
      </c>
      <c r="CYI538" s="428">
        <f>CYI537+1</f>
        <v>5</v>
      </c>
      <c r="CYJ538" s="330" t="s">
        <v>612</v>
      </c>
      <c r="CYK538" s="428">
        <f>CYK537+1</f>
        <v>5</v>
      </c>
      <c r="CYL538" s="330" t="s">
        <v>612</v>
      </c>
      <c r="CYM538" s="428">
        <f>CYM537+1</f>
        <v>5</v>
      </c>
      <c r="CYN538" s="330" t="s">
        <v>612</v>
      </c>
      <c r="CYO538" s="428">
        <f>CYO537+1</f>
        <v>5</v>
      </c>
      <c r="CYP538" s="330" t="s">
        <v>612</v>
      </c>
      <c r="CYQ538" s="428">
        <f>CYQ537+1</f>
        <v>5</v>
      </c>
      <c r="CYR538" s="330" t="s">
        <v>612</v>
      </c>
      <c r="CYS538" s="428">
        <f>CYS537+1</f>
        <v>5</v>
      </c>
      <c r="CYT538" s="330" t="s">
        <v>612</v>
      </c>
      <c r="CYU538" s="428">
        <f>CYU537+1</f>
        <v>5</v>
      </c>
      <c r="CYV538" s="330" t="s">
        <v>612</v>
      </c>
      <c r="CYW538" s="428">
        <f>CYW537+1</f>
        <v>5</v>
      </c>
      <c r="CYX538" s="330" t="s">
        <v>612</v>
      </c>
      <c r="CYY538" s="428">
        <f>CYY537+1</f>
        <v>5</v>
      </c>
      <c r="CYZ538" s="330" t="s">
        <v>612</v>
      </c>
      <c r="CZA538" s="428">
        <f>CZA537+1</f>
        <v>5</v>
      </c>
      <c r="CZB538" s="330" t="s">
        <v>612</v>
      </c>
      <c r="CZC538" s="428">
        <f>CZC537+1</f>
        <v>5</v>
      </c>
      <c r="CZD538" s="330" t="s">
        <v>612</v>
      </c>
      <c r="CZE538" s="428">
        <f>CZE537+1</f>
        <v>5</v>
      </c>
      <c r="CZF538" s="330" t="s">
        <v>612</v>
      </c>
      <c r="CZG538" s="428">
        <f>CZG537+1</f>
        <v>5</v>
      </c>
      <c r="CZH538" s="330" t="s">
        <v>612</v>
      </c>
      <c r="CZI538" s="428">
        <f>CZI537+1</f>
        <v>5</v>
      </c>
      <c r="CZJ538" s="330" t="s">
        <v>612</v>
      </c>
      <c r="CZK538" s="428">
        <f>CZK537+1</f>
        <v>5</v>
      </c>
      <c r="CZL538" s="330" t="s">
        <v>612</v>
      </c>
      <c r="CZM538" s="428">
        <f>CZM537+1</f>
        <v>5</v>
      </c>
      <c r="CZN538" s="330" t="s">
        <v>612</v>
      </c>
      <c r="CZO538" s="428">
        <f>CZO537+1</f>
        <v>5</v>
      </c>
      <c r="CZP538" s="330" t="s">
        <v>612</v>
      </c>
      <c r="CZQ538" s="428">
        <f>CZQ537+1</f>
        <v>5</v>
      </c>
      <c r="CZR538" s="330" t="s">
        <v>612</v>
      </c>
      <c r="CZS538" s="428">
        <f>CZS537+1</f>
        <v>5</v>
      </c>
      <c r="CZT538" s="330" t="s">
        <v>612</v>
      </c>
      <c r="CZU538" s="428">
        <f>CZU537+1</f>
        <v>5</v>
      </c>
      <c r="CZV538" s="330" t="s">
        <v>612</v>
      </c>
      <c r="CZW538" s="428">
        <f>CZW537+1</f>
        <v>5</v>
      </c>
      <c r="CZX538" s="330" t="s">
        <v>612</v>
      </c>
      <c r="CZY538" s="428">
        <f>CZY537+1</f>
        <v>5</v>
      </c>
      <c r="CZZ538" s="330" t="s">
        <v>612</v>
      </c>
      <c r="DAA538" s="428">
        <f>DAA537+1</f>
        <v>5</v>
      </c>
      <c r="DAB538" s="330" t="s">
        <v>612</v>
      </c>
      <c r="DAC538" s="428">
        <f>DAC537+1</f>
        <v>5</v>
      </c>
      <c r="DAD538" s="330" t="s">
        <v>612</v>
      </c>
      <c r="DAE538" s="428">
        <f>DAE537+1</f>
        <v>5</v>
      </c>
      <c r="DAF538" s="330" t="s">
        <v>612</v>
      </c>
      <c r="DAG538" s="428">
        <f>DAG537+1</f>
        <v>5</v>
      </c>
      <c r="DAH538" s="330" t="s">
        <v>612</v>
      </c>
      <c r="DAI538" s="428">
        <f>DAI537+1</f>
        <v>5</v>
      </c>
      <c r="DAJ538" s="330" t="s">
        <v>612</v>
      </c>
      <c r="DAK538" s="428">
        <f>DAK537+1</f>
        <v>5</v>
      </c>
      <c r="DAL538" s="330" t="s">
        <v>612</v>
      </c>
      <c r="DAM538" s="428">
        <f>DAM537+1</f>
        <v>5</v>
      </c>
      <c r="DAN538" s="330" t="s">
        <v>612</v>
      </c>
      <c r="DAO538" s="428">
        <f>DAO537+1</f>
        <v>5</v>
      </c>
      <c r="DAP538" s="330" t="s">
        <v>612</v>
      </c>
      <c r="DAQ538" s="428">
        <f>DAQ537+1</f>
        <v>5</v>
      </c>
      <c r="DAR538" s="330" t="s">
        <v>612</v>
      </c>
      <c r="DAS538" s="428">
        <f>DAS537+1</f>
        <v>5</v>
      </c>
      <c r="DAT538" s="330" t="s">
        <v>612</v>
      </c>
      <c r="DAU538" s="428">
        <f>DAU537+1</f>
        <v>5</v>
      </c>
      <c r="DAV538" s="330" t="s">
        <v>612</v>
      </c>
      <c r="DAW538" s="428">
        <f>DAW537+1</f>
        <v>5</v>
      </c>
      <c r="DAX538" s="330" t="s">
        <v>612</v>
      </c>
      <c r="DAY538" s="428">
        <f>DAY537+1</f>
        <v>5</v>
      </c>
      <c r="DAZ538" s="330" t="s">
        <v>612</v>
      </c>
      <c r="DBA538" s="428">
        <f>DBA537+1</f>
        <v>5</v>
      </c>
      <c r="DBB538" s="330" t="s">
        <v>612</v>
      </c>
      <c r="DBC538" s="428">
        <f>DBC537+1</f>
        <v>5</v>
      </c>
      <c r="DBD538" s="330" t="s">
        <v>612</v>
      </c>
      <c r="DBE538" s="428">
        <f>DBE537+1</f>
        <v>5</v>
      </c>
      <c r="DBF538" s="330" t="s">
        <v>612</v>
      </c>
      <c r="DBG538" s="428">
        <f>DBG537+1</f>
        <v>5</v>
      </c>
      <c r="DBH538" s="330" t="s">
        <v>612</v>
      </c>
      <c r="DBI538" s="428">
        <f>DBI537+1</f>
        <v>5</v>
      </c>
      <c r="DBJ538" s="330" t="s">
        <v>612</v>
      </c>
      <c r="DBK538" s="428">
        <f>DBK537+1</f>
        <v>5</v>
      </c>
      <c r="DBL538" s="330" t="s">
        <v>612</v>
      </c>
      <c r="DBM538" s="428">
        <f>DBM537+1</f>
        <v>5</v>
      </c>
      <c r="DBN538" s="330" t="s">
        <v>612</v>
      </c>
      <c r="DBO538" s="428">
        <f>DBO537+1</f>
        <v>5</v>
      </c>
      <c r="DBP538" s="330" t="s">
        <v>612</v>
      </c>
      <c r="DBQ538" s="428">
        <f>DBQ537+1</f>
        <v>5</v>
      </c>
      <c r="DBR538" s="330" t="s">
        <v>612</v>
      </c>
      <c r="DBS538" s="428">
        <f>DBS537+1</f>
        <v>5</v>
      </c>
      <c r="DBT538" s="330" t="s">
        <v>612</v>
      </c>
      <c r="DBU538" s="428">
        <f>DBU537+1</f>
        <v>5</v>
      </c>
      <c r="DBV538" s="330" t="s">
        <v>612</v>
      </c>
      <c r="DBW538" s="428">
        <f>DBW537+1</f>
        <v>5</v>
      </c>
      <c r="DBX538" s="330" t="s">
        <v>612</v>
      </c>
      <c r="DBY538" s="428">
        <f>DBY537+1</f>
        <v>5</v>
      </c>
      <c r="DBZ538" s="330" t="s">
        <v>612</v>
      </c>
      <c r="DCA538" s="428">
        <f>DCA537+1</f>
        <v>5</v>
      </c>
      <c r="DCB538" s="330" t="s">
        <v>612</v>
      </c>
      <c r="DCC538" s="428">
        <f>DCC537+1</f>
        <v>5</v>
      </c>
      <c r="DCD538" s="330" t="s">
        <v>612</v>
      </c>
      <c r="DCE538" s="428">
        <f>DCE537+1</f>
        <v>5</v>
      </c>
      <c r="DCF538" s="330" t="s">
        <v>612</v>
      </c>
      <c r="DCG538" s="428">
        <f>DCG537+1</f>
        <v>5</v>
      </c>
      <c r="DCH538" s="330" t="s">
        <v>612</v>
      </c>
      <c r="DCI538" s="428">
        <f>DCI537+1</f>
        <v>5</v>
      </c>
      <c r="DCJ538" s="330" t="s">
        <v>612</v>
      </c>
      <c r="DCK538" s="428">
        <f>DCK537+1</f>
        <v>5</v>
      </c>
      <c r="DCL538" s="330" t="s">
        <v>612</v>
      </c>
      <c r="DCM538" s="428">
        <f>DCM537+1</f>
        <v>5</v>
      </c>
      <c r="DCN538" s="330" t="s">
        <v>612</v>
      </c>
      <c r="DCO538" s="428">
        <f>DCO537+1</f>
        <v>5</v>
      </c>
      <c r="DCP538" s="330" t="s">
        <v>612</v>
      </c>
      <c r="DCQ538" s="428">
        <f>DCQ537+1</f>
        <v>5</v>
      </c>
      <c r="DCR538" s="330" t="s">
        <v>612</v>
      </c>
      <c r="DCS538" s="428">
        <f>DCS537+1</f>
        <v>5</v>
      </c>
      <c r="DCT538" s="330" t="s">
        <v>612</v>
      </c>
      <c r="DCU538" s="428">
        <f>DCU537+1</f>
        <v>5</v>
      </c>
      <c r="DCV538" s="330" t="s">
        <v>612</v>
      </c>
      <c r="DCW538" s="428">
        <f>DCW537+1</f>
        <v>5</v>
      </c>
      <c r="DCX538" s="330" t="s">
        <v>612</v>
      </c>
      <c r="DCY538" s="428">
        <f>DCY537+1</f>
        <v>5</v>
      </c>
      <c r="DCZ538" s="330" t="s">
        <v>612</v>
      </c>
      <c r="DDA538" s="428">
        <f>DDA537+1</f>
        <v>5</v>
      </c>
      <c r="DDB538" s="330" t="s">
        <v>612</v>
      </c>
      <c r="DDC538" s="428">
        <f>DDC537+1</f>
        <v>5</v>
      </c>
      <c r="DDD538" s="330" t="s">
        <v>612</v>
      </c>
      <c r="DDE538" s="428">
        <f>DDE537+1</f>
        <v>5</v>
      </c>
      <c r="DDF538" s="330" t="s">
        <v>612</v>
      </c>
      <c r="DDG538" s="428">
        <f>DDG537+1</f>
        <v>5</v>
      </c>
      <c r="DDH538" s="330" t="s">
        <v>612</v>
      </c>
      <c r="DDI538" s="428">
        <f>DDI537+1</f>
        <v>5</v>
      </c>
      <c r="DDJ538" s="330" t="s">
        <v>612</v>
      </c>
      <c r="DDK538" s="428">
        <f>DDK537+1</f>
        <v>5</v>
      </c>
      <c r="DDL538" s="330" t="s">
        <v>612</v>
      </c>
      <c r="DDM538" s="428">
        <f>DDM537+1</f>
        <v>5</v>
      </c>
      <c r="DDN538" s="330" t="s">
        <v>612</v>
      </c>
      <c r="DDO538" s="428">
        <f>DDO537+1</f>
        <v>5</v>
      </c>
      <c r="DDP538" s="330" t="s">
        <v>612</v>
      </c>
      <c r="DDQ538" s="428">
        <f>DDQ537+1</f>
        <v>5</v>
      </c>
      <c r="DDR538" s="330" t="s">
        <v>612</v>
      </c>
      <c r="DDS538" s="428">
        <f>DDS537+1</f>
        <v>5</v>
      </c>
      <c r="DDT538" s="330" t="s">
        <v>612</v>
      </c>
      <c r="DDU538" s="428">
        <f>DDU537+1</f>
        <v>5</v>
      </c>
      <c r="DDV538" s="330" t="s">
        <v>612</v>
      </c>
      <c r="DDW538" s="428">
        <f>DDW537+1</f>
        <v>5</v>
      </c>
      <c r="DDX538" s="330" t="s">
        <v>612</v>
      </c>
      <c r="DDY538" s="428">
        <f>DDY537+1</f>
        <v>5</v>
      </c>
      <c r="DDZ538" s="330" t="s">
        <v>612</v>
      </c>
      <c r="DEA538" s="428">
        <f>DEA537+1</f>
        <v>5</v>
      </c>
      <c r="DEB538" s="330" t="s">
        <v>612</v>
      </c>
      <c r="DEC538" s="428">
        <f>DEC537+1</f>
        <v>5</v>
      </c>
      <c r="DED538" s="330" t="s">
        <v>612</v>
      </c>
      <c r="DEE538" s="428">
        <f>DEE537+1</f>
        <v>5</v>
      </c>
      <c r="DEF538" s="330" t="s">
        <v>612</v>
      </c>
      <c r="DEG538" s="428">
        <f>DEG537+1</f>
        <v>5</v>
      </c>
      <c r="DEH538" s="330" t="s">
        <v>612</v>
      </c>
      <c r="DEI538" s="428">
        <f>DEI537+1</f>
        <v>5</v>
      </c>
      <c r="DEJ538" s="330" t="s">
        <v>612</v>
      </c>
      <c r="DEK538" s="428">
        <f>DEK537+1</f>
        <v>5</v>
      </c>
      <c r="DEL538" s="330" t="s">
        <v>612</v>
      </c>
      <c r="DEM538" s="428">
        <f>DEM537+1</f>
        <v>5</v>
      </c>
      <c r="DEN538" s="330" t="s">
        <v>612</v>
      </c>
      <c r="DEO538" s="428">
        <f>DEO537+1</f>
        <v>5</v>
      </c>
      <c r="DEP538" s="330" t="s">
        <v>612</v>
      </c>
      <c r="DEQ538" s="428">
        <f>DEQ537+1</f>
        <v>5</v>
      </c>
      <c r="DER538" s="330" t="s">
        <v>612</v>
      </c>
      <c r="DES538" s="428">
        <f>DES537+1</f>
        <v>5</v>
      </c>
      <c r="DET538" s="330" t="s">
        <v>612</v>
      </c>
      <c r="DEU538" s="428">
        <f>DEU537+1</f>
        <v>5</v>
      </c>
      <c r="DEV538" s="330" t="s">
        <v>612</v>
      </c>
      <c r="DEW538" s="428">
        <f>DEW537+1</f>
        <v>5</v>
      </c>
      <c r="DEX538" s="330" t="s">
        <v>612</v>
      </c>
      <c r="DEY538" s="428">
        <f>DEY537+1</f>
        <v>5</v>
      </c>
      <c r="DEZ538" s="330" t="s">
        <v>612</v>
      </c>
      <c r="DFA538" s="428">
        <f>DFA537+1</f>
        <v>5</v>
      </c>
      <c r="DFB538" s="330" t="s">
        <v>612</v>
      </c>
      <c r="DFC538" s="428">
        <f>DFC537+1</f>
        <v>5</v>
      </c>
      <c r="DFD538" s="330" t="s">
        <v>612</v>
      </c>
      <c r="DFE538" s="428">
        <f>DFE537+1</f>
        <v>5</v>
      </c>
      <c r="DFF538" s="330" t="s">
        <v>612</v>
      </c>
      <c r="DFG538" s="428">
        <f>DFG537+1</f>
        <v>5</v>
      </c>
      <c r="DFH538" s="330" t="s">
        <v>612</v>
      </c>
      <c r="DFI538" s="428">
        <f>DFI537+1</f>
        <v>5</v>
      </c>
      <c r="DFJ538" s="330" t="s">
        <v>612</v>
      </c>
      <c r="DFK538" s="428">
        <f>DFK537+1</f>
        <v>5</v>
      </c>
      <c r="DFL538" s="330" t="s">
        <v>612</v>
      </c>
      <c r="DFM538" s="428">
        <f>DFM537+1</f>
        <v>5</v>
      </c>
      <c r="DFN538" s="330" t="s">
        <v>612</v>
      </c>
      <c r="DFO538" s="428">
        <f>DFO537+1</f>
        <v>5</v>
      </c>
      <c r="DFP538" s="330" t="s">
        <v>612</v>
      </c>
      <c r="DFQ538" s="428">
        <f>DFQ537+1</f>
        <v>5</v>
      </c>
      <c r="DFR538" s="330" t="s">
        <v>612</v>
      </c>
      <c r="DFS538" s="428">
        <f>DFS537+1</f>
        <v>5</v>
      </c>
      <c r="DFT538" s="330" t="s">
        <v>612</v>
      </c>
      <c r="DFU538" s="428">
        <f>DFU537+1</f>
        <v>5</v>
      </c>
      <c r="DFV538" s="330" t="s">
        <v>612</v>
      </c>
      <c r="DFW538" s="428">
        <f>DFW537+1</f>
        <v>5</v>
      </c>
      <c r="DFX538" s="330" t="s">
        <v>612</v>
      </c>
      <c r="DFY538" s="428">
        <f>DFY537+1</f>
        <v>5</v>
      </c>
      <c r="DFZ538" s="330" t="s">
        <v>612</v>
      </c>
      <c r="DGA538" s="428">
        <f>DGA537+1</f>
        <v>5</v>
      </c>
      <c r="DGB538" s="330" t="s">
        <v>612</v>
      </c>
      <c r="DGC538" s="428">
        <f>DGC537+1</f>
        <v>5</v>
      </c>
      <c r="DGD538" s="330" t="s">
        <v>612</v>
      </c>
      <c r="DGE538" s="428">
        <f>DGE537+1</f>
        <v>5</v>
      </c>
      <c r="DGF538" s="330" t="s">
        <v>612</v>
      </c>
      <c r="DGG538" s="428">
        <f>DGG537+1</f>
        <v>5</v>
      </c>
      <c r="DGH538" s="330" t="s">
        <v>612</v>
      </c>
      <c r="DGI538" s="428">
        <f>DGI537+1</f>
        <v>5</v>
      </c>
      <c r="DGJ538" s="330" t="s">
        <v>612</v>
      </c>
      <c r="DGK538" s="428">
        <f>DGK537+1</f>
        <v>5</v>
      </c>
      <c r="DGL538" s="330" t="s">
        <v>612</v>
      </c>
      <c r="DGM538" s="428">
        <f>DGM537+1</f>
        <v>5</v>
      </c>
      <c r="DGN538" s="330" t="s">
        <v>612</v>
      </c>
      <c r="DGO538" s="428">
        <f>DGO537+1</f>
        <v>5</v>
      </c>
      <c r="DGP538" s="330" t="s">
        <v>612</v>
      </c>
      <c r="DGQ538" s="428">
        <f>DGQ537+1</f>
        <v>5</v>
      </c>
      <c r="DGR538" s="330" t="s">
        <v>612</v>
      </c>
      <c r="DGS538" s="428">
        <f>DGS537+1</f>
        <v>5</v>
      </c>
      <c r="DGT538" s="330" t="s">
        <v>612</v>
      </c>
      <c r="DGU538" s="428">
        <f>DGU537+1</f>
        <v>5</v>
      </c>
      <c r="DGV538" s="330" t="s">
        <v>612</v>
      </c>
      <c r="DGW538" s="428">
        <f>DGW537+1</f>
        <v>5</v>
      </c>
      <c r="DGX538" s="330" t="s">
        <v>612</v>
      </c>
      <c r="DGY538" s="428">
        <f>DGY537+1</f>
        <v>5</v>
      </c>
      <c r="DGZ538" s="330" t="s">
        <v>612</v>
      </c>
      <c r="DHA538" s="428">
        <f>DHA537+1</f>
        <v>5</v>
      </c>
      <c r="DHB538" s="330" t="s">
        <v>612</v>
      </c>
      <c r="DHC538" s="428">
        <f>DHC537+1</f>
        <v>5</v>
      </c>
      <c r="DHD538" s="330" t="s">
        <v>612</v>
      </c>
      <c r="DHE538" s="428">
        <f>DHE537+1</f>
        <v>5</v>
      </c>
      <c r="DHF538" s="330" t="s">
        <v>612</v>
      </c>
      <c r="DHG538" s="428">
        <f>DHG537+1</f>
        <v>5</v>
      </c>
      <c r="DHH538" s="330" t="s">
        <v>612</v>
      </c>
      <c r="DHI538" s="428">
        <f>DHI537+1</f>
        <v>5</v>
      </c>
      <c r="DHJ538" s="330" t="s">
        <v>612</v>
      </c>
      <c r="DHK538" s="428">
        <f>DHK537+1</f>
        <v>5</v>
      </c>
      <c r="DHL538" s="330" t="s">
        <v>612</v>
      </c>
      <c r="DHM538" s="428">
        <f>DHM537+1</f>
        <v>5</v>
      </c>
      <c r="DHN538" s="330" t="s">
        <v>612</v>
      </c>
      <c r="DHO538" s="428">
        <f>DHO537+1</f>
        <v>5</v>
      </c>
      <c r="DHP538" s="330" t="s">
        <v>612</v>
      </c>
      <c r="DHQ538" s="428">
        <f>DHQ537+1</f>
        <v>5</v>
      </c>
      <c r="DHR538" s="330" t="s">
        <v>612</v>
      </c>
      <c r="DHS538" s="428">
        <f>DHS537+1</f>
        <v>5</v>
      </c>
      <c r="DHT538" s="330" t="s">
        <v>612</v>
      </c>
      <c r="DHU538" s="428">
        <f>DHU537+1</f>
        <v>5</v>
      </c>
      <c r="DHV538" s="330" t="s">
        <v>612</v>
      </c>
      <c r="DHW538" s="428">
        <f>DHW537+1</f>
        <v>5</v>
      </c>
      <c r="DHX538" s="330" t="s">
        <v>612</v>
      </c>
      <c r="DHY538" s="428">
        <f>DHY537+1</f>
        <v>5</v>
      </c>
      <c r="DHZ538" s="330" t="s">
        <v>612</v>
      </c>
      <c r="DIA538" s="428">
        <f>DIA537+1</f>
        <v>5</v>
      </c>
      <c r="DIB538" s="330" t="s">
        <v>612</v>
      </c>
      <c r="DIC538" s="428">
        <f>DIC537+1</f>
        <v>5</v>
      </c>
      <c r="DID538" s="330" t="s">
        <v>612</v>
      </c>
      <c r="DIE538" s="428">
        <f>DIE537+1</f>
        <v>5</v>
      </c>
      <c r="DIF538" s="330" t="s">
        <v>612</v>
      </c>
      <c r="DIG538" s="428">
        <f>DIG537+1</f>
        <v>5</v>
      </c>
      <c r="DIH538" s="330" t="s">
        <v>612</v>
      </c>
      <c r="DII538" s="428">
        <f>DII537+1</f>
        <v>5</v>
      </c>
      <c r="DIJ538" s="330" t="s">
        <v>612</v>
      </c>
      <c r="DIK538" s="428">
        <f>DIK537+1</f>
        <v>5</v>
      </c>
      <c r="DIL538" s="330" t="s">
        <v>612</v>
      </c>
      <c r="DIM538" s="428">
        <f>DIM537+1</f>
        <v>5</v>
      </c>
      <c r="DIN538" s="330" t="s">
        <v>612</v>
      </c>
      <c r="DIO538" s="428">
        <f>DIO537+1</f>
        <v>5</v>
      </c>
      <c r="DIP538" s="330" t="s">
        <v>612</v>
      </c>
      <c r="DIQ538" s="428">
        <f>DIQ537+1</f>
        <v>5</v>
      </c>
      <c r="DIR538" s="330" t="s">
        <v>612</v>
      </c>
      <c r="DIS538" s="428">
        <f>DIS537+1</f>
        <v>5</v>
      </c>
      <c r="DIT538" s="330" t="s">
        <v>612</v>
      </c>
      <c r="DIU538" s="428">
        <f>DIU537+1</f>
        <v>5</v>
      </c>
      <c r="DIV538" s="330" t="s">
        <v>612</v>
      </c>
      <c r="DIW538" s="428">
        <f>DIW537+1</f>
        <v>5</v>
      </c>
      <c r="DIX538" s="330" t="s">
        <v>612</v>
      </c>
      <c r="DIY538" s="428">
        <f>DIY537+1</f>
        <v>5</v>
      </c>
      <c r="DIZ538" s="330" t="s">
        <v>612</v>
      </c>
      <c r="DJA538" s="428">
        <f>DJA537+1</f>
        <v>5</v>
      </c>
      <c r="DJB538" s="330" t="s">
        <v>612</v>
      </c>
      <c r="DJC538" s="428">
        <f>DJC537+1</f>
        <v>5</v>
      </c>
      <c r="DJD538" s="330" t="s">
        <v>612</v>
      </c>
      <c r="DJE538" s="428">
        <f>DJE537+1</f>
        <v>5</v>
      </c>
      <c r="DJF538" s="330" t="s">
        <v>612</v>
      </c>
      <c r="DJG538" s="428">
        <f>DJG537+1</f>
        <v>5</v>
      </c>
      <c r="DJH538" s="330" t="s">
        <v>612</v>
      </c>
      <c r="DJI538" s="428">
        <f>DJI537+1</f>
        <v>5</v>
      </c>
      <c r="DJJ538" s="330" t="s">
        <v>612</v>
      </c>
      <c r="DJK538" s="428">
        <f>DJK537+1</f>
        <v>5</v>
      </c>
      <c r="DJL538" s="330" t="s">
        <v>612</v>
      </c>
      <c r="DJM538" s="428">
        <f>DJM537+1</f>
        <v>5</v>
      </c>
      <c r="DJN538" s="330" t="s">
        <v>612</v>
      </c>
      <c r="DJO538" s="428">
        <f>DJO537+1</f>
        <v>5</v>
      </c>
      <c r="DJP538" s="330" t="s">
        <v>612</v>
      </c>
      <c r="DJQ538" s="428">
        <f>DJQ537+1</f>
        <v>5</v>
      </c>
      <c r="DJR538" s="330" t="s">
        <v>612</v>
      </c>
      <c r="DJS538" s="428">
        <f>DJS537+1</f>
        <v>5</v>
      </c>
      <c r="DJT538" s="330" t="s">
        <v>612</v>
      </c>
      <c r="DJU538" s="428">
        <f>DJU537+1</f>
        <v>5</v>
      </c>
      <c r="DJV538" s="330" t="s">
        <v>612</v>
      </c>
      <c r="DJW538" s="428">
        <f>DJW537+1</f>
        <v>5</v>
      </c>
      <c r="DJX538" s="330" t="s">
        <v>612</v>
      </c>
      <c r="DJY538" s="428">
        <f>DJY537+1</f>
        <v>5</v>
      </c>
      <c r="DJZ538" s="330" t="s">
        <v>612</v>
      </c>
      <c r="DKA538" s="428">
        <f>DKA537+1</f>
        <v>5</v>
      </c>
      <c r="DKB538" s="330" t="s">
        <v>612</v>
      </c>
      <c r="DKC538" s="428">
        <f>DKC537+1</f>
        <v>5</v>
      </c>
      <c r="DKD538" s="330" t="s">
        <v>612</v>
      </c>
      <c r="DKE538" s="428">
        <f>DKE537+1</f>
        <v>5</v>
      </c>
      <c r="DKF538" s="330" t="s">
        <v>612</v>
      </c>
      <c r="DKG538" s="428">
        <f>DKG537+1</f>
        <v>5</v>
      </c>
      <c r="DKH538" s="330" t="s">
        <v>612</v>
      </c>
      <c r="DKI538" s="428">
        <f>DKI537+1</f>
        <v>5</v>
      </c>
      <c r="DKJ538" s="330" t="s">
        <v>612</v>
      </c>
      <c r="DKK538" s="428">
        <f>DKK537+1</f>
        <v>5</v>
      </c>
      <c r="DKL538" s="330" t="s">
        <v>612</v>
      </c>
      <c r="DKM538" s="428">
        <f>DKM537+1</f>
        <v>5</v>
      </c>
      <c r="DKN538" s="330" t="s">
        <v>612</v>
      </c>
      <c r="DKO538" s="428">
        <f>DKO537+1</f>
        <v>5</v>
      </c>
      <c r="DKP538" s="330" t="s">
        <v>612</v>
      </c>
      <c r="DKQ538" s="428">
        <f>DKQ537+1</f>
        <v>5</v>
      </c>
      <c r="DKR538" s="330" t="s">
        <v>612</v>
      </c>
      <c r="DKS538" s="428">
        <f>DKS537+1</f>
        <v>5</v>
      </c>
      <c r="DKT538" s="330" t="s">
        <v>612</v>
      </c>
      <c r="DKU538" s="428">
        <f>DKU537+1</f>
        <v>5</v>
      </c>
      <c r="DKV538" s="330" t="s">
        <v>612</v>
      </c>
      <c r="DKW538" s="428">
        <f>DKW537+1</f>
        <v>5</v>
      </c>
      <c r="DKX538" s="330" t="s">
        <v>612</v>
      </c>
      <c r="DKY538" s="428">
        <f>DKY537+1</f>
        <v>5</v>
      </c>
      <c r="DKZ538" s="330" t="s">
        <v>612</v>
      </c>
      <c r="DLA538" s="428">
        <f>DLA537+1</f>
        <v>5</v>
      </c>
      <c r="DLB538" s="330" t="s">
        <v>612</v>
      </c>
      <c r="DLC538" s="428">
        <f>DLC537+1</f>
        <v>5</v>
      </c>
      <c r="DLD538" s="330" t="s">
        <v>612</v>
      </c>
      <c r="DLE538" s="428">
        <f>DLE537+1</f>
        <v>5</v>
      </c>
      <c r="DLF538" s="330" t="s">
        <v>612</v>
      </c>
      <c r="DLG538" s="428">
        <f>DLG537+1</f>
        <v>5</v>
      </c>
      <c r="DLH538" s="330" t="s">
        <v>612</v>
      </c>
      <c r="DLI538" s="428">
        <f>DLI537+1</f>
        <v>5</v>
      </c>
      <c r="DLJ538" s="330" t="s">
        <v>612</v>
      </c>
      <c r="DLK538" s="428">
        <f>DLK537+1</f>
        <v>5</v>
      </c>
      <c r="DLL538" s="330" t="s">
        <v>612</v>
      </c>
      <c r="DLM538" s="428">
        <f>DLM537+1</f>
        <v>5</v>
      </c>
      <c r="DLN538" s="330" t="s">
        <v>612</v>
      </c>
      <c r="DLO538" s="428">
        <f>DLO537+1</f>
        <v>5</v>
      </c>
      <c r="DLP538" s="330" t="s">
        <v>612</v>
      </c>
      <c r="DLQ538" s="428">
        <f>DLQ537+1</f>
        <v>5</v>
      </c>
      <c r="DLR538" s="330" t="s">
        <v>612</v>
      </c>
      <c r="DLS538" s="428">
        <f>DLS537+1</f>
        <v>5</v>
      </c>
      <c r="DLT538" s="330" t="s">
        <v>612</v>
      </c>
      <c r="DLU538" s="428">
        <f>DLU537+1</f>
        <v>5</v>
      </c>
      <c r="DLV538" s="330" t="s">
        <v>612</v>
      </c>
      <c r="DLW538" s="428">
        <f>DLW537+1</f>
        <v>5</v>
      </c>
      <c r="DLX538" s="330" t="s">
        <v>612</v>
      </c>
      <c r="DLY538" s="428">
        <f>DLY537+1</f>
        <v>5</v>
      </c>
      <c r="DLZ538" s="330" t="s">
        <v>612</v>
      </c>
      <c r="DMA538" s="428">
        <f>DMA537+1</f>
        <v>5</v>
      </c>
      <c r="DMB538" s="330" t="s">
        <v>612</v>
      </c>
      <c r="DMC538" s="428">
        <f>DMC537+1</f>
        <v>5</v>
      </c>
      <c r="DMD538" s="330" t="s">
        <v>612</v>
      </c>
      <c r="DME538" s="428">
        <f>DME537+1</f>
        <v>5</v>
      </c>
      <c r="DMF538" s="330" t="s">
        <v>612</v>
      </c>
      <c r="DMG538" s="428">
        <f>DMG537+1</f>
        <v>5</v>
      </c>
      <c r="DMH538" s="330" t="s">
        <v>612</v>
      </c>
      <c r="DMI538" s="428">
        <f>DMI537+1</f>
        <v>5</v>
      </c>
      <c r="DMJ538" s="330" t="s">
        <v>612</v>
      </c>
      <c r="DMK538" s="428">
        <f>DMK537+1</f>
        <v>5</v>
      </c>
      <c r="DML538" s="330" t="s">
        <v>612</v>
      </c>
      <c r="DMM538" s="428">
        <f>DMM537+1</f>
        <v>5</v>
      </c>
      <c r="DMN538" s="330" t="s">
        <v>612</v>
      </c>
      <c r="DMO538" s="428">
        <f>DMO537+1</f>
        <v>5</v>
      </c>
      <c r="DMP538" s="330" t="s">
        <v>612</v>
      </c>
      <c r="DMQ538" s="428">
        <f>DMQ537+1</f>
        <v>5</v>
      </c>
      <c r="DMR538" s="330" t="s">
        <v>612</v>
      </c>
      <c r="DMS538" s="428">
        <f>DMS537+1</f>
        <v>5</v>
      </c>
      <c r="DMT538" s="330" t="s">
        <v>612</v>
      </c>
      <c r="DMU538" s="428">
        <f>DMU537+1</f>
        <v>5</v>
      </c>
      <c r="DMV538" s="330" t="s">
        <v>612</v>
      </c>
      <c r="DMW538" s="428">
        <f>DMW537+1</f>
        <v>5</v>
      </c>
      <c r="DMX538" s="330" t="s">
        <v>612</v>
      </c>
      <c r="DMY538" s="428">
        <f>DMY537+1</f>
        <v>5</v>
      </c>
      <c r="DMZ538" s="330" t="s">
        <v>612</v>
      </c>
      <c r="DNA538" s="428">
        <f>DNA537+1</f>
        <v>5</v>
      </c>
      <c r="DNB538" s="330" t="s">
        <v>612</v>
      </c>
      <c r="DNC538" s="428">
        <f>DNC537+1</f>
        <v>5</v>
      </c>
      <c r="DND538" s="330" t="s">
        <v>612</v>
      </c>
      <c r="DNE538" s="428">
        <f>DNE537+1</f>
        <v>5</v>
      </c>
      <c r="DNF538" s="330" t="s">
        <v>612</v>
      </c>
      <c r="DNG538" s="428">
        <f>DNG537+1</f>
        <v>5</v>
      </c>
      <c r="DNH538" s="330" t="s">
        <v>612</v>
      </c>
      <c r="DNI538" s="428">
        <f>DNI537+1</f>
        <v>5</v>
      </c>
      <c r="DNJ538" s="330" t="s">
        <v>612</v>
      </c>
      <c r="DNK538" s="428">
        <f>DNK537+1</f>
        <v>5</v>
      </c>
      <c r="DNL538" s="330" t="s">
        <v>612</v>
      </c>
      <c r="DNM538" s="428">
        <f>DNM537+1</f>
        <v>5</v>
      </c>
      <c r="DNN538" s="330" t="s">
        <v>612</v>
      </c>
      <c r="DNO538" s="428">
        <f>DNO537+1</f>
        <v>5</v>
      </c>
      <c r="DNP538" s="330" t="s">
        <v>612</v>
      </c>
      <c r="DNQ538" s="428">
        <f>DNQ537+1</f>
        <v>5</v>
      </c>
      <c r="DNR538" s="330" t="s">
        <v>612</v>
      </c>
      <c r="DNS538" s="428">
        <f>DNS537+1</f>
        <v>5</v>
      </c>
      <c r="DNT538" s="330" t="s">
        <v>612</v>
      </c>
      <c r="DNU538" s="428">
        <f>DNU537+1</f>
        <v>5</v>
      </c>
      <c r="DNV538" s="330" t="s">
        <v>612</v>
      </c>
      <c r="DNW538" s="428">
        <f>DNW537+1</f>
        <v>5</v>
      </c>
      <c r="DNX538" s="330" t="s">
        <v>612</v>
      </c>
      <c r="DNY538" s="428">
        <f>DNY537+1</f>
        <v>5</v>
      </c>
      <c r="DNZ538" s="330" t="s">
        <v>612</v>
      </c>
      <c r="DOA538" s="428">
        <f>DOA537+1</f>
        <v>5</v>
      </c>
      <c r="DOB538" s="330" t="s">
        <v>612</v>
      </c>
      <c r="DOC538" s="428">
        <f>DOC537+1</f>
        <v>5</v>
      </c>
      <c r="DOD538" s="330" t="s">
        <v>612</v>
      </c>
      <c r="DOE538" s="428">
        <f>DOE537+1</f>
        <v>5</v>
      </c>
      <c r="DOF538" s="330" t="s">
        <v>612</v>
      </c>
      <c r="DOG538" s="428">
        <f>DOG537+1</f>
        <v>5</v>
      </c>
      <c r="DOH538" s="330" t="s">
        <v>612</v>
      </c>
      <c r="DOI538" s="428">
        <f>DOI537+1</f>
        <v>5</v>
      </c>
      <c r="DOJ538" s="330" t="s">
        <v>612</v>
      </c>
      <c r="DOK538" s="428">
        <f>DOK537+1</f>
        <v>5</v>
      </c>
      <c r="DOL538" s="330" t="s">
        <v>612</v>
      </c>
      <c r="DOM538" s="428">
        <f>DOM537+1</f>
        <v>5</v>
      </c>
      <c r="DON538" s="330" t="s">
        <v>612</v>
      </c>
      <c r="DOO538" s="428">
        <f>DOO537+1</f>
        <v>5</v>
      </c>
      <c r="DOP538" s="330" t="s">
        <v>612</v>
      </c>
      <c r="DOQ538" s="428">
        <f>DOQ537+1</f>
        <v>5</v>
      </c>
      <c r="DOR538" s="330" t="s">
        <v>612</v>
      </c>
      <c r="DOS538" s="428">
        <f>DOS537+1</f>
        <v>5</v>
      </c>
      <c r="DOT538" s="330" t="s">
        <v>612</v>
      </c>
      <c r="DOU538" s="428">
        <f>DOU537+1</f>
        <v>5</v>
      </c>
      <c r="DOV538" s="330" t="s">
        <v>612</v>
      </c>
      <c r="DOW538" s="428">
        <f>DOW537+1</f>
        <v>5</v>
      </c>
      <c r="DOX538" s="330" t="s">
        <v>612</v>
      </c>
      <c r="DOY538" s="428">
        <f>DOY537+1</f>
        <v>5</v>
      </c>
      <c r="DOZ538" s="330" t="s">
        <v>612</v>
      </c>
      <c r="DPA538" s="428">
        <f>DPA537+1</f>
        <v>5</v>
      </c>
      <c r="DPB538" s="330" t="s">
        <v>612</v>
      </c>
      <c r="DPC538" s="428">
        <f>DPC537+1</f>
        <v>5</v>
      </c>
      <c r="DPD538" s="330" t="s">
        <v>612</v>
      </c>
      <c r="DPE538" s="428">
        <f>DPE537+1</f>
        <v>5</v>
      </c>
      <c r="DPF538" s="330" t="s">
        <v>612</v>
      </c>
      <c r="DPG538" s="428">
        <f>DPG537+1</f>
        <v>5</v>
      </c>
      <c r="DPH538" s="330" t="s">
        <v>612</v>
      </c>
      <c r="DPI538" s="428">
        <f>DPI537+1</f>
        <v>5</v>
      </c>
      <c r="DPJ538" s="330" t="s">
        <v>612</v>
      </c>
      <c r="DPK538" s="428">
        <f>DPK537+1</f>
        <v>5</v>
      </c>
      <c r="DPL538" s="330" t="s">
        <v>612</v>
      </c>
      <c r="DPM538" s="428">
        <f>DPM537+1</f>
        <v>5</v>
      </c>
      <c r="DPN538" s="330" t="s">
        <v>612</v>
      </c>
      <c r="DPO538" s="428">
        <f>DPO537+1</f>
        <v>5</v>
      </c>
      <c r="DPP538" s="330" t="s">
        <v>612</v>
      </c>
      <c r="DPQ538" s="428">
        <f>DPQ537+1</f>
        <v>5</v>
      </c>
      <c r="DPR538" s="330" t="s">
        <v>612</v>
      </c>
      <c r="DPS538" s="428">
        <f>DPS537+1</f>
        <v>5</v>
      </c>
      <c r="DPT538" s="330" t="s">
        <v>612</v>
      </c>
      <c r="DPU538" s="428">
        <f>DPU537+1</f>
        <v>5</v>
      </c>
      <c r="DPV538" s="330" t="s">
        <v>612</v>
      </c>
      <c r="DPW538" s="428">
        <f>DPW537+1</f>
        <v>5</v>
      </c>
      <c r="DPX538" s="330" t="s">
        <v>612</v>
      </c>
      <c r="DPY538" s="428">
        <f>DPY537+1</f>
        <v>5</v>
      </c>
      <c r="DPZ538" s="330" t="s">
        <v>612</v>
      </c>
      <c r="DQA538" s="428">
        <f>DQA537+1</f>
        <v>5</v>
      </c>
      <c r="DQB538" s="330" t="s">
        <v>612</v>
      </c>
      <c r="DQC538" s="428">
        <f>DQC537+1</f>
        <v>5</v>
      </c>
      <c r="DQD538" s="330" t="s">
        <v>612</v>
      </c>
      <c r="DQE538" s="428">
        <f>DQE537+1</f>
        <v>5</v>
      </c>
      <c r="DQF538" s="330" t="s">
        <v>612</v>
      </c>
      <c r="DQG538" s="428">
        <f>DQG537+1</f>
        <v>5</v>
      </c>
      <c r="DQH538" s="330" t="s">
        <v>612</v>
      </c>
      <c r="DQI538" s="428">
        <f>DQI537+1</f>
        <v>5</v>
      </c>
      <c r="DQJ538" s="330" t="s">
        <v>612</v>
      </c>
      <c r="DQK538" s="428">
        <f>DQK537+1</f>
        <v>5</v>
      </c>
      <c r="DQL538" s="330" t="s">
        <v>612</v>
      </c>
      <c r="DQM538" s="428">
        <f>DQM537+1</f>
        <v>5</v>
      </c>
      <c r="DQN538" s="330" t="s">
        <v>612</v>
      </c>
      <c r="DQO538" s="428">
        <f>DQO537+1</f>
        <v>5</v>
      </c>
      <c r="DQP538" s="330" t="s">
        <v>612</v>
      </c>
      <c r="DQQ538" s="428">
        <f>DQQ537+1</f>
        <v>5</v>
      </c>
      <c r="DQR538" s="330" t="s">
        <v>612</v>
      </c>
      <c r="DQS538" s="428">
        <f>DQS537+1</f>
        <v>5</v>
      </c>
      <c r="DQT538" s="330" t="s">
        <v>612</v>
      </c>
      <c r="DQU538" s="428">
        <f>DQU537+1</f>
        <v>5</v>
      </c>
      <c r="DQV538" s="330" t="s">
        <v>612</v>
      </c>
      <c r="DQW538" s="428">
        <f>DQW537+1</f>
        <v>5</v>
      </c>
      <c r="DQX538" s="330" t="s">
        <v>612</v>
      </c>
      <c r="DQY538" s="428">
        <f>DQY537+1</f>
        <v>5</v>
      </c>
      <c r="DQZ538" s="330" t="s">
        <v>612</v>
      </c>
      <c r="DRA538" s="428">
        <f>DRA537+1</f>
        <v>5</v>
      </c>
      <c r="DRB538" s="330" t="s">
        <v>612</v>
      </c>
      <c r="DRC538" s="428">
        <f>DRC537+1</f>
        <v>5</v>
      </c>
      <c r="DRD538" s="330" t="s">
        <v>612</v>
      </c>
      <c r="DRE538" s="428">
        <f>DRE537+1</f>
        <v>5</v>
      </c>
      <c r="DRF538" s="330" t="s">
        <v>612</v>
      </c>
      <c r="DRG538" s="428">
        <f>DRG537+1</f>
        <v>5</v>
      </c>
      <c r="DRH538" s="330" t="s">
        <v>612</v>
      </c>
      <c r="DRI538" s="428">
        <f>DRI537+1</f>
        <v>5</v>
      </c>
      <c r="DRJ538" s="330" t="s">
        <v>612</v>
      </c>
      <c r="DRK538" s="428">
        <f>DRK537+1</f>
        <v>5</v>
      </c>
      <c r="DRL538" s="330" t="s">
        <v>612</v>
      </c>
      <c r="DRM538" s="428">
        <f>DRM537+1</f>
        <v>5</v>
      </c>
      <c r="DRN538" s="330" t="s">
        <v>612</v>
      </c>
      <c r="DRO538" s="428">
        <f>DRO537+1</f>
        <v>5</v>
      </c>
      <c r="DRP538" s="330" t="s">
        <v>612</v>
      </c>
      <c r="DRQ538" s="428">
        <f>DRQ537+1</f>
        <v>5</v>
      </c>
      <c r="DRR538" s="330" t="s">
        <v>612</v>
      </c>
      <c r="DRS538" s="428">
        <f>DRS537+1</f>
        <v>5</v>
      </c>
      <c r="DRT538" s="330" t="s">
        <v>612</v>
      </c>
      <c r="DRU538" s="428">
        <f>DRU537+1</f>
        <v>5</v>
      </c>
      <c r="DRV538" s="330" t="s">
        <v>612</v>
      </c>
      <c r="DRW538" s="428">
        <f>DRW537+1</f>
        <v>5</v>
      </c>
      <c r="DRX538" s="330" t="s">
        <v>612</v>
      </c>
      <c r="DRY538" s="428">
        <f>DRY537+1</f>
        <v>5</v>
      </c>
      <c r="DRZ538" s="330" t="s">
        <v>612</v>
      </c>
      <c r="DSA538" s="428">
        <f>DSA537+1</f>
        <v>5</v>
      </c>
      <c r="DSB538" s="330" t="s">
        <v>612</v>
      </c>
      <c r="DSC538" s="428">
        <f>DSC537+1</f>
        <v>5</v>
      </c>
      <c r="DSD538" s="330" t="s">
        <v>612</v>
      </c>
      <c r="DSE538" s="428">
        <f>DSE537+1</f>
        <v>5</v>
      </c>
      <c r="DSF538" s="330" t="s">
        <v>612</v>
      </c>
      <c r="DSG538" s="428">
        <f>DSG537+1</f>
        <v>5</v>
      </c>
      <c r="DSH538" s="330" t="s">
        <v>612</v>
      </c>
      <c r="DSI538" s="428">
        <f>DSI537+1</f>
        <v>5</v>
      </c>
      <c r="DSJ538" s="330" t="s">
        <v>612</v>
      </c>
      <c r="DSK538" s="428">
        <f>DSK537+1</f>
        <v>5</v>
      </c>
      <c r="DSL538" s="330" t="s">
        <v>612</v>
      </c>
      <c r="DSM538" s="428">
        <f>DSM537+1</f>
        <v>5</v>
      </c>
      <c r="DSN538" s="330" t="s">
        <v>612</v>
      </c>
      <c r="DSO538" s="428">
        <f>DSO537+1</f>
        <v>5</v>
      </c>
      <c r="DSP538" s="330" t="s">
        <v>612</v>
      </c>
      <c r="DSQ538" s="428">
        <f>DSQ537+1</f>
        <v>5</v>
      </c>
      <c r="DSR538" s="330" t="s">
        <v>612</v>
      </c>
      <c r="DSS538" s="428">
        <f>DSS537+1</f>
        <v>5</v>
      </c>
      <c r="DST538" s="330" t="s">
        <v>612</v>
      </c>
      <c r="DSU538" s="428">
        <f>DSU537+1</f>
        <v>5</v>
      </c>
      <c r="DSV538" s="330" t="s">
        <v>612</v>
      </c>
      <c r="DSW538" s="428">
        <f>DSW537+1</f>
        <v>5</v>
      </c>
      <c r="DSX538" s="330" t="s">
        <v>612</v>
      </c>
      <c r="DSY538" s="428">
        <f>DSY537+1</f>
        <v>5</v>
      </c>
      <c r="DSZ538" s="330" t="s">
        <v>612</v>
      </c>
      <c r="DTA538" s="428">
        <f>DTA537+1</f>
        <v>5</v>
      </c>
      <c r="DTB538" s="330" t="s">
        <v>612</v>
      </c>
      <c r="DTC538" s="428">
        <f>DTC537+1</f>
        <v>5</v>
      </c>
      <c r="DTD538" s="330" t="s">
        <v>612</v>
      </c>
      <c r="DTE538" s="428">
        <f>DTE537+1</f>
        <v>5</v>
      </c>
      <c r="DTF538" s="330" t="s">
        <v>612</v>
      </c>
      <c r="DTG538" s="428">
        <f>DTG537+1</f>
        <v>5</v>
      </c>
      <c r="DTH538" s="330" t="s">
        <v>612</v>
      </c>
      <c r="DTI538" s="428">
        <f>DTI537+1</f>
        <v>5</v>
      </c>
      <c r="DTJ538" s="330" t="s">
        <v>612</v>
      </c>
      <c r="DTK538" s="428">
        <f>DTK537+1</f>
        <v>5</v>
      </c>
      <c r="DTL538" s="330" t="s">
        <v>612</v>
      </c>
      <c r="DTM538" s="428">
        <f>DTM537+1</f>
        <v>5</v>
      </c>
      <c r="DTN538" s="330" t="s">
        <v>612</v>
      </c>
      <c r="DTO538" s="428">
        <f>DTO537+1</f>
        <v>5</v>
      </c>
      <c r="DTP538" s="330" t="s">
        <v>612</v>
      </c>
      <c r="DTQ538" s="428">
        <f>DTQ537+1</f>
        <v>5</v>
      </c>
      <c r="DTR538" s="330" t="s">
        <v>612</v>
      </c>
      <c r="DTS538" s="428">
        <f>DTS537+1</f>
        <v>5</v>
      </c>
      <c r="DTT538" s="330" t="s">
        <v>612</v>
      </c>
      <c r="DTU538" s="428">
        <f>DTU537+1</f>
        <v>5</v>
      </c>
      <c r="DTV538" s="330" t="s">
        <v>612</v>
      </c>
      <c r="DTW538" s="428">
        <f>DTW537+1</f>
        <v>5</v>
      </c>
      <c r="DTX538" s="330" t="s">
        <v>612</v>
      </c>
      <c r="DTY538" s="428">
        <f>DTY537+1</f>
        <v>5</v>
      </c>
      <c r="DTZ538" s="330" t="s">
        <v>612</v>
      </c>
      <c r="DUA538" s="428">
        <f>DUA537+1</f>
        <v>5</v>
      </c>
      <c r="DUB538" s="330" t="s">
        <v>612</v>
      </c>
      <c r="DUC538" s="428">
        <f>DUC537+1</f>
        <v>5</v>
      </c>
      <c r="DUD538" s="330" t="s">
        <v>612</v>
      </c>
      <c r="DUE538" s="428">
        <f>DUE537+1</f>
        <v>5</v>
      </c>
      <c r="DUF538" s="330" t="s">
        <v>612</v>
      </c>
      <c r="DUG538" s="428">
        <f>DUG537+1</f>
        <v>5</v>
      </c>
      <c r="DUH538" s="330" t="s">
        <v>612</v>
      </c>
      <c r="DUI538" s="428">
        <f>DUI537+1</f>
        <v>5</v>
      </c>
      <c r="DUJ538" s="330" t="s">
        <v>612</v>
      </c>
      <c r="DUK538" s="428">
        <f>DUK537+1</f>
        <v>5</v>
      </c>
      <c r="DUL538" s="330" t="s">
        <v>612</v>
      </c>
      <c r="DUM538" s="428">
        <f>DUM537+1</f>
        <v>5</v>
      </c>
      <c r="DUN538" s="330" t="s">
        <v>612</v>
      </c>
      <c r="DUO538" s="428">
        <f>DUO537+1</f>
        <v>5</v>
      </c>
      <c r="DUP538" s="330" t="s">
        <v>612</v>
      </c>
      <c r="DUQ538" s="428">
        <f>DUQ537+1</f>
        <v>5</v>
      </c>
      <c r="DUR538" s="330" t="s">
        <v>612</v>
      </c>
      <c r="DUS538" s="428">
        <f>DUS537+1</f>
        <v>5</v>
      </c>
      <c r="DUT538" s="330" t="s">
        <v>612</v>
      </c>
      <c r="DUU538" s="428">
        <f>DUU537+1</f>
        <v>5</v>
      </c>
      <c r="DUV538" s="330" t="s">
        <v>612</v>
      </c>
      <c r="DUW538" s="428">
        <f>DUW537+1</f>
        <v>5</v>
      </c>
      <c r="DUX538" s="330" t="s">
        <v>612</v>
      </c>
      <c r="DUY538" s="428">
        <f>DUY537+1</f>
        <v>5</v>
      </c>
      <c r="DUZ538" s="330" t="s">
        <v>612</v>
      </c>
      <c r="DVA538" s="428">
        <f>DVA537+1</f>
        <v>5</v>
      </c>
      <c r="DVB538" s="330" t="s">
        <v>612</v>
      </c>
      <c r="DVC538" s="428">
        <f>DVC537+1</f>
        <v>5</v>
      </c>
      <c r="DVD538" s="330" t="s">
        <v>612</v>
      </c>
      <c r="DVE538" s="428">
        <f>DVE537+1</f>
        <v>5</v>
      </c>
      <c r="DVF538" s="330" t="s">
        <v>612</v>
      </c>
      <c r="DVG538" s="428">
        <f>DVG537+1</f>
        <v>5</v>
      </c>
      <c r="DVH538" s="330" t="s">
        <v>612</v>
      </c>
      <c r="DVI538" s="428">
        <f>DVI537+1</f>
        <v>5</v>
      </c>
      <c r="DVJ538" s="330" t="s">
        <v>612</v>
      </c>
      <c r="DVK538" s="428">
        <f>DVK537+1</f>
        <v>5</v>
      </c>
      <c r="DVL538" s="330" t="s">
        <v>612</v>
      </c>
      <c r="DVM538" s="428">
        <f>DVM537+1</f>
        <v>5</v>
      </c>
      <c r="DVN538" s="330" t="s">
        <v>612</v>
      </c>
      <c r="DVO538" s="428">
        <f>DVO537+1</f>
        <v>5</v>
      </c>
      <c r="DVP538" s="330" t="s">
        <v>612</v>
      </c>
      <c r="DVQ538" s="428">
        <f>DVQ537+1</f>
        <v>5</v>
      </c>
      <c r="DVR538" s="330" t="s">
        <v>612</v>
      </c>
      <c r="DVS538" s="428">
        <f>DVS537+1</f>
        <v>5</v>
      </c>
      <c r="DVT538" s="330" t="s">
        <v>612</v>
      </c>
      <c r="DVU538" s="428">
        <f>DVU537+1</f>
        <v>5</v>
      </c>
      <c r="DVV538" s="330" t="s">
        <v>612</v>
      </c>
      <c r="DVW538" s="428">
        <f>DVW537+1</f>
        <v>5</v>
      </c>
      <c r="DVX538" s="330" t="s">
        <v>612</v>
      </c>
      <c r="DVY538" s="428">
        <f>DVY537+1</f>
        <v>5</v>
      </c>
      <c r="DVZ538" s="330" t="s">
        <v>612</v>
      </c>
      <c r="DWA538" s="428">
        <f>DWA537+1</f>
        <v>5</v>
      </c>
      <c r="DWB538" s="330" t="s">
        <v>612</v>
      </c>
      <c r="DWC538" s="428">
        <f>DWC537+1</f>
        <v>5</v>
      </c>
      <c r="DWD538" s="330" t="s">
        <v>612</v>
      </c>
      <c r="DWE538" s="428">
        <f>DWE537+1</f>
        <v>5</v>
      </c>
      <c r="DWF538" s="330" t="s">
        <v>612</v>
      </c>
      <c r="DWG538" s="428">
        <f>DWG537+1</f>
        <v>5</v>
      </c>
      <c r="DWH538" s="330" t="s">
        <v>612</v>
      </c>
      <c r="DWI538" s="428">
        <f>DWI537+1</f>
        <v>5</v>
      </c>
      <c r="DWJ538" s="330" t="s">
        <v>612</v>
      </c>
      <c r="DWK538" s="428">
        <f>DWK537+1</f>
        <v>5</v>
      </c>
      <c r="DWL538" s="330" t="s">
        <v>612</v>
      </c>
      <c r="DWM538" s="428">
        <f>DWM537+1</f>
        <v>5</v>
      </c>
      <c r="DWN538" s="330" t="s">
        <v>612</v>
      </c>
      <c r="DWO538" s="428">
        <f>DWO537+1</f>
        <v>5</v>
      </c>
      <c r="DWP538" s="330" t="s">
        <v>612</v>
      </c>
      <c r="DWQ538" s="428">
        <f>DWQ537+1</f>
        <v>5</v>
      </c>
      <c r="DWR538" s="330" t="s">
        <v>612</v>
      </c>
      <c r="DWS538" s="428">
        <f>DWS537+1</f>
        <v>5</v>
      </c>
      <c r="DWT538" s="330" t="s">
        <v>612</v>
      </c>
      <c r="DWU538" s="428">
        <f>DWU537+1</f>
        <v>5</v>
      </c>
      <c r="DWV538" s="330" t="s">
        <v>612</v>
      </c>
      <c r="DWW538" s="428">
        <f>DWW537+1</f>
        <v>5</v>
      </c>
      <c r="DWX538" s="330" t="s">
        <v>612</v>
      </c>
      <c r="DWY538" s="428">
        <f>DWY537+1</f>
        <v>5</v>
      </c>
      <c r="DWZ538" s="330" t="s">
        <v>612</v>
      </c>
      <c r="DXA538" s="428">
        <f>DXA537+1</f>
        <v>5</v>
      </c>
      <c r="DXB538" s="330" t="s">
        <v>612</v>
      </c>
      <c r="DXC538" s="428">
        <f>DXC537+1</f>
        <v>5</v>
      </c>
      <c r="DXD538" s="330" t="s">
        <v>612</v>
      </c>
      <c r="DXE538" s="428">
        <f>DXE537+1</f>
        <v>5</v>
      </c>
      <c r="DXF538" s="330" t="s">
        <v>612</v>
      </c>
      <c r="DXG538" s="428">
        <f>DXG537+1</f>
        <v>5</v>
      </c>
      <c r="DXH538" s="330" t="s">
        <v>612</v>
      </c>
      <c r="DXI538" s="428">
        <f>DXI537+1</f>
        <v>5</v>
      </c>
      <c r="DXJ538" s="330" t="s">
        <v>612</v>
      </c>
      <c r="DXK538" s="428">
        <f>DXK537+1</f>
        <v>5</v>
      </c>
      <c r="DXL538" s="330" t="s">
        <v>612</v>
      </c>
      <c r="DXM538" s="428">
        <f>DXM537+1</f>
        <v>5</v>
      </c>
      <c r="DXN538" s="330" t="s">
        <v>612</v>
      </c>
      <c r="DXO538" s="428">
        <f>DXO537+1</f>
        <v>5</v>
      </c>
      <c r="DXP538" s="330" t="s">
        <v>612</v>
      </c>
      <c r="DXQ538" s="428">
        <f>DXQ537+1</f>
        <v>5</v>
      </c>
      <c r="DXR538" s="330" t="s">
        <v>612</v>
      </c>
      <c r="DXS538" s="428">
        <f>DXS537+1</f>
        <v>5</v>
      </c>
      <c r="DXT538" s="330" t="s">
        <v>612</v>
      </c>
      <c r="DXU538" s="428">
        <f>DXU537+1</f>
        <v>5</v>
      </c>
      <c r="DXV538" s="330" t="s">
        <v>612</v>
      </c>
      <c r="DXW538" s="428">
        <f>DXW537+1</f>
        <v>5</v>
      </c>
      <c r="DXX538" s="330" t="s">
        <v>612</v>
      </c>
      <c r="DXY538" s="428">
        <f>DXY537+1</f>
        <v>5</v>
      </c>
      <c r="DXZ538" s="330" t="s">
        <v>612</v>
      </c>
      <c r="DYA538" s="428">
        <f>DYA537+1</f>
        <v>5</v>
      </c>
      <c r="DYB538" s="330" t="s">
        <v>612</v>
      </c>
      <c r="DYC538" s="428">
        <f>DYC537+1</f>
        <v>5</v>
      </c>
      <c r="DYD538" s="330" t="s">
        <v>612</v>
      </c>
      <c r="DYE538" s="428">
        <f>DYE537+1</f>
        <v>5</v>
      </c>
      <c r="DYF538" s="330" t="s">
        <v>612</v>
      </c>
      <c r="DYG538" s="428">
        <f>DYG537+1</f>
        <v>5</v>
      </c>
      <c r="DYH538" s="330" t="s">
        <v>612</v>
      </c>
      <c r="DYI538" s="428">
        <f>DYI537+1</f>
        <v>5</v>
      </c>
      <c r="DYJ538" s="330" t="s">
        <v>612</v>
      </c>
      <c r="DYK538" s="428">
        <f>DYK537+1</f>
        <v>5</v>
      </c>
      <c r="DYL538" s="330" t="s">
        <v>612</v>
      </c>
      <c r="DYM538" s="428">
        <f>DYM537+1</f>
        <v>5</v>
      </c>
      <c r="DYN538" s="330" t="s">
        <v>612</v>
      </c>
      <c r="DYO538" s="428">
        <f>DYO537+1</f>
        <v>5</v>
      </c>
      <c r="DYP538" s="330" t="s">
        <v>612</v>
      </c>
      <c r="DYQ538" s="428">
        <f>DYQ537+1</f>
        <v>5</v>
      </c>
      <c r="DYR538" s="330" t="s">
        <v>612</v>
      </c>
      <c r="DYS538" s="428">
        <f>DYS537+1</f>
        <v>5</v>
      </c>
      <c r="DYT538" s="330" t="s">
        <v>612</v>
      </c>
      <c r="DYU538" s="428">
        <f>DYU537+1</f>
        <v>5</v>
      </c>
      <c r="DYV538" s="330" t="s">
        <v>612</v>
      </c>
      <c r="DYW538" s="428">
        <f>DYW537+1</f>
        <v>5</v>
      </c>
      <c r="DYX538" s="330" t="s">
        <v>612</v>
      </c>
      <c r="DYY538" s="428">
        <f>DYY537+1</f>
        <v>5</v>
      </c>
      <c r="DYZ538" s="330" t="s">
        <v>612</v>
      </c>
      <c r="DZA538" s="428">
        <f>DZA537+1</f>
        <v>5</v>
      </c>
      <c r="DZB538" s="330" t="s">
        <v>612</v>
      </c>
      <c r="DZC538" s="428">
        <f>DZC537+1</f>
        <v>5</v>
      </c>
      <c r="DZD538" s="330" t="s">
        <v>612</v>
      </c>
      <c r="DZE538" s="428">
        <f>DZE537+1</f>
        <v>5</v>
      </c>
      <c r="DZF538" s="330" t="s">
        <v>612</v>
      </c>
      <c r="DZG538" s="428">
        <f>DZG537+1</f>
        <v>5</v>
      </c>
      <c r="DZH538" s="330" t="s">
        <v>612</v>
      </c>
      <c r="DZI538" s="428">
        <f>DZI537+1</f>
        <v>5</v>
      </c>
      <c r="DZJ538" s="330" t="s">
        <v>612</v>
      </c>
      <c r="DZK538" s="428">
        <f>DZK537+1</f>
        <v>5</v>
      </c>
      <c r="DZL538" s="330" t="s">
        <v>612</v>
      </c>
      <c r="DZM538" s="428">
        <f>DZM537+1</f>
        <v>5</v>
      </c>
      <c r="DZN538" s="330" t="s">
        <v>612</v>
      </c>
      <c r="DZO538" s="428">
        <f>DZO537+1</f>
        <v>5</v>
      </c>
      <c r="DZP538" s="330" t="s">
        <v>612</v>
      </c>
      <c r="DZQ538" s="428">
        <f>DZQ537+1</f>
        <v>5</v>
      </c>
      <c r="DZR538" s="330" t="s">
        <v>612</v>
      </c>
      <c r="DZS538" s="428">
        <f>DZS537+1</f>
        <v>5</v>
      </c>
      <c r="DZT538" s="330" t="s">
        <v>612</v>
      </c>
      <c r="DZU538" s="428">
        <f>DZU537+1</f>
        <v>5</v>
      </c>
      <c r="DZV538" s="330" t="s">
        <v>612</v>
      </c>
      <c r="DZW538" s="428">
        <f>DZW537+1</f>
        <v>5</v>
      </c>
      <c r="DZX538" s="330" t="s">
        <v>612</v>
      </c>
      <c r="DZY538" s="428">
        <f>DZY537+1</f>
        <v>5</v>
      </c>
      <c r="DZZ538" s="330" t="s">
        <v>612</v>
      </c>
      <c r="EAA538" s="428">
        <f>EAA537+1</f>
        <v>5</v>
      </c>
      <c r="EAB538" s="330" t="s">
        <v>612</v>
      </c>
      <c r="EAC538" s="428">
        <f>EAC537+1</f>
        <v>5</v>
      </c>
      <c r="EAD538" s="330" t="s">
        <v>612</v>
      </c>
      <c r="EAE538" s="428">
        <f>EAE537+1</f>
        <v>5</v>
      </c>
      <c r="EAF538" s="330" t="s">
        <v>612</v>
      </c>
      <c r="EAG538" s="428">
        <f>EAG537+1</f>
        <v>5</v>
      </c>
      <c r="EAH538" s="330" t="s">
        <v>612</v>
      </c>
      <c r="EAI538" s="428">
        <f>EAI537+1</f>
        <v>5</v>
      </c>
      <c r="EAJ538" s="330" t="s">
        <v>612</v>
      </c>
      <c r="EAK538" s="428">
        <f>EAK537+1</f>
        <v>5</v>
      </c>
      <c r="EAL538" s="330" t="s">
        <v>612</v>
      </c>
      <c r="EAM538" s="428">
        <f>EAM537+1</f>
        <v>5</v>
      </c>
      <c r="EAN538" s="330" t="s">
        <v>612</v>
      </c>
      <c r="EAO538" s="428">
        <f>EAO537+1</f>
        <v>5</v>
      </c>
      <c r="EAP538" s="330" t="s">
        <v>612</v>
      </c>
      <c r="EAQ538" s="428">
        <f>EAQ537+1</f>
        <v>5</v>
      </c>
      <c r="EAR538" s="330" t="s">
        <v>612</v>
      </c>
      <c r="EAS538" s="428">
        <f>EAS537+1</f>
        <v>5</v>
      </c>
      <c r="EAT538" s="330" t="s">
        <v>612</v>
      </c>
      <c r="EAU538" s="428">
        <f>EAU537+1</f>
        <v>5</v>
      </c>
      <c r="EAV538" s="330" t="s">
        <v>612</v>
      </c>
      <c r="EAW538" s="428">
        <f>EAW537+1</f>
        <v>5</v>
      </c>
      <c r="EAX538" s="330" t="s">
        <v>612</v>
      </c>
      <c r="EAY538" s="428">
        <f>EAY537+1</f>
        <v>5</v>
      </c>
      <c r="EAZ538" s="330" t="s">
        <v>612</v>
      </c>
      <c r="EBA538" s="428">
        <f>EBA537+1</f>
        <v>5</v>
      </c>
      <c r="EBB538" s="330" t="s">
        <v>612</v>
      </c>
      <c r="EBC538" s="428">
        <f>EBC537+1</f>
        <v>5</v>
      </c>
      <c r="EBD538" s="330" t="s">
        <v>612</v>
      </c>
      <c r="EBE538" s="428">
        <f>EBE537+1</f>
        <v>5</v>
      </c>
      <c r="EBF538" s="330" t="s">
        <v>612</v>
      </c>
      <c r="EBG538" s="428">
        <f>EBG537+1</f>
        <v>5</v>
      </c>
      <c r="EBH538" s="330" t="s">
        <v>612</v>
      </c>
      <c r="EBI538" s="428">
        <f>EBI537+1</f>
        <v>5</v>
      </c>
      <c r="EBJ538" s="330" t="s">
        <v>612</v>
      </c>
      <c r="EBK538" s="428">
        <f>EBK537+1</f>
        <v>5</v>
      </c>
      <c r="EBL538" s="330" t="s">
        <v>612</v>
      </c>
      <c r="EBM538" s="428">
        <f>EBM537+1</f>
        <v>5</v>
      </c>
      <c r="EBN538" s="330" t="s">
        <v>612</v>
      </c>
      <c r="EBO538" s="428">
        <f>EBO537+1</f>
        <v>5</v>
      </c>
      <c r="EBP538" s="330" t="s">
        <v>612</v>
      </c>
      <c r="EBQ538" s="428">
        <f>EBQ537+1</f>
        <v>5</v>
      </c>
      <c r="EBR538" s="330" t="s">
        <v>612</v>
      </c>
      <c r="EBS538" s="428">
        <f>EBS537+1</f>
        <v>5</v>
      </c>
      <c r="EBT538" s="330" t="s">
        <v>612</v>
      </c>
      <c r="EBU538" s="428">
        <f>EBU537+1</f>
        <v>5</v>
      </c>
      <c r="EBV538" s="330" t="s">
        <v>612</v>
      </c>
      <c r="EBW538" s="428">
        <f>EBW537+1</f>
        <v>5</v>
      </c>
      <c r="EBX538" s="330" t="s">
        <v>612</v>
      </c>
      <c r="EBY538" s="428">
        <f>EBY537+1</f>
        <v>5</v>
      </c>
      <c r="EBZ538" s="330" t="s">
        <v>612</v>
      </c>
      <c r="ECA538" s="428">
        <f>ECA537+1</f>
        <v>5</v>
      </c>
      <c r="ECB538" s="330" t="s">
        <v>612</v>
      </c>
      <c r="ECC538" s="428">
        <f>ECC537+1</f>
        <v>5</v>
      </c>
      <c r="ECD538" s="330" t="s">
        <v>612</v>
      </c>
      <c r="ECE538" s="428">
        <f>ECE537+1</f>
        <v>5</v>
      </c>
      <c r="ECF538" s="330" t="s">
        <v>612</v>
      </c>
      <c r="ECG538" s="428">
        <f>ECG537+1</f>
        <v>5</v>
      </c>
      <c r="ECH538" s="330" t="s">
        <v>612</v>
      </c>
      <c r="ECI538" s="428">
        <f>ECI537+1</f>
        <v>5</v>
      </c>
      <c r="ECJ538" s="330" t="s">
        <v>612</v>
      </c>
      <c r="ECK538" s="428">
        <f>ECK537+1</f>
        <v>5</v>
      </c>
      <c r="ECL538" s="330" t="s">
        <v>612</v>
      </c>
      <c r="ECM538" s="428">
        <f>ECM537+1</f>
        <v>5</v>
      </c>
      <c r="ECN538" s="330" t="s">
        <v>612</v>
      </c>
      <c r="ECO538" s="428">
        <f>ECO537+1</f>
        <v>5</v>
      </c>
      <c r="ECP538" s="330" t="s">
        <v>612</v>
      </c>
      <c r="ECQ538" s="428">
        <f>ECQ537+1</f>
        <v>5</v>
      </c>
      <c r="ECR538" s="330" t="s">
        <v>612</v>
      </c>
      <c r="ECS538" s="428">
        <f>ECS537+1</f>
        <v>5</v>
      </c>
      <c r="ECT538" s="330" t="s">
        <v>612</v>
      </c>
      <c r="ECU538" s="428">
        <f>ECU537+1</f>
        <v>5</v>
      </c>
      <c r="ECV538" s="330" t="s">
        <v>612</v>
      </c>
      <c r="ECW538" s="428">
        <f>ECW537+1</f>
        <v>5</v>
      </c>
      <c r="ECX538" s="330" t="s">
        <v>612</v>
      </c>
      <c r="ECY538" s="428">
        <f>ECY537+1</f>
        <v>5</v>
      </c>
      <c r="ECZ538" s="330" t="s">
        <v>612</v>
      </c>
      <c r="EDA538" s="428">
        <f>EDA537+1</f>
        <v>5</v>
      </c>
      <c r="EDB538" s="330" t="s">
        <v>612</v>
      </c>
      <c r="EDC538" s="428">
        <f>EDC537+1</f>
        <v>5</v>
      </c>
      <c r="EDD538" s="330" t="s">
        <v>612</v>
      </c>
      <c r="EDE538" s="428">
        <f>EDE537+1</f>
        <v>5</v>
      </c>
      <c r="EDF538" s="330" t="s">
        <v>612</v>
      </c>
      <c r="EDG538" s="428">
        <f>EDG537+1</f>
        <v>5</v>
      </c>
      <c r="EDH538" s="330" t="s">
        <v>612</v>
      </c>
      <c r="EDI538" s="428">
        <f>EDI537+1</f>
        <v>5</v>
      </c>
      <c r="EDJ538" s="330" t="s">
        <v>612</v>
      </c>
      <c r="EDK538" s="428">
        <f>EDK537+1</f>
        <v>5</v>
      </c>
      <c r="EDL538" s="330" t="s">
        <v>612</v>
      </c>
      <c r="EDM538" s="428">
        <f>EDM537+1</f>
        <v>5</v>
      </c>
      <c r="EDN538" s="330" t="s">
        <v>612</v>
      </c>
      <c r="EDO538" s="428">
        <f>EDO537+1</f>
        <v>5</v>
      </c>
      <c r="EDP538" s="330" t="s">
        <v>612</v>
      </c>
      <c r="EDQ538" s="428">
        <f>EDQ537+1</f>
        <v>5</v>
      </c>
      <c r="EDR538" s="330" t="s">
        <v>612</v>
      </c>
      <c r="EDS538" s="428">
        <f>EDS537+1</f>
        <v>5</v>
      </c>
      <c r="EDT538" s="330" t="s">
        <v>612</v>
      </c>
      <c r="EDU538" s="428">
        <f>EDU537+1</f>
        <v>5</v>
      </c>
      <c r="EDV538" s="330" t="s">
        <v>612</v>
      </c>
      <c r="EDW538" s="428">
        <f>EDW537+1</f>
        <v>5</v>
      </c>
      <c r="EDX538" s="330" t="s">
        <v>612</v>
      </c>
      <c r="EDY538" s="428">
        <f>EDY537+1</f>
        <v>5</v>
      </c>
      <c r="EDZ538" s="330" t="s">
        <v>612</v>
      </c>
      <c r="EEA538" s="428">
        <f>EEA537+1</f>
        <v>5</v>
      </c>
      <c r="EEB538" s="330" t="s">
        <v>612</v>
      </c>
      <c r="EEC538" s="428">
        <f>EEC537+1</f>
        <v>5</v>
      </c>
      <c r="EED538" s="330" t="s">
        <v>612</v>
      </c>
      <c r="EEE538" s="428">
        <f>EEE537+1</f>
        <v>5</v>
      </c>
      <c r="EEF538" s="330" t="s">
        <v>612</v>
      </c>
      <c r="EEG538" s="428">
        <f>EEG537+1</f>
        <v>5</v>
      </c>
      <c r="EEH538" s="330" t="s">
        <v>612</v>
      </c>
      <c r="EEI538" s="428">
        <f>EEI537+1</f>
        <v>5</v>
      </c>
      <c r="EEJ538" s="330" t="s">
        <v>612</v>
      </c>
      <c r="EEK538" s="428">
        <f>EEK537+1</f>
        <v>5</v>
      </c>
      <c r="EEL538" s="330" t="s">
        <v>612</v>
      </c>
      <c r="EEM538" s="428">
        <f>EEM537+1</f>
        <v>5</v>
      </c>
      <c r="EEN538" s="330" t="s">
        <v>612</v>
      </c>
      <c r="EEO538" s="428">
        <f>EEO537+1</f>
        <v>5</v>
      </c>
      <c r="EEP538" s="330" t="s">
        <v>612</v>
      </c>
      <c r="EEQ538" s="428">
        <f>EEQ537+1</f>
        <v>5</v>
      </c>
      <c r="EER538" s="330" t="s">
        <v>612</v>
      </c>
      <c r="EES538" s="428">
        <f>EES537+1</f>
        <v>5</v>
      </c>
      <c r="EET538" s="330" t="s">
        <v>612</v>
      </c>
      <c r="EEU538" s="428">
        <f>EEU537+1</f>
        <v>5</v>
      </c>
      <c r="EEV538" s="330" t="s">
        <v>612</v>
      </c>
      <c r="EEW538" s="428">
        <f>EEW537+1</f>
        <v>5</v>
      </c>
      <c r="EEX538" s="330" t="s">
        <v>612</v>
      </c>
      <c r="EEY538" s="428">
        <f>EEY537+1</f>
        <v>5</v>
      </c>
      <c r="EEZ538" s="330" t="s">
        <v>612</v>
      </c>
      <c r="EFA538" s="428">
        <f>EFA537+1</f>
        <v>5</v>
      </c>
      <c r="EFB538" s="330" t="s">
        <v>612</v>
      </c>
      <c r="EFC538" s="428">
        <f>EFC537+1</f>
        <v>5</v>
      </c>
      <c r="EFD538" s="330" t="s">
        <v>612</v>
      </c>
      <c r="EFE538" s="428">
        <f>EFE537+1</f>
        <v>5</v>
      </c>
      <c r="EFF538" s="330" t="s">
        <v>612</v>
      </c>
      <c r="EFG538" s="428">
        <f>EFG537+1</f>
        <v>5</v>
      </c>
      <c r="EFH538" s="330" t="s">
        <v>612</v>
      </c>
      <c r="EFI538" s="428">
        <f>EFI537+1</f>
        <v>5</v>
      </c>
      <c r="EFJ538" s="330" t="s">
        <v>612</v>
      </c>
      <c r="EFK538" s="428">
        <f>EFK537+1</f>
        <v>5</v>
      </c>
      <c r="EFL538" s="330" t="s">
        <v>612</v>
      </c>
      <c r="EFM538" s="428">
        <f>EFM537+1</f>
        <v>5</v>
      </c>
      <c r="EFN538" s="330" t="s">
        <v>612</v>
      </c>
      <c r="EFO538" s="428">
        <f>EFO537+1</f>
        <v>5</v>
      </c>
      <c r="EFP538" s="330" t="s">
        <v>612</v>
      </c>
      <c r="EFQ538" s="428">
        <f>EFQ537+1</f>
        <v>5</v>
      </c>
      <c r="EFR538" s="330" t="s">
        <v>612</v>
      </c>
      <c r="EFS538" s="428">
        <f>EFS537+1</f>
        <v>5</v>
      </c>
      <c r="EFT538" s="330" t="s">
        <v>612</v>
      </c>
      <c r="EFU538" s="428">
        <f>EFU537+1</f>
        <v>5</v>
      </c>
      <c r="EFV538" s="330" t="s">
        <v>612</v>
      </c>
      <c r="EFW538" s="428">
        <f>EFW537+1</f>
        <v>5</v>
      </c>
      <c r="EFX538" s="330" t="s">
        <v>612</v>
      </c>
      <c r="EFY538" s="428">
        <f>EFY537+1</f>
        <v>5</v>
      </c>
      <c r="EFZ538" s="330" t="s">
        <v>612</v>
      </c>
      <c r="EGA538" s="428">
        <f>EGA537+1</f>
        <v>5</v>
      </c>
      <c r="EGB538" s="330" t="s">
        <v>612</v>
      </c>
      <c r="EGC538" s="428">
        <f>EGC537+1</f>
        <v>5</v>
      </c>
      <c r="EGD538" s="330" t="s">
        <v>612</v>
      </c>
      <c r="EGE538" s="428">
        <f>EGE537+1</f>
        <v>5</v>
      </c>
      <c r="EGF538" s="330" t="s">
        <v>612</v>
      </c>
      <c r="EGG538" s="428">
        <f>EGG537+1</f>
        <v>5</v>
      </c>
      <c r="EGH538" s="330" t="s">
        <v>612</v>
      </c>
      <c r="EGI538" s="428">
        <f>EGI537+1</f>
        <v>5</v>
      </c>
      <c r="EGJ538" s="330" t="s">
        <v>612</v>
      </c>
      <c r="EGK538" s="428">
        <f>EGK537+1</f>
        <v>5</v>
      </c>
      <c r="EGL538" s="330" t="s">
        <v>612</v>
      </c>
      <c r="EGM538" s="428">
        <f>EGM537+1</f>
        <v>5</v>
      </c>
      <c r="EGN538" s="330" t="s">
        <v>612</v>
      </c>
      <c r="EGO538" s="428">
        <f>EGO537+1</f>
        <v>5</v>
      </c>
      <c r="EGP538" s="330" t="s">
        <v>612</v>
      </c>
      <c r="EGQ538" s="428">
        <f>EGQ537+1</f>
        <v>5</v>
      </c>
      <c r="EGR538" s="330" t="s">
        <v>612</v>
      </c>
      <c r="EGS538" s="428">
        <f>EGS537+1</f>
        <v>5</v>
      </c>
      <c r="EGT538" s="330" t="s">
        <v>612</v>
      </c>
      <c r="EGU538" s="428">
        <f>EGU537+1</f>
        <v>5</v>
      </c>
      <c r="EGV538" s="330" t="s">
        <v>612</v>
      </c>
      <c r="EGW538" s="428">
        <f>EGW537+1</f>
        <v>5</v>
      </c>
      <c r="EGX538" s="330" t="s">
        <v>612</v>
      </c>
      <c r="EGY538" s="428">
        <f>EGY537+1</f>
        <v>5</v>
      </c>
      <c r="EGZ538" s="330" t="s">
        <v>612</v>
      </c>
      <c r="EHA538" s="428">
        <f>EHA537+1</f>
        <v>5</v>
      </c>
      <c r="EHB538" s="330" t="s">
        <v>612</v>
      </c>
      <c r="EHC538" s="428">
        <f>EHC537+1</f>
        <v>5</v>
      </c>
      <c r="EHD538" s="330" t="s">
        <v>612</v>
      </c>
      <c r="EHE538" s="428">
        <f>EHE537+1</f>
        <v>5</v>
      </c>
      <c r="EHF538" s="330" t="s">
        <v>612</v>
      </c>
      <c r="EHG538" s="428">
        <f>EHG537+1</f>
        <v>5</v>
      </c>
      <c r="EHH538" s="330" t="s">
        <v>612</v>
      </c>
      <c r="EHI538" s="428">
        <f>EHI537+1</f>
        <v>5</v>
      </c>
      <c r="EHJ538" s="330" t="s">
        <v>612</v>
      </c>
      <c r="EHK538" s="428">
        <f>EHK537+1</f>
        <v>5</v>
      </c>
      <c r="EHL538" s="330" t="s">
        <v>612</v>
      </c>
      <c r="EHM538" s="428">
        <f>EHM537+1</f>
        <v>5</v>
      </c>
      <c r="EHN538" s="330" t="s">
        <v>612</v>
      </c>
      <c r="EHO538" s="428">
        <f>EHO537+1</f>
        <v>5</v>
      </c>
      <c r="EHP538" s="330" t="s">
        <v>612</v>
      </c>
      <c r="EHQ538" s="428">
        <f>EHQ537+1</f>
        <v>5</v>
      </c>
      <c r="EHR538" s="330" t="s">
        <v>612</v>
      </c>
      <c r="EHS538" s="428">
        <f>EHS537+1</f>
        <v>5</v>
      </c>
      <c r="EHT538" s="330" t="s">
        <v>612</v>
      </c>
      <c r="EHU538" s="428">
        <f>EHU537+1</f>
        <v>5</v>
      </c>
      <c r="EHV538" s="330" t="s">
        <v>612</v>
      </c>
      <c r="EHW538" s="428">
        <f>EHW537+1</f>
        <v>5</v>
      </c>
      <c r="EHX538" s="330" t="s">
        <v>612</v>
      </c>
      <c r="EHY538" s="428">
        <f>EHY537+1</f>
        <v>5</v>
      </c>
      <c r="EHZ538" s="330" t="s">
        <v>612</v>
      </c>
      <c r="EIA538" s="428">
        <f>EIA537+1</f>
        <v>5</v>
      </c>
      <c r="EIB538" s="330" t="s">
        <v>612</v>
      </c>
      <c r="EIC538" s="428">
        <f>EIC537+1</f>
        <v>5</v>
      </c>
      <c r="EID538" s="330" t="s">
        <v>612</v>
      </c>
      <c r="EIE538" s="428">
        <f>EIE537+1</f>
        <v>5</v>
      </c>
      <c r="EIF538" s="330" t="s">
        <v>612</v>
      </c>
      <c r="EIG538" s="428">
        <f>EIG537+1</f>
        <v>5</v>
      </c>
      <c r="EIH538" s="330" t="s">
        <v>612</v>
      </c>
      <c r="EII538" s="428">
        <f>EII537+1</f>
        <v>5</v>
      </c>
      <c r="EIJ538" s="330" t="s">
        <v>612</v>
      </c>
      <c r="EIK538" s="428">
        <f>EIK537+1</f>
        <v>5</v>
      </c>
      <c r="EIL538" s="330" t="s">
        <v>612</v>
      </c>
      <c r="EIM538" s="428">
        <f>EIM537+1</f>
        <v>5</v>
      </c>
      <c r="EIN538" s="330" t="s">
        <v>612</v>
      </c>
      <c r="EIO538" s="428">
        <f>EIO537+1</f>
        <v>5</v>
      </c>
      <c r="EIP538" s="330" t="s">
        <v>612</v>
      </c>
      <c r="EIQ538" s="428">
        <f>EIQ537+1</f>
        <v>5</v>
      </c>
      <c r="EIR538" s="330" t="s">
        <v>612</v>
      </c>
      <c r="EIS538" s="428">
        <f>EIS537+1</f>
        <v>5</v>
      </c>
      <c r="EIT538" s="330" t="s">
        <v>612</v>
      </c>
      <c r="EIU538" s="428">
        <f>EIU537+1</f>
        <v>5</v>
      </c>
      <c r="EIV538" s="330" t="s">
        <v>612</v>
      </c>
      <c r="EIW538" s="428">
        <f>EIW537+1</f>
        <v>5</v>
      </c>
      <c r="EIX538" s="330" t="s">
        <v>612</v>
      </c>
      <c r="EIY538" s="428">
        <f>EIY537+1</f>
        <v>5</v>
      </c>
      <c r="EIZ538" s="330" t="s">
        <v>612</v>
      </c>
      <c r="EJA538" s="428">
        <f>EJA537+1</f>
        <v>5</v>
      </c>
      <c r="EJB538" s="330" t="s">
        <v>612</v>
      </c>
      <c r="EJC538" s="428">
        <f>EJC537+1</f>
        <v>5</v>
      </c>
      <c r="EJD538" s="330" t="s">
        <v>612</v>
      </c>
      <c r="EJE538" s="428">
        <f>EJE537+1</f>
        <v>5</v>
      </c>
      <c r="EJF538" s="330" t="s">
        <v>612</v>
      </c>
      <c r="EJG538" s="428">
        <f>EJG537+1</f>
        <v>5</v>
      </c>
      <c r="EJH538" s="330" t="s">
        <v>612</v>
      </c>
      <c r="EJI538" s="428">
        <f>EJI537+1</f>
        <v>5</v>
      </c>
      <c r="EJJ538" s="330" t="s">
        <v>612</v>
      </c>
      <c r="EJK538" s="428">
        <f>EJK537+1</f>
        <v>5</v>
      </c>
      <c r="EJL538" s="330" t="s">
        <v>612</v>
      </c>
      <c r="EJM538" s="428">
        <f>EJM537+1</f>
        <v>5</v>
      </c>
      <c r="EJN538" s="330" t="s">
        <v>612</v>
      </c>
      <c r="EJO538" s="428">
        <f>EJO537+1</f>
        <v>5</v>
      </c>
      <c r="EJP538" s="330" t="s">
        <v>612</v>
      </c>
      <c r="EJQ538" s="428">
        <f>EJQ537+1</f>
        <v>5</v>
      </c>
      <c r="EJR538" s="330" t="s">
        <v>612</v>
      </c>
      <c r="EJS538" s="428">
        <f>EJS537+1</f>
        <v>5</v>
      </c>
      <c r="EJT538" s="330" t="s">
        <v>612</v>
      </c>
      <c r="EJU538" s="428">
        <f>EJU537+1</f>
        <v>5</v>
      </c>
      <c r="EJV538" s="330" t="s">
        <v>612</v>
      </c>
      <c r="EJW538" s="428">
        <f>EJW537+1</f>
        <v>5</v>
      </c>
      <c r="EJX538" s="330" t="s">
        <v>612</v>
      </c>
      <c r="EJY538" s="428">
        <f>EJY537+1</f>
        <v>5</v>
      </c>
      <c r="EJZ538" s="330" t="s">
        <v>612</v>
      </c>
      <c r="EKA538" s="428">
        <f>EKA537+1</f>
        <v>5</v>
      </c>
      <c r="EKB538" s="330" t="s">
        <v>612</v>
      </c>
      <c r="EKC538" s="428">
        <f>EKC537+1</f>
        <v>5</v>
      </c>
      <c r="EKD538" s="330" t="s">
        <v>612</v>
      </c>
      <c r="EKE538" s="428">
        <f>EKE537+1</f>
        <v>5</v>
      </c>
      <c r="EKF538" s="330" t="s">
        <v>612</v>
      </c>
      <c r="EKG538" s="428">
        <f>EKG537+1</f>
        <v>5</v>
      </c>
      <c r="EKH538" s="330" t="s">
        <v>612</v>
      </c>
      <c r="EKI538" s="428">
        <f>EKI537+1</f>
        <v>5</v>
      </c>
      <c r="EKJ538" s="330" t="s">
        <v>612</v>
      </c>
      <c r="EKK538" s="428">
        <f>EKK537+1</f>
        <v>5</v>
      </c>
      <c r="EKL538" s="330" t="s">
        <v>612</v>
      </c>
      <c r="EKM538" s="428">
        <f>EKM537+1</f>
        <v>5</v>
      </c>
      <c r="EKN538" s="330" t="s">
        <v>612</v>
      </c>
      <c r="EKO538" s="428">
        <f>EKO537+1</f>
        <v>5</v>
      </c>
      <c r="EKP538" s="330" t="s">
        <v>612</v>
      </c>
      <c r="EKQ538" s="428">
        <f>EKQ537+1</f>
        <v>5</v>
      </c>
      <c r="EKR538" s="330" t="s">
        <v>612</v>
      </c>
      <c r="EKS538" s="428">
        <f>EKS537+1</f>
        <v>5</v>
      </c>
      <c r="EKT538" s="330" t="s">
        <v>612</v>
      </c>
      <c r="EKU538" s="428">
        <f>EKU537+1</f>
        <v>5</v>
      </c>
      <c r="EKV538" s="330" t="s">
        <v>612</v>
      </c>
      <c r="EKW538" s="428">
        <f>EKW537+1</f>
        <v>5</v>
      </c>
      <c r="EKX538" s="330" t="s">
        <v>612</v>
      </c>
      <c r="EKY538" s="428">
        <f>EKY537+1</f>
        <v>5</v>
      </c>
      <c r="EKZ538" s="330" t="s">
        <v>612</v>
      </c>
      <c r="ELA538" s="428">
        <f>ELA537+1</f>
        <v>5</v>
      </c>
      <c r="ELB538" s="330" t="s">
        <v>612</v>
      </c>
      <c r="ELC538" s="428">
        <f>ELC537+1</f>
        <v>5</v>
      </c>
      <c r="ELD538" s="330" t="s">
        <v>612</v>
      </c>
      <c r="ELE538" s="428">
        <f>ELE537+1</f>
        <v>5</v>
      </c>
      <c r="ELF538" s="330" t="s">
        <v>612</v>
      </c>
      <c r="ELG538" s="428">
        <f>ELG537+1</f>
        <v>5</v>
      </c>
      <c r="ELH538" s="330" t="s">
        <v>612</v>
      </c>
      <c r="ELI538" s="428">
        <f>ELI537+1</f>
        <v>5</v>
      </c>
      <c r="ELJ538" s="330" t="s">
        <v>612</v>
      </c>
      <c r="ELK538" s="428">
        <f>ELK537+1</f>
        <v>5</v>
      </c>
      <c r="ELL538" s="330" t="s">
        <v>612</v>
      </c>
      <c r="ELM538" s="428">
        <f>ELM537+1</f>
        <v>5</v>
      </c>
      <c r="ELN538" s="330" t="s">
        <v>612</v>
      </c>
      <c r="ELO538" s="428">
        <f>ELO537+1</f>
        <v>5</v>
      </c>
      <c r="ELP538" s="330" t="s">
        <v>612</v>
      </c>
      <c r="ELQ538" s="428">
        <f>ELQ537+1</f>
        <v>5</v>
      </c>
      <c r="ELR538" s="330" t="s">
        <v>612</v>
      </c>
      <c r="ELS538" s="428">
        <f>ELS537+1</f>
        <v>5</v>
      </c>
      <c r="ELT538" s="330" t="s">
        <v>612</v>
      </c>
      <c r="ELU538" s="428">
        <f>ELU537+1</f>
        <v>5</v>
      </c>
      <c r="ELV538" s="330" t="s">
        <v>612</v>
      </c>
      <c r="ELW538" s="428">
        <f>ELW537+1</f>
        <v>5</v>
      </c>
      <c r="ELX538" s="330" t="s">
        <v>612</v>
      </c>
      <c r="ELY538" s="428">
        <f>ELY537+1</f>
        <v>5</v>
      </c>
      <c r="ELZ538" s="330" t="s">
        <v>612</v>
      </c>
      <c r="EMA538" s="428">
        <f>EMA537+1</f>
        <v>5</v>
      </c>
      <c r="EMB538" s="330" t="s">
        <v>612</v>
      </c>
      <c r="EMC538" s="428">
        <f>EMC537+1</f>
        <v>5</v>
      </c>
      <c r="EMD538" s="330" t="s">
        <v>612</v>
      </c>
      <c r="EME538" s="428">
        <f>EME537+1</f>
        <v>5</v>
      </c>
      <c r="EMF538" s="330" t="s">
        <v>612</v>
      </c>
      <c r="EMG538" s="428">
        <f>EMG537+1</f>
        <v>5</v>
      </c>
      <c r="EMH538" s="330" t="s">
        <v>612</v>
      </c>
      <c r="EMI538" s="428">
        <f>EMI537+1</f>
        <v>5</v>
      </c>
      <c r="EMJ538" s="330" t="s">
        <v>612</v>
      </c>
      <c r="EMK538" s="428">
        <f>EMK537+1</f>
        <v>5</v>
      </c>
      <c r="EML538" s="330" t="s">
        <v>612</v>
      </c>
      <c r="EMM538" s="428">
        <f>EMM537+1</f>
        <v>5</v>
      </c>
      <c r="EMN538" s="330" t="s">
        <v>612</v>
      </c>
      <c r="EMO538" s="428">
        <f>EMO537+1</f>
        <v>5</v>
      </c>
      <c r="EMP538" s="330" t="s">
        <v>612</v>
      </c>
      <c r="EMQ538" s="428">
        <f>EMQ537+1</f>
        <v>5</v>
      </c>
      <c r="EMR538" s="330" t="s">
        <v>612</v>
      </c>
      <c r="EMS538" s="428">
        <f>EMS537+1</f>
        <v>5</v>
      </c>
      <c r="EMT538" s="330" t="s">
        <v>612</v>
      </c>
      <c r="EMU538" s="428">
        <f>EMU537+1</f>
        <v>5</v>
      </c>
      <c r="EMV538" s="330" t="s">
        <v>612</v>
      </c>
      <c r="EMW538" s="428">
        <f>EMW537+1</f>
        <v>5</v>
      </c>
      <c r="EMX538" s="330" t="s">
        <v>612</v>
      </c>
      <c r="EMY538" s="428">
        <f>EMY537+1</f>
        <v>5</v>
      </c>
      <c r="EMZ538" s="330" t="s">
        <v>612</v>
      </c>
      <c r="ENA538" s="428">
        <f>ENA537+1</f>
        <v>5</v>
      </c>
      <c r="ENB538" s="330" t="s">
        <v>612</v>
      </c>
      <c r="ENC538" s="428">
        <f>ENC537+1</f>
        <v>5</v>
      </c>
      <c r="END538" s="330" t="s">
        <v>612</v>
      </c>
      <c r="ENE538" s="428">
        <f>ENE537+1</f>
        <v>5</v>
      </c>
      <c r="ENF538" s="330" t="s">
        <v>612</v>
      </c>
      <c r="ENG538" s="428">
        <f>ENG537+1</f>
        <v>5</v>
      </c>
      <c r="ENH538" s="330" t="s">
        <v>612</v>
      </c>
      <c r="ENI538" s="428">
        <f>ENI537+1</f>
        <v>5</v>
      </c>
      <c r="ENJ538" s="330" t="s">
        <v>612</v>
      </c>
      <c r="ENK538" s="428">
        <f>ENK537+1</f>
        <v>5</v>
      </c>
      <c r="ENL538" s="330" t="s">
        <v>612</v>
      </c>
      <c r="ENM538" s="428">
        <f>ENM537+1</f>
        <v>5</v>
      </c>
      <c r="ENN538" s="330" t="s">
        <v>612</v>
      </c>
      <c r="ENO538" s="428">
        <f>ENO537+1</f>
        <v>5</v>
      </c>
      <c r="ENP538" s="330" t="s">
        <v>612</v>
      </c>
      <c r="ENQ538" s="428">
        <f>ENQ537+1</f>
        <v>5</v>
      </c>
      <c r="ENR538" s="330" t="s">
        <v>612</v>
      </c>
      <c r="ENS538" s="428">
        <f>ENS537+1</f>
        <v>5</v>
      </c>
      <c r="ENT538" s="330" t="s">
        <v>612</v>
      </c>
      <c r="ENU538" s="428">
        <f>ENU537+1</f>
        <v>5</v>
      </c>
      <c r="ENV538" s="330" t="s">
        <v>612</v>
      </c>
      <c r="ENW538" s="428">
        <f>ENW537+1</f>
        <v>5</v>
      </c>
      <c r="ENX538" s="330" t="s">
        <v>612</v>
      </c>
      <c r="ENY538" s="428">
        <f>ENY537+1</f>
        <v>5</v>
      </c>
      <c r="ENZ538" s="330" t="s">
        <v>612</v>
      </c>
      <c r="EOA538" s="428">
        <f>EOA537+1</f>
        <v>5</v>
      </c>
      <c r="EOB538" s="330" t="s">
        <v>612</v>
      </c>
      <c r="EOC538" s="428">
        <f>EOC537+1</f>
        <v>5</v>
      </c>
      <c r="EOD538" s="330" t="s">
        <v>612</v>
      </c>
      <c r="EOE538" s="428">
        <f>EOE537+1</f>
        <v>5</v>
      </c>
      <c r="EOF538" s="330" t="s">
        <v>612</v>
      </c>
      <c r="EOG538" s="428">
        <f>EOG537+1</f>
        <v>5</v>
      </c>
      <c r="EOH538" s="330" t="s">
        <v>612</v>
      </c>
      <c r="EOI538" s="428">
        <f>EOI537+1</f>
        <v>5</v>
      </c>
      <c r="EOJ538" s="330" t="s">
        <v>612</v>
      </c>
      <c r="EOK538" s="428">
        <f>EOK537+1</f>
        <v>5</v>
      </c>
      <c r="EOL538" s="330" t="s">
        <v>612</v>
      </c>
      <c r="EOM538" s="428">
        <f>EOM537+1</f>
        <v>5</v>
      </c>
      <c r="EON538" s="330" t="s">
        <v>612</v>
      </c>
      <c r="EOO538" s="428">
        <f>EOO537+1</f>
        <v>5</v>
      </c>
      <c r="EOP538" s="330" t="s">
        <v>612</v>
      </c>
      <c r="EOQ538" s="428">
        <f>EOQ537+1</f>
        <v>5</v>
      </c>
      <c r="EOR538" s="330" t="s">
        <v>612</v>
      </c>
      <c r="EOS538" s="428">
        <f>EOS537+1</f>
        <v>5</v>
      </c>
      <c r="EOT538" s="330" t="s">
        <v>612</v>
      </c>
      <c r="EOU538" s="428">
        <f>EOU537+1</f>
        <v>5</v>
      </c>
      <c r="EOV538" s="330" t="s">
        <v>612</v>
      </c>
      <c r="EOW538" s="428">
        <f>EOW537+1</f>
        <v>5</v>
      </c>
      <c r="EOX538" s="330" t="s">
        <v>612</v>
      </c>
      <c r="EOY538" s="428">
        <f>EOY537+1</f>
        <v>5</v>
      </c>
      <c r="EOZ538" s="330" t="s">
        <v>612</v>
      </c>
      <c r="EPA538" s="428">
        <f>EPA537+1</f>
        <v>5</v>
      </c>
      <c r="EPB538" s="330" t="s">
        <v>612</v>
      </c>
      <c r="EPC538" s="428">
        <f>EPC537+1</f>
        <v>5</v>
      </c>
      <c r="EPD538" s="330" t="s">
        <v>612</v>
      </c>
      <c r="EPE538" s="428">
        <f>EPE537+1</f>
        <v>5</v>
      </c>
      <c r="EPF538" s="330" t="s">
        <v>612</v>
      </c>
      <c r="EPG538" s="428">
        <f>EPG537+1</f>
        <v>5</v>
      </c>
      <c r="EPH538" s="330" t="s">
        <v>612</v>
      </c>
      <c r="EPI538" s="428">
        <f>EPI537+1</f>
        <v>5</v>
      </c>
      <c r="EPJ538" s="330" t="s">
        <v>612</v>
      </c>
      <c r="EPK538" s="428">
        <f>EPK537+1</f>
        <v>5</v>
      </c>
      <c r="EPL538" s="330" t="s">
        <v>612</v>
      </c>
      <c r="EPM538" s="428">
        <f>EPM537+1</f>
        <v>5</v>
      </c>
      <c r="EPN538" s="330" t="s">
        <v>612</v>
      </c>
      <c r="EPO538" s="428">
        <f>EPO537+1</f>
        <v>5</v>
      </c>
      <c r="EPP538" s="330" t="s">
        <v>612</v>
      </c>
      <c r="EPQ538" s="428">
        <f>EPQ537+1</f>
        <v>5</v>
      </c>
      <c r="EPR538" s="330" t="s">
        <v>612</v>
      </c>
      <c r="EPS538" s="428">
        <f>EPS537+1</f>
        <v>5</v>
      </c>
      <c r="EPT538" s="330" t="s">
        <v>612</v>
      </c>
      <c r="EPU538" s="428">
        <f>EPU537+1</f>
        <v>5</v>
      </c>
      <c r="EPV538" s="330" t="s">
        <v>612</v>
      </c>
      <c r="EPW538" s="428">
        <f>EPW537+1</f>
        <v>5</v>
      </c>
      <c r="EPX538" s="330" t="s">
        <v>612</v>
      </c>
      <c r="EPY538" s="428">
        <f>EPY537+1</f>
        <v>5</v>
      </c>
      <c r="EPZ538" s="330" t="s">
        <v>612</v>
      </c>
      <c r="EQA538" s="428">
        <f>EQA537+1</f>
        <v>5</v>
      </c>
      <c r="EQB538" s="330" t="s">
        <v>612</v>
      </c>
      <c r="EQC538" s="428">
        <f>EQC537+1</f>
        <v>5</v>
      </c>
      <c r="EQD538" s="330" t="s">
        <v>612</v>
      </c>
      <c r="EQE538" s="428">
        <f>EQE537+1</f>
        <v>5</v>
      </c>
      <c r="EQF538" s="330" t="s">
        <v>612</v>
      </c>
      <c r="EQG538" s="428">
        <f>EQG537+1</f>
        <v>5</v>
      </c>
      <c r="EQH538" s="330" t="s">
        <v>612</v>
      </c>
      <c r="EQI538" s="428">
        <f>EQI537+1</f>
        <v>5</v>
      </c>
      <c r="EQJ538" s="330" t="s">
        <v>612</v>
      </c>
      <c r="EQK538" s="428">
        <f>EQK537+1</f>
        <v>5</v>
      </c>
      <c r="EQL538" s="330" t="s">
        <v>612</v>
      </c>
      <c r="EQM538" s="428">
        <f>EQM537+1</f>
        <v>5</v>
      </c>
      <c r="EQN538" s="330" t="s">
        <v>612</v>
      </c>
      <c r="EQO538" s="428">
        <f>EQO537+1</f>
        <v>5</v>
      </c>
      <c r="EQP538" s="330" t="s">
        <v>612</v>
      </c>
      <c r="EQQ538" s="428">
        <f>EQQ537+1</f>
        <v>5</v>
      </c>
      <c r="EQR538" s="330" t="s">
        <v>612</v>
      </c>
      <c r="EQS538" s="428">
        <f>EQS537+1</f>
        <v>5</v>
      </c>
      <c r="EQT538" s="330" t="s">
        <v>612</v>
      </c>
      <c r="EQU538" s="428">
        <f>EQU537+1</f>
        <v>5</v>
      </c>
      <c r="EQV538" s="330" t="s">
        <v>612</v>
      </c>
      <c r="EQW538" s="428">
        <f>EQW537+1</f>
        <v>5</v>
      </c>
      <c r="EQX538" s="330" t="s">
        <v>612</v>
      </c>
      <c r="EQY538" s="428">
        <f>EQY537+1</f>
        <v>5</v>
      </c>
      <c r="EQZ538" s="330" t="s">
        <v>612</v>
      </c>
      <c r="ERA538" s="428">
        <f>ERA537+1</f>
        <v>5</v>
      </c>
      <c r="ERB538" s="330" t="s">
        <v>612</v>
      </c>
      <c r="ERC538" s="428">
        <f>ERC537+1</f>
        <v>5</v>
      </c>
      <c r="ERD538" s="330" t="s">
        <v>612</v>
      </c>
      <c r="ERE538" s="428">
        <f>ERE537+1</f>
        <v>5</v>
      </c>
      <c r="ERF538" s="330" t="s">
        <v>612</v>
      </c>
      <c r="ERG538" s="428">
        <f>ERG537+1</f>
        <v>5</v>
      </c>
      <c r="ERH538" s="330" t="s">
        <v>612</v>
      </c>
      <c r="ERI538" s="428">
        <f>ERI537+1</f>
        <v>5</v>
      </c>
      <c r="ERJ538" s="330" t="s">
        <v>612</v>
      </c>
      <c r="ERK538" s="428">
        <f>ERK537+1</f>
        <v>5</v>
      </c>
      <c r="ERL538" s="330" t="s">
        <v>612</v>
      </c>
      <c r="ERM538" s="428">
        <f>ERM537+1</f>
        <v>5</v>
      </c>
      <c r="ERN538" s="330" t="s">
        <v>612</v>
      </c>
      <c r="ERO538" s="428">
        <f>ERO537+1</f>
        <v>5</v>
      </c>
      <c r="ERP538" s="330" t="s">
        <v>612</v>
      </c>
      <c r="ERQ538" s="428">
        <f>ERQ537+1</f>
        <v>5</v>
      </c>
      <c r="ERR538" s="330" t="s">
        <v>612</v>
      </c>
      <c r="ERS538" s="428">
        <f>ERS537+1</f>
        <v>5</v>
      </c>
      <c r="ERT538" s="330" t="s">
        <v>612</v>
      </c>
      <c r="ERU538" s="428">
        <f>ERU537+1</f>
        <v>5</v>
      </c>
      <c r="ERV538" s="330" t="s">
        <v>612</v>
      </c>
      <c r="ERW538" s="428">
        <f>ERW537+1</f>
        <v>5</v>
      </c>
      <c r="ERX538" s="330" t="s">
        <v>612</v>
      </c>
      <c r="ERY538" s="428">
        <f>ERY537+1</f>
        <v>5</v>
      </c>
      <c r="ERZ538" s="330" t="s">
        <v>612</v>
      </c>
      <c r="ESA538" s="428">
        <f>ESA537+1</f>
        <v>5</v>
      </c>
      <c r="ESB538" s="330" t="s">
        <v>612</v>
      </c>
      <c r="ESC538" s="428">
        <f>ESC537+1</f>
        <v>5</v>
      </c>
      <c r="ESD538" s="330" t="s">
        <v>612</v>
      </c>
      <c r="ESE538" s="428">
        <f>ESE537+1</f>
        <v>5</v>
      </c>
      <c r="ESF538" s="330" t="s">
        <v>612</v>
      </c>
      <c r="ESG538" s="428">
        <f>ESG537+1</f>
        <v>5</v>
      </c>
      <c r="ESH538" s="330" t="s">
        <v>612</v>
      </c>
      <c r="ESI538" s="428">
        <f>ESI537+1</f>
        <v>5</v>
      </c>
      <c r="ESJ538" s="330" t="s">
        <v>612</v>
      </c>
      <c r="ESK538" s="428">
        <f>ESK537+1</f>
        <v>5</v>
      </c>
      <c r="ESL538" s="330" t="s">
        <v>612</v>
      </c>
      <c r="ESM538" s="428">
        <f>ESM537+1</f>
        <v>5</v>
      </c>
      <c r="ESN538" s="330" t="s">
        <v>612</v>
      </c>
      <c r="ESO538" s="428">
        <f>ESO537+1</f>
        <v>5</v>
      </c>
      <c r="ESP538" s="330" t="s">
        <v>612</v>
      </c>
      <c r="ESQ538" s="428">
        <f>ESQ537+1</f>
        <v>5</v>
      </c>
      <c r="ESR538" s="330" t="s">
        <v>612</v>
      </c>
      <c r="ESS538" s="428">
        <f>ESS537+1</f>
        <v>5</v>
      </c>
      <c r="EST538" s="330" t="s">
        <v>612</v>
      </c>
      <c r="ESU538" s="428">
        <f>ESU537+1</f>
        <v>5</v>
      </c>
      <c r="ESV538" s="330" t="s">
        <v>612</v>
      </c>
      <c r="ESW538" s="428">
        <f>ESW537+1</f>
        <v>5</v>
      </c>
      <c r="ESX538" s="330" t="s">
        <v>612</v>
      </c>
      <c r="ESY538" s="428">
        <f>ESY537+1</f>
        <v>5</v>
      </c>
      <c r="ESZ538" s="330" t="s">
        <v>612</v>
      </c>
      <c r="ETA538" s="428">
        <f>ETA537+1</f>
        <v>5</v>
      </c>
      <c r="ETB538" s="330" t="s">
        <v>612</v>
      </c>
      <c r="ETC538" s="428">
        <f>ETC537+1</f>
        <v>5</v>
      </c>
      <c r="ETD538" s="330" t="s">
        <v>612</v>
      </c>
      <c r="ETE538" s="428">
        <f>ETE537+1</f>
        <v>5</v>
      </c>
      <c r="ETF538" s="330" t="s">
        <v>612</v>
      </c>
      <c r="ETG538" s="428">
        <f>ETG537+1</f>
        <v>5</v>
      </c>
      <c r="ETH538" s="330" t="s">
        <v>612</v>
      </c>
      <c r="ETI538" s="428">
        <f>ETI537+1</f>
        <v>5</v>
      </c>
      <c r="ETJ538" s="330" t="s">
        <v>612</v>
      </c>
      <c r="ETK538" s="428">
        <f>ETK537+1</f>
        <v>5</v>
      </c>
      <c r="ETL538" s="330" t="s">
        <v>612</v>
      </c>
      <c r="ETM538" s="428">
        <f>ETM537+1</f>
        <v>5</v>
      </c>
      <c r="ETN538" s="330" t="s">
        <v>612</v>
      </c>
      <c r="ETO538" s="428">
        <f>ETO537+1</f>
        <v>5</v>
      </c>
      <c r="ETP538" s="330" t="s">
        <v>612</v>
      </c>
      <c r="ETQ538" s="428">
        <f>ETQ537+1</f>
        <v>5</v>
      </c>
      <c r="ETR538" s="330" t="s">
        <v>612</v>
      </c>
      <c r="ETS538" s="428">
        <f>ETS537+1</f>
        <v>5</v>
      </c>
      <c r="ETT538" s="330" t="s">
        <v>612</v>
      </c>
      <c r="ETU538" s="428">
        <f>ETU537+1</f>
        <v>5</v>
      </c>
      <c r="ETV538" s="330" t="s">
        <v>612</v>
      </c>
      <c r="ETW538" s="428">
        <f>ETW537+1</f>
        <v>5</v>
      </c>
      <c r="ETX538" s="330" t="s">
        <v>612</v>
      </c>
      <c r="ETY538" s="428">
        <f>ETY537+1</f>
        <v>5</v>
      </c>
      <c r="ETZ538" s="330" t="s">
        <v>612</v>
      </c>
      <c r="EUA538" s="428">
        <f>EUA537+1</f>
        <v>5</v>
      </c>
      <c r="EUB538" s="330" t="s">
        <v>612</v>
      </c>
      <c r="EUC538" s="428">
        <f>EUC537+1</f>
        <v>5</v>
      </c>
      <c r="EUD538" s="330" t="s">
        <v>612</v>
      </c>
      <c r="EUE538" s="428">
        <f>EUE537+1</f>
        <v>5</v>
      </c>
      <c r="EUF538" s="330" t="s">
        <v>612</v>
      </c>
      <c r="EUG538" s="428">
        <f>EUG537+1</f>
        <v>5</v>
      </c>
      <c r="EUH538" s="330" t="s">
        <v>612</v>
      </c>
      <c r="EUI538" s="428">
        <f>EUI537+1</f>
        <v>5</v>
      </c>
      <c r="EUJ538" s="330" t="s">
        <v>612</v>
      </c>
      <c r="EUK538" s="428">
        <f>EUK537+1</f>
        <v>5</v>
      </c>
      <c r="EUL538" s="330" t="s">
        <v>612</v>
      </c>
      <c r="EUM538" s="428">
        <f>EUM537+1</f>
        <v>5</v>
      </c>
      <c r="EUN538" s="330" t="s">
        <v>612</v>
      </c>
      <c r="EUO538" s="428">
        <f>EUO537+1</f>
        <v>5</v>
      </c>
      <c r="EUP538" s="330" t="s">
        <v>612</v>
      </c>
      <c r="EUQ538" s="428">
        <f>EUQ537+1</f>
        <v>5</v>
      </c>
      <c r="EUR538" s="330" t="s">
        <v>612</v>
      </c>
      <c r="EUS538" s="428">
        <f>EUS537+1</f>
        <v>5</v>
      </c>
      <c r="EUT538" s="330" t="s">
        <v>612</v>
      </c>
      <c r="EUU538" s="428">
        <f>EUU537+1</f>
        <v>5</v>
      </c>
      <c r="EUV538" s="330" t="s">
        <v>612</v>
      </c>
      <c r="EUW538" s="428">
        <f>EUW537+1</f>
        <v>5</v>
      </c>
      <c r="EUX538" s="330" t="s">
        <v>612</v>
      </c>
      <c r="EUY538" s="428">
        <f>EUY537+1</f>
        <v>5</v>
      </c>
      <c r="EUZ538" s="330" t="s">
        <v>612</v>
      </c>
      <c r="EVA538" s="428">
        <f>EVA537+1</f>
        <v>5</v>
      </c>
      <c r="EVB538" s="330" t="s">
        <v>612</v>
      </c>
      <c r="EVC538" s="428">
        <f>EVC537+1</f>
        <v>5</v>
      </c>
      <c r="EVD538" s="330" t="s">
        <v>612</v>
      </c>
      <c r="EVE538" s="428">
        <f>EVE537+1</f>
        <v>5</v>
      </c>
      <c r="EVF538" s="330" t="s">
        <v>612</v>
      </c>
      <c r="EVG538" s="428">
        <f>EVG537+1</f>
        <v>5</v>
      </c>
      <c r="EVH538" s="330" t="s">
        <v>612</v>
      </c>
      <c r="EVI538" s="428">
        <f>EVI537+1</f>
        <v>5</v>
      </c>
      <c r="EVJ538" s="330" t="s">
        <v>612</v>
      </c>
      <c r="EVK538" s="428">
        <f>EVK537+1</f>
        <v>5</v>
      </c>
      <c r="EVL538" s="330" t="s">
        <v>612</v>
      </c>
      <c r="EVM538" s="428">
        <f>EVM537+1</f>
        <v>5</v>
      </c>
      <c r="EVN538" s="330" t="s">
        <v>612</v>
      </c>
      <c r="EVO538" s="428">
        <f>EVO537+1</f>
        <v>5</v>
      </c>
      <c r="EVP538" s="330" t="s">
        <v>612</v>
      </c>
      <c r="EVQ538" s="428">
        <f>EVQ537+1</f>
        <v>5</v>
      </c>
      <c r="EVR538" s="330" t="s">
        <v>612</v>
      </c>
      <c r="EVS538" s="428">
        <f>EVS537+1</f>
        <v>5</v>
      </c>
      <c r="EVT538" s="330" t="s">
        <v>612</v>
      </c>
      <c r="EVU538" s="428">
        <f>EVU537+1</f>
        <v>5</v>
      </c>
      <c r="EVV538" s="330" t="s">
        <v>612</v>
      </c>
      <c r="EVW538" s="428">
        <f>EVW537+1</f>
        <v>5</v>
      </c>
      <c r="EVX538" s="330" t="s">
        <v>612</v>
      </c>
      <c r="EVY538" s="428">
        <f>EVY537+1</f>
        <v>5</v>
      </c>
      <c r="EVZ538" s="330" t="s">
        <v>612</v>
      </c>
      <c r="EWA538" s="428">
        <f>EWA537+1</f>
        <v>5</v>
      </c>
      <c r="EWB538" s="330" t="s">
        <v>612</v>
      </c>
      <c r="EWC538" s="428">
        <f>EWC537+1</f>
        <v>5</v>
      </c>
      <c r="EWD538" s="330" t="s">
        <v>612</v>
      </c>
      <c r="EWE538" s="428">
        <f>EWE537+1</f>
        <v>5</v>
      </c>
      <c r="EWF538" s="330" t="s">
        <v>612</v>
      </c>
      <c r="EWG538" s="428">
        <f>EWG537+1</f>
        <v>5</v>
      </c>
      <c r="EWH538" s="330" t="s">
        <v>612</v>
      </c>
      <c r="EWI538" s="428">
        <f>EWI537+1</f>
        <v>5</v>
      </c>
      <c r="EWJ538" s="330" t="s">
        <v>612</v>
      </c>
      <c r="EWK538" s="428">
        <f>EWK537+1</f>
        <v>5</v>
      </c>
      <c r="EWL538" s="330" t="s">
        <v>612</v>
      </c>
      <c r="EWM538" s="428">
        <f>EWM537+1</f>
        <v>5</v>
      </c>
      <c r="EWN538" s="330" t="s">
        <v>612</v>
      </c>
      <c r="EWO538" s="428">
        <f>EWO537+1</f>
        <v>5</v>
      </c>
      <c r="EWP538" s="330" t="s">
        <v>612</v>
      </c>
      <c r="EWQ538" s="428">
        <f>EWQ537+1</f>
        <v>5</v>
      </c>
      <c r="EWR538" s="330" t="s">
        <v>612</v>
      </c>
      <c r="EWS538" s="428">
        <f>EWS537+1</f>
        <v>5</v>
      </c>
      <c r="EWT538" s="330" t="s">
        <v>612</v>
      </c>
      <c r="EWU538" s="428">
        <f>EWU537+1</f>
        <v>5</v>
      </c>
      <c r="EWV538" s="330" t="s">
        <v>612</v>
      </c>
      <c r="EWW538" s="428">
        <f>EWW537+1</f>
        <v>5</v>
      </c>
      <c r="EWX538" s="330" t="s">
        <v>612</v>
      </c>
      <c r="EWY538" s="428">
        <f>EWY537+1</f>
        <v>5</v>
      </c>
      <c r="EWZ538" s="330" t="s">
        <v>612</v>
      </c>
      <c r="EXA538" s="428">
        <f>EXA537+1</f>
        <v>5</v>
      </c>
      <c r="EXB538" s="330" t="s">
        <v>612</v>
      </c>
      <c r="EXC538" s="428">
        <f>EXC537+1</f>
        <v>5</v>
      </c>
      <c r="EXD538" s="330" t="s">
        <v>612</v>
      </c>
      <c r="EXE538" s="428">
        <f>EXE537+1</f>
        <v>5</v>
      </c>
      <c r="EXF538" s="330" t="s">
        <v>612</v>
      </c>
      <c r="EXG538" s="428">
        <f>EXG537+1</f>
        <v>5</v>
      </c>
      <c r="EXH538" s="330" t="s">
        <v>612</v>
      </c>
      <c r="EXI538" s="428">
        <f>EXI537+1</f>
        <v>5</v>
      </c>
      <c r="EXJ538" s="330" t="s">
        <v>612</v>
      </c>
      <c r="EXK538" s="428">
        <f>EXK537+1</f>
        <v>5</v>
      </c>
      <c r="EXL538" s="330" t="s">
        <v>612</v>
      </c>
      <c r="EXM538" s="428">
        <f>EXM537+1</f>
        <v>5</v>
      </c>
      <c r="EXN538" s="330" t="s">
        <v>612</v>
      </c>
      <c r="EXO538" s="428">
        <f>EXO537+1</f>
        <v>5</v>
      </c>
      <c r="EXP538" s="330" t="s">
        <v>612</v>
      </c>
      <c r="EXQ538" s="428">
        <f>EXQ537+1</f>
        <v>5</v>
      </c>
      <c r="EXR538" s="330" t="s">
        <v>612</v>
      </c>
      <c r="EXS538" s="428">
        <f>EXS537+1</f>
        <v>5</v>
      </c>
      <c r="EXT538" s="330" t="s">
        <v>612</v>
      </c>
      <c r="EXU538" s="428">
        <f>EXU537+1</f>
        <v>5</v>
      </c>
      <c r="EXV538" s="330" t="s">
        <v>612</v>
      </c>
      <c r="EXW538" s="428">
        <f>EXW537+1</f>
        <v>5</v>
      </c>
      <c r="EXX538" s="330" t="s">
        <v>612</v>
      </c>
      <c r="EXY538" s="428">
        <f>EXY537+1</f>
        <v>5</v>
      </c>
      <c r="EXZ538" s="330" t="s">
        <v>612</v>
      </c>
      <c r="EYA538" s="428">
        <f>EYA537+1</f>
        <v>5</v>
      </c>
      <c r="EYB538" s="330" t="s">
        <v>612</v>
      </c>
      <c r="EYC538" s="428">
        <f>EYC537+1</f>
        <v>5</v>
      </c>
      <c r="EYD538" s="330" t="s">
        <v>612</v>
      </c>
      <c r="EYE538" s="428">
        <f>EYE537+1</f>
        <v>5</v>
      </c>
      <c r="EYF538" s="330" t="s">
        <v>612</v>
      </c>
      <c r="EYG538" s="428">
        <f>EYG537+1</f>
        <v>5</v>
      </c>
      <c r="EYH538" s="330" t="s">
        <v>612</v>
      </c>
      <c r="EYI538" s="428">
        <f>EYI537+1</f>
        <v>5</v>
      </c>
      <c r="EYJ538" s="330" t="s">
        <v>612</v>
      </c>
      <c r="EYK538" s="428">
        <f>EYK537+1</f>
        <v>5</v>
      </c>
      <c r="EYL538" s="330" t="s">
        <v>612</v>
      </c>
      <c r="EYM538" s="428">
        <f>EYM537+1</f>
        <v>5</v>
      </c>
      <c r="EYN538" s="330" t="s">
        <v>612</v>
      </c>
      <c r="EYO538" s="428">
        <f>EYO537+1</f>
        <v>5</v>
      </c>
      <c r="EYP538" s="330" t="s">
        <v>612</v>
      </c>
      <c r="EYQ538" s="428">
        <f>EYQ537+1</f>
        <v>5</v>
      </c>
      <c r="EYR538" s="330" t="s">
        <v>612</v>
      </c>
      <c r="EYS538" s="428">
        <f>EYS537+1</f>
        <v>5</v>
      </c>
      <c r="EYT538" s="330" t="s">
        <v>612</v>
      </c>
      <c r="EYU538" s="428">
        <f>EYU537+1</f>
        <v>5</v>
      </c>
      <c r="EYV538" s="330" t="s">
        <v>612</v>
      </c>
      <c r="EYW538" s="428">
        <f>EYW537+1</f>
        <v>5</v>
      </c>
      <c r="EYX538" s="330" t="s">
        <v>612</v>
      </c>
      <c r="EYY538" s="428">
        <f>EYY537+1</f>
        <v>5</v>
      </c>
      <c r="EYZ538" s="330" t="s">
        <v>612</v>
      </c>
      <c r="EZA538" s="428">
        <f>EZA537+1</f>
        <v>5</v>
      </c>
      <c r="EZB538" s="330" t="s">
        <v>612</v>
      </c>
      <c r="EZC538" s="428">
        <f>EZC537+1</f>
        <v>5</v>
      </c>
      <c r="EZD538" s="330" t="s">
        <v>612</v>
      </c>
      <c r="EZE538" s="428">
        <f>EZE537+1</f>
        <v>5</v>
      </c>
      <c r="EZF538" s="330" t="s">
        <v>612</v>
      </c>
      <c r="EZG538" s="428">
        <f>EZG537+1</f>
        <v>5</v>
      </c>
      <c r="EZH538" s="330" t="s">
        <v>612</v>
      </c>
      <c r="EZI538" s="428">
        <f>EZI537+1</f>
        <v>5</v>
      </c>
      <c r="EZJ538" s="330" t="s">
        <v>612</v>
      </c>
      <c r="EZK538" s="428">
        <f>EZK537+1</f>
        <v>5</v>
      </c>
      <c r="EZL538" s="330" t="s">
        <v>612</v>
      </c>
      <c r="EZM538" s="428">
        <f>EZM537+1</f>
        <v>5</v>
      </c>
      <c r="EZN538" s="330" t="s">
        <v>612</v>
      </c>
      <c r="EZO538" s="428">
        <f>EZO537+1</f>
        <v>5</v>
      </c>
      <c r="EZP538" s="330" t="s">
        <v>612</v>
      </c>
      <c r="EZQ538" s="428">
        <f>EZQ537+1</f>
        <v>5</v>
      </c>
      <c r="EZR538" s="330" t="s">
        <v>612</v>
      </c>
      <c r="EZS538" s="428">
        <f>EZS537+1</f>
        <v>5</v>
      </c>
      <c r="EZT538" s="330" t="s">
        <v>612</v>
      </c>
      <c r="EZU538" s="428">
        <f>EZU537+1</f>
        <v>5</v>
      </c>
      <c r="EZV538" s="330" t="s">
        <v>612</v>
      </c>
      <c r="EZW538" s="428">
        <f>EZW537+1</f>
        <v>5</v>
      </c>
      <c r="EZX538" s="330" t="s">
        <v>612</v>
      </c>
      <c r="EZY538" s="428">
        <f>EZY537+1</f>
        <v>5</v>
      </c>
      <c r="EZZ538" s="330" t="s">
        <v>612</v>
      </c>
      <c r="FAA538" s="428">
        <f>FAA537+1</f>
        <v>5</v>
      </c>
      <c r="FAB538" s="330" t="s">
        <v>612</v>
      </c>
      <c r="FAC538" s="428">
        <f>FAC537+1</f>
        <v>5</v>
      </c>
      <c r="FAD538" s="330" t="s">
        <v>612</v>
      </c>
      <c r="FAE538" s="428">
        <f>FAE537+1</f>
        <v>5</v>
      </c>
      <c r="FAF538" s="330" t="s">
        <v>612</v>
      </c>
      <c r="FAG538" s="428">
        <f>FAG537+1</f>
        <v>5</v>
      </c>
      <c r="FAH538" s="330" t="s">
        <v>612</v>
      </c>
      <c r="FAI538" s="428">
        <f>FAI537+1</f>
        <v>5</v>
      </c>
      <c r="FAJ538" s="330" t="s">
        <v>612</v>
      </c>
      <c r="FAK538" s="428">
        <f>FAK537+1</f>
        <v>5</v>
      </c>
      <c r="FAL538" s="330" t="s">
        <v>612</v>
      </c>
      <c r="FAM538" s="428">
        <f>FAM537+1</f>
        <v>5</v>
      </c>
      <c r="FAN538" s="330" t="s">
        <v>612</v>
      </c>
      <c r="FAO538" s="428">
        <f>FAO537+1</f>
        <v>5</v>
      </c>
      <c r="FAP538" s="330" t="s">
        <v>612</v>
      </c>
      <c r="FAQ538" s="428">
        <f>FAQ537+1</f>
        <v>5</v>
      </c>
      <c r="FAR538" s="330" t="s">
        <v>612</v>
      </c>
      <c r="FAS538" s="428">
        <f>FAS537+1</f>
        <v>5</v>
      </c>
      <c r="FAT538" s="330" t="s">
        <v>612</v>
      </c>
      <c r="FAU538" s="428">
        <f>FAU537+1</f>
        <v>5</v>
      </c>
      <c r="FAV538" s="330" t="s">
        <v>612</v>
      </c>
      <c r="FAW538" s="428">
        <f>FAW537+1</f>
        <v>5</v>
      </c>
      <c r="FAX538" s="330" t="s">
        <v>612</v>
      </c>
      <c r="FAY538" s="428">
        <f>FAY537+1</f>
        <v>5</v>
      </c>
      <c r="FAZ538" s="330" t="s">
        <v>612</v>
      </c>
      <c r="FBA538" s="428">
        <f>FBA537+1</f>
        <v>5</v>
      </c>
      <c r="FBB538" s="330" t="s">
        <v>612</v>
      </c>
      <c r="FBC538" s="428">
        <f>FBC537+1</f>
        <v>5</v>
      </c>
      <c r="FBD538" s="330" t="s">
        <v>612</v>
      </c>
      <c r="FBE538" s="428">
        <f>FBE537+1</f>
        <v>5</v>
      </c>
      <c r="FBF538" s="330" t="s">
        <v>612</v>
      </c>
      <c r="FBG538" s="428">
        <f>FBG537+1</f>
        <v>5</v>
      </c>
      <c r="FBH538" s="330" t="s">
        <v>612</v>
      </c>
      <c r="FBI538" s="428">
        <f>FBI537+1</f>
        <v>5</v>
      </c>
      <c r="FBJ538" s="330" t="s">
        <v>612</v>
      </c>
      <c r="FBK538" s="428">
        <f>FBK537+1</f>
        <v>5</v>
      </c>
      <c r="FBL538" s="330" t="s">
        <v>612</v>
      </c>
      <c r="FBM538" s="428">
        <f>FBM537+1</f>
        <v>5</v>
      </c>
      <c r="FBN538" s="330" t="s">
        <v>612</v>
      </c>
      <c r="FBO538" s="428">
        <f>FBO537+1</f>
        <v>5</v>
      </c>
      <c r="FBP538" s="330" t="s">
        <v>612</v>
      </c>
      <c r="FBQ538" s="428">
        <f>FBQ537+1</f>
        <v>5</v>
      </c>
      <c r="FBR538" s="330" t="s">
        <v>612</v>
      </c>
      <c r="FBS538" s="428">
        <f>FBS537+1</f>
        <v>5</v>
      </c>
      <c r="FBT538" s="330" t="s">
        <v>612</v>
      </c>
      <c r="FBU538" s="428">
        <f>FBU537+1</f>
        <v>5</v>
      </c>
      <c r="FBV538" s="330" t="s">
        <v>612</v>
      </c>
      <c r="FBW538" s="428">
        <f>FBW537+1</f>
        <v>5</v>
      </c>
      <c r="FBX538" s="330" t="s">
        <v>612</v>
      </c>
      <c r="FBY538" s="428">
        <f>FBY537+1</f>
        <v>5</v>
      </c>
      <c r="FBZ538" s="330" t="s">
        <v>612</v>
      </c>
      <c r="FCA538" s="428">
        <f>FCA537+1</f>
        <v>5</v>
      </c>
      <c r="FCB538" s="330" t="s">
        <v>612</v>
      </c>
      <c r="FCC538" s="428">
        <f>FCC537+1</f>
        <v>5</v>
      </c>
      <c r="FCD538" s="330" t="s">
        <v>612</v>
      </c>
      <c r="FCE538" s="428">
        <f>FCE537+1</f>
        <v>5</v>
      </c>
      <c r="FCF538" s="330" t="s">
        <v>612</v>
      </c>
      <c r="FCG538" s="428">
        <f>FCG537+1</f>
        <v>5</v>
      </c>
      <c r="FCH538" s="330" t="s">
        <v>612</v>
      </c>
      <c r="FCI538" s="428">
        <f>FCI537+1</f>
        <v>5</v>
      </c>
      <c r="FCJ538" s="330" t="s">
        <v>612</v>
      </c>
      <c r="FCK538" s="428">
        <f>FCK537+1</f>
        <v>5</v>
      </c>
      <c r="FCL538" s="330" t="s">
        <v>612</v>
      </c>
      <c r="FCM538" s="428">
        <f>FCM537+1</f>
        <v>5</v>
      </c>
      <c r="FCN538" s="330" t="s">
        <v>612</v>
      </c>
      <c r="FCO538" s="428">
        <f>FCO537+1</f>
        <v>5</v>
      </c>
      <c r="FCP538" s="330" t="s">
        <v>612</v>
      </c>
      <c r="FCQ538" s="428">
        <f>FCQ537+1</f>
        <v>5</v>
      </c>
      <c r="FCR538" s="330" t="s">
        <v>612</v>
      </c>
      <c r="FCS538" s="428">
        <f>FCS537+1</f>
        <v>5</v>
      </c>
      <c r="FCT538" s="330" t="s">
        <v>612</v>
      </c>
      <c r="FCU538" s="428">
        <f>FCU537+1</f>
        <v>5</v>
      </c>
      <c r="FCV538" s="330" t="s">
        <v>612</v>
      </c>
      <c r="FCW538" s="428">
        <f>FCW537+1</f>
        <v>5</v>
      </c>
      <c r="FCX538" s="330" t="s">
        <v>612</v>
      </c>
      <c r="FCY538" s="428">
        <f>FCY537+1</f>
        <v>5</v>
      </c>
      <c r="FCZ538" s="330" t="s">
        <v>612</v>
      </c>
      <c r="FDA538" s="428">
        <f>FDA537+1</f>
        <v>5</v>
      </c>
      <c r="FDB538" s="330" t="s">
        <v>612</v>
      </c>
      <c r="FDC538" s="428">
        <f>FDC537+1</f>
        <v>5</v>
      </c>
      <c r="FDD538" s="330" t="s">
        <v>612</v>
      </c>
      <c r="FDE538" s="428">
        <f>FDE537+1</f>
        <v>5</v>
      </c>
      <c r="FDF538" s="330" t="s">
        <v>612</v>
      </c>
      <c r="FDG538" s="428">
        <f>FDG537+1</f>
        <v>5</v>
      </c>
      <c r="FDH538" s="330" t="s">
        <v>612</v>
      </c>
      <c r="FDI538" s="428">
        <f>FDI537+1</f>
        <v>5</v>
      </c>
      <c r="FDJ538" s="330" t="s">
        <v>612</v>
      </c>
      <c r="FDK538" s="428">
        <f>FDK537+1</f>
        <v>5</v>
      </c>
      <c r="FDL538" s="330" t="s">
        <v>612</v>
      </c>
      <c r="FDM538" s="428">
        <f>FDM537+1</f>
        <v>5</v>
      </c>
      <c r="FDN538" s="330" t="s">
        <v>612</v>
      </c>
      <c r="FDO538" s="428">
        <f>FDO537+1</f>
        <v>5</v>
      </c>
      <c r="FDP538" s="330" t="s">
        <v>612</v>
      </c>
      <c r="FDQ538" s="428">
        <f>FDQ537+1</f>
        <v>5</v>
      </c>
      <c r="FDR538" s="330" t="s">
        <v>612</v>
      </c>
      <c r="FDS538" s="428">
        <f>FDS537+1</f>
        <v>5</v>
      </c>
      <c r="FDT538" s="330" t="s">
        <v>612</v>
      </c>
      <c r="FDU538" s="428">
        <f>FDU537+1</f>
        <v>5</v>
      </c>
      <c r="FDV538" s="330" t="s">
        <v>612</v>
      </c>
      <c r="FDW538" s="428">
        <f>FDW537+1</f>
        <v>5</v>
      </c>
      <c r="FDX538" s="330" t="s">
        <v>612</v>
      </c>
      <c r="FDY538" s="428">
        <f>FDY537+1</f>
        <v>5</v>
      </c>
      <c r="FDZ538" s="330" t="s">
        <v>612</v>
      </c>
      <c r="FEA538" s="428">
        <f>FEA537+1</f>
        <v>5</v>
      </c>
      <c r="FEB538" s="330" t="s">
        <v>612</v>
      </c>
      <c r="FEC538" s="428">
        <f>FEC537+1</f>
        <v>5</v>
      </c>
      <c r="FED538" s="330" t="s">
        <v>612</v>
      </c>
      <c r="FEE538" s="428">
        <f>FEE537+1</f>
        <v>5</v>
      </c>
      <c r="FEF538" s="330" t="s">
        <v>612</v>
      </c>
      <c r="FEG538" s="428">
        <f>FEG537+1</f>
        <v>5</v>
      </c>
      <c r="FEH538" s="330" t="s">
        <v>612</v>
      </c>
      <c r="FEI538" s="428">
        <f>FEI537+1</f>
        <v>5</v>
      </c>
      <c r="FEJ538" s="330" t="s">
        <v>612</v>
      </c>
      <c r="FEK538" s="428">
        <f>FEK537+1</f>
        <v>5</v>
      </c>
      <c r="FEL538" s="330" t="s">
        <v>612</v>
      </c>
      <c r="FEM538" s="428">
        <f>FEM537+1</f>
        <v>5</v>
      </c>
      <c r="FEN538" s="330" t="s">
        <v>612</v>
      </c>
      <c r="FEO538" s="428">
        <f>FEO537+1</f>
        <v>5</v>
      </c>
      <c r="FEP538" s="330" t="s">
        <v>612</v>
      </c>
      <c r="FEQ538" s="428">
        <f>FEQ537+1</f>
        <v>5</v>
      </c>
      <c r="FER538" s="330" t="s">
        <v>612</v>
      </c>
      <c r="FES538" s="428">
        <f>FES537+1</f>
        <v>5</v>
      </c>
      <c r="FET538" s="330" t="s">
        <v>612</v>
      </c>
      <c r="FEU538" s="428">
        <f>FEU537+1</f>
        <v>5</v>
      </c>
      <c r="FEV538" s="330" t="s">
        <v>612</v>
      </c>
      <c r="FEW538" s="428">
        <f>FEW537+1</f>
        <v>5</v>
      </c>
      <c r="FEX538" s="330" t="s">
        <v>612</v>
      </c>
      <c r="FEY538" s="428">
        <f>FEY537+1</f>
        <v>5</v>
      </c>
      <c r="FEZ538" s="330" t="s">
        <v>612</v>
      </c>
      <c r="FFA538" s="428">
        <f>FFA537+1</f>
        <v>5</v>
      </c>
      <c r="FFB538" s="330" t="s">
        <v>612</v>
      </c>
      <c r="FFC538" s="428">
        <f>FFC537+1</f>
        <v>5</v>
      </c>
      <c r="FFD538" s="330" t="s">
        <v>612</v>
      </c>
      <c r="FFE538" s="428">
        <f>FFE537+1</f>
        <v>5</v>
      </c>
      <c r="FFF538" s="330" t="s">
        <v>612</v>
      </c>
      <c r="FFG538" s="428">
        <f>FFG537+1</f>
        <v>5</v>
      </c>
      <c r="FFH538" s="330" t="s">
        <v>612</v>
      </c>
      <c r="FFI538" s="428">
        <f>FFI537+1</f>
        <v>5</v>
      </c>
      <c r="FFJ538" s="330" t="s">
        <v>612</v>
      </c>
      <c r="FFK538" s="428">
        <f>FFK537+1</f>
        <v>5</v>
      </c>
      <c r="FFL538" s="330" t="s">
        <v>612</v>
      </c>
      <c r="FFM538" s="428">
        <f>FFM537+1</f>
        <v>5</v>
      </c>
      <c r="FFN538" s="330" t="s">
        <v>612</v>
      </c>
      <c r="FFO538" s="428">
        <f>FFO537+1</f>
        <v>5</v>
      </c>
      <c r="FFP538" s="330" t="s">
        <v>612</v>
      </c>
      <c r="FFQ538" s="428">
        <f>FFQ537+1</f>
        <v>5</v>
      </c>
      <c r="FFR538" s="330" t="s">
        <v>612</v>
      </c>
      <c r="FFS538" s="428">
        <f>FFS537+1</f>
        <v>5</v>
      </c>
      <c r="FFT538" s="330" t="s">
        <v>612</v>
      </c>
      <c r="FFU538" s="428">
        <f>FFU537+1</f>
        <v>5</v>
      </c>
      <c r="FFV538" s="330" t="s">
        <v>612</v>
      </c>
      <c r="FFW538" s="428">
        <f>FFW537+1</f>
        <v>5</v>
      </c>
      <c r="FFX538" s="330" t="s">
        <v>612</v>
      </c>
      <c r="FFY538" s="428">
        <f>FFY537+1</f>
        <v>5</v>
      </c>
      <c r="FFZ538" s="330" t="s">
        <v>612</v>
      </c>
      <c r="FGA538" s="428">
        <f>FGA537+1</f>
        <v>5</v>
      </c>
      <c r="FGB538" s="330" t="s">
        <v>612</v>
      </c>
      <c r="FGC538" s="428">
        <f>FGC537+1</f>
        <v>5</v>
      </c>
      <c r="FGD538" s="330" t="s">
        <v>612</v>
      </c>
      <c r="FGE538" s="428">
        <f>FGE537+1</f>
        <v>5</v>
      </c>
      <c r="FGF538" s="330" t="s">
        <v>612</v>
      </c>
      <c r="FGG538" s="428">
        <f>FGG537+1</f>
        <v>5</v>
      </c>
      <c r="FGH538" s="330" t="s">
        <v>612</v>
      </c>
      <c r="FGI538" s="428">
        <f>FGI537+1</f>
        <v>5</v>
      </c>
      <c r="FGJ538" s="330" t="s">
        <v>612</v>
      </c>
      <c r="FGK538" s="428">
        <f>FGK537+1</f>
        <v>5</v>
      </c>
      <c r="FGL538" s="330" t="s">
        <v>612</v>
      </c>
      <c r="FGM538" s="428">
        <f>FGM537+1</f>
        <v>5</v>
      </c>
      <c r="FGN538" s="330" t="s">
        <v>612</v>
      </c>
      <c r="FGO538" s="428">
        <f>FGO537+1</f>
        <v>5</v>
      </c>
      <c r="FGP538" s="330" t="s">
        <v>612</v>
      </c>
      <c r="FGQ538" s="428">
        <f>FGQ537+1</f>
        <v>5</v>
      </c>
      <c r="FGR538" s="330" t="s">
        <v>612</v>
      </c>
      <c r="FGS538" s="428">
        <f>FGS537+1</f>
        <v>5</v>
      </c>
      <c r="FGT538" s="330" t="s">
        <v>612</v>
      </c>
      <c r="FGU538" s="428">
        <f>FGU537+1</f>
        <v>5</v>
      </c>
      <c r="FGV538" s="330" t="s">
        <v>612</v>
      </c>
      <c r="FGW538" s="428">
        <f>FGW537+1</f>
        <v>5</v>
      </c>
      <c r="FGX538" s="330" t="s">
        <v>612</v>
      </c>
      <c r="FGY538" s="428">
        <f>FGY537+1</f>
        <v>5</v>
      </c>
      <c r="FGZ538" s="330" t="s">
        <v>612</v>
      </c>
      <c r="FHA538" s="428">
        <f>FHA537+1</f>
        <v>5</v>
      </c>
      <c r="FHB538" s="330" t="s">
        <v>612</v>
      </c>
      <c r="FHC538" s="428">
        <f>FHC537+1</f>
        <v>5</v>
      </c>
      <c r="FHD538" s="330" t="s">
        <v>612</v>
      </c>
      <c r="FHE538" s="428">
        <f>FHE537+1</f>
        <v>5</v>
      </c>
      <c r="FHF538" s="330" t="s">
        <v>612</v>
      </c>
      <c r="FHG538" s="428">
        <f>FHG537+1</f>
        <v>5</v>
      </c>
      <c r="FHH538" s="330" t="s">
        <v>612</v>
      </c>
      <c r="FHI538" s="428">
        <f>FHI537+1</f>
        <v>5</v>
      </c>
      <c r="FHJ538" s="330" t="s">
        <v>612</v>
      </c>
      <c r="FHK538" s="428">
        <f>FHK537+1</f>
        <v>5</v>
      </c>
      <c r="FHL538" s="330" t="s">
        <v>612</v>
      </c>
      <c r="FHM538" s="428">
        <f>FHM537+1</f>
        <v>5</v>
      </c>
      <c r="FHN538" s="330" t="s">
        <v>612</v>
      </c>
      <c r="FHO538" s="428">
        <f>FHO537+1</f>
        <v>5</v>
      </c>
      <c r="FHP538" s="330" t="s">
        <v>612</v>
      </c>
      <c r="FHQ538" s="428">
        <f>FHQ537+1</f>
        <v>5</v>
      </c>
      <c r="FHR538" s="330" t="s">
        <v>612</v>
      </c>
      <c r="FHS538" s="428">
        <f>FHS537+1</f>
        <v>5</v>
      </c>
      <c r="FHT538" s="330" t="s">
        <v>612</v>
      </c>
      <c r="FHU538" s="428">
        <f>FHU537+1</f>
        <v>5</v>
      </c>
      <c r="FHV538" s="330" t="s">
        <v>612</v>
      </c>
      <c r="FHW538" s="428">
        <f>FHW537+1</f>
        <v>5</v>
      </c>
      <c r="FHX538" s="330" t="s">
        <v>612</v>
      </c>
      <c r="FHY538" s="428">
        <f>FHY537+1</f>
        <v>5</v>
      </c>
      <c r="FHZ538" s="330" t="s">
        <v>612</v>
      </c>
      <c r="FIA538" s="428">
        <f>FIA537+1</f>
        <v>5</v>
      </c>
      <c r="FIB538" s="330" t="s">
        <v>612</v>
      </c>
      <c r="FIC538" s="428">
        <f>FIC537+1</f>
        <v>5</v>
      </c>
      <c r="FID538" s="330" t="s">
        <v>612</v>
      </c>
      <c r="FIE538" s="428">
        <f>FIE537+1</f>
        <v>5</v>
      </c>
      <c r="FIF538" s="330" t="s">
        <v>612</v>
      </c>
      <c r="FIG538" s="428">
        <f>FIG537+1</f>
        <v>5</v>
      </c>
      <c r="FIH538" s="330" t="s">
        <v>612</v>
      </c>
      <c r="FII538" s="428">
        <f>FII537+1</f>
        <v>5</v>
      </c>
      <c r="FIJ538" s="330" t="s">
        <v>612</v>
      </c>
      <c r="FIK538" s="428">
        <f>FIK537+1</f>
        <v>5</v>
      </c>
      <c r="FIL538" s="330" t="s">
        <v>612</v>
      </c>
      <c r="FIM538" s="428">
        <f>FIM537+1</f>
        <v>5</v>
      </c>
      <c r="FIN538" s="330" t="s">
        <v>612</v>
      </c>
      <c r="FIO538" s="428">
        <f>FIO537+1</f>
        <v>5</v>
      </c>
      <c r="FIP538" s="330" t="s">
        <v>612</v>
      </c>
      <c r="FIQ538" s="428">
        <f>FIQ537+1</f>
        <v>5</v>
      </c>
      <c r="FIR538" s="330" t="s">
        <v>612</v>
      </c>
      <c r="FIS538" s="428">
        <f>FIS537+1</f>
        <v>5</v>
      </c>
      <c r="FIT538" s="330" t="s">
        <v>612</v>
      </c>
      <c r="FIU538" s="428">
        <f>FIU537+1</f>
        <v>5</v>
      </c>
      <c r="FIV538" s="330" t="s">
        <v>612</v>
      </c>
      <c r="FIW538" s="428">
        <f>FIW537+1</f>
        <v>5</v>
      </c>
      <c r="FIX538" s="330" t="s">
        <v>612</v>
      </c>
      <c r="FIY538" s="428">
        <f>FIY537+1</f>
        <v>5</v>
      </c>
      <c r="FIZ538" s="330" t="s">
        <v>612</v>
      </c>
      <c r="FJA538" s="428">
        <f>FJA537+1</f>
        <v>5</v>
      </c>
      <c r="FJB538" s="330" t="s">
        <v>612</v>
      </c>
      <c r="FJC538" s="428">
        <f>FJC537+1</f>
        <v>5</v>
      </c>
      <c r="FJD538" s="330" t="s">
        <v>612</v>
      </c>
      <c r="FJE538" s="428">
        <f>FJE537+1</f>
        <v>5</v>
      </c>
      <c r="FJF538" s="330" t="s">
        <v>612</v>
      </c>
      <c r="FJG538" s="428">
        <f>FJG537+1</f>
        <v>5</v>
      </c>
      <c r="FJH538" s="330" t="s">
        <v>612</v>
      </c>
      <c r="FJI538" s="428">
        <f>FJI537+1</f>
        <v>5</v>
      </c>
      <c r="FJJ538" s="330" t="s">
        <v>612</v>
      </c>
      <c r="FJK538" s="428">
        <f>FJK537+1</f>
        <v>5</v>
      </c>
      <c r="FJL538" s="330" t="s">
        <v>612</v>
      </c>
      <c r="FJM538" s="428">
        <f>FJM537+1</f>
        <v>5</v>
      </c>
      <c r="FJN538" s="330" t="s">
        <v>612</v>
      </c>
      <c r="FJO538" s="428">
        <f>FJO537+1</f>
        <v>5</v>
      </c>
      <c r="FJP538" s="330" t="s">
        <v>612</v>
      </c>
      <c r="FJQ538" s="428">
        <f>FJQ537+1</f>
        <v>5</v>
      </c>
      <c r="FJR538" s="330" t="s">
        <v>612</v>
      </c>
      <c r="FJS538" s="428">
        <f>FJS537+1</f>
        <v>5</v>
      </c>
      <c r="FJT538" s="330" t="s">
        <v>612</v>
      </c>
      <c r="FJU538" s="428">
        <f>FJU537+1</f>
        <v>5</v>
      </c>
      <c r="FJV538" s="330" t="s">
        <v>612</v>
      </c>
      <c r="FJW538" s="428">
        <f>FJW537+1</f>
        <v>5</v>
      </c>
      <c r="FJX538" s="330" t="s">
        <v>612</v>
      </c>
      <c r="FJY538" s="428">
        <f>FJY537+1</f>
        <v>5</v>
      </c>
      <c r="FJZ538" s="330" t="s">
        <v>612</v>
      </c>
      <c r="FKA538" s="428">
        <f>FKA537+1</f>
        <v>5</v>
      </c>
      <c r="FKB538" s="330" t="s">
        <v>612</v>
      </c>
      <c r="FKC538" s="428">
        <f>FKC537+1</f>
        <v>5</v>
      </c>
      <c r="FKD538" s="330" t="s">
        <v>612</v>
      </c>
      <c r="FKE538" s="428">
        <f>FKE537+1</f>
        <v>5</v>
      </c>
      <c r="FKF538" s="330" t="s">
        <v>612</v>
      </c>
      <c r="FKG538" s="428">
        <f>FKG537+1</f>
        <v>5</v>
      </c>
      <c r="FKH538" s="330" t="s">
        <v>612</v>
      </c>
      <c r="FKI538" s="428">
        <f>FKI537+1</f>
        <v>5</v>
      </c>
      <c r="FKJ538" s="330" t="s">
        <v>612</v>
      </c>
      <c r="FKK538" s="428">
        <f>FKK537+1</f>
        <v>5</v>
      </c>
      <c r="FKL538" s="330" t="s">
        <v>612</v>
      </c>
      <c r="FKM538" s="428">
        <f>FKM537+1</f>
        <v>5</v>
      </c>
      <c r="FKN538" s="330" t="s">
        <v>612</v>
      </c>
      <c r="FKO538" s="428">
        <f>FKO537+1</f>
        <v>5</v>
      </c>
      <c r="FKP538" s="330" t="s">
        <v>612</v>
      </c>
      <c r="FKQ538" s="428">
        <f>FKQ537+1</f>
        <v>5</v>
      </c>
      <c r="FKR538" s="330" t="s">
        <v>612</v>
      </c>
      <c r="FKS538" s="428">
        <f>FKS537+1</f>
        <v>5</v>
      </c>
      <c r="FKT538" s="330" t="s">
        <v>612</v>
      </c>
      <c r="FKU538" s="428">
        <f>FKU537+1</f>
        <v>5</v>
      </c>
      <c r="FKV538" s="330" t="s">
        <v>612</v>
      </c>
      <c r="FKW538" s="428">
        <f>FKW537+1</f>
        <v>5</v>
      </c>
      <c r="FKX538" s="330" t="s">
        <v>612</v>
      </c>
      <c r="FKY538" s="428">
        <f>FKY537+1</f>
        <v>5</v>
      </c>
      <c r="FKZ538" s="330" t="s">
        <v>612</v>
      </c>
      <c r="FLA538" s="428">
        <f>FLA537+1</f>
        <v>5</v>
      </c>
      <c r="FLB538" s="330" t="s">
        <v>612</v>
      </c>
      <c r="FLC538" s="428">
        <f>FLC537+1</f>
        <v>5</v>
      </c>
      <c r="FLD538" s="330" t="s">
        <v>612</v>
      </c>
      <c r="FLE538" s="428">
        <f>FLE537+1</f>
        <v>5</v>
      </c>
      <c r="FLF538" s="330" t="s">
        <v>612</v>
      </c>
      <c r="FLG538" s="428">
        <f>FLG537+1</f>
        <v>5</v>
      </c>
      <c r="FLH538" s="330" t="s">
        <v>612</v>
      </c>
      <c r="FLI538" s="428">
        <f>FLI537+1</f>
        <v>5</v>
      </c>
      <c r="FLJ538" s="330" t="s">
        <v>612</v>
      </c>
      <c r="FLK538" s="428">
        <f>FLK537+1</f>
        <v>5</v>
      </c>
      <c r="FLL538" s="330" t="s">
        <v>612</v>
      </c>
      <c r="FLM538" s="428">
        <f>FLM537+1</f>
        <v>5</v>
      </c>
      <c r="FLN538" s="330" t="s">
        <v>612</v>
      </c>
      <c r="FLO538" s="428">
        <f>FLO537+1</f>
        <v>5</v>
      </c>
      <c r="FLP538" s="330" t="s">
        <v>612</v>
      </c>
      <c r="FLQ538" s="428">
        <f>FLQ537+1</f>
        <v>5</v>
      </c>
      <c r="FLR538" s="330" t="s">
        <v>612</v>
      </c>
      <c r="FLS538" s="428">
        <f>FLS537+1</f>
        <v>5</v>
      </c>
      <c r="FLT538" s="330" t="s">
        <v>612</v>
      </c>
      <c r="FLU538" s="428">
        <f>FLU537+1</f>
        <v>5</v>
      </c>
      <c r="FLV538" s="330" t="s">
        <v>612</v>
      </c>
      <c r="FLW538" s="428">
        <f>FLW537+1</f>
        <v>5</v>
      </c>
      <c r="FLX538" s="330" t="s">
        <v>612</v>
      </c>
      <c r="FLY538" s="428">
        <f>FLY537+1</f>
        <v>5</v>
      </c>
      <c r="FLZ538" s="330" t="s">
        <v>612</v>
      </c>
      <c r="FMA538" s="428">
        <f>FMA537+1</f>
        <v>5</v>
      </c>
      <c r="FMB538" s="330" t="s">
        <v>612</v>
      </c>
      <c r="FMC538" s="428">
        <f>FMC537+1</f>
        <v>5</v>
      </c>
      <c r="FMD538" s="330" t="s">
        <v>612</v>
      </c>
      <c r="FME538" s="428">
        <f>FME537+1</f>
        <v>5</v>
      </c>
      <c r="FMF538" s="330" t="s">
        <v>612</v>
      </c>
      <c r="FMG538" s="428">
        <f>FMG537+1</f>
        <v>5</v>
      </c>
      <c r="FMH538" s="330" t="s">
        <v>612</v>
      </c>
      <c r="FMI538" s="428">
        <f>FMI537+1</f>
        <v>5</v>
      </c>
      <c r="FMJ538" s="330" t="s">
        <v>612</v>
      </c>
      <c r="FMK538" s="428">
        <f>FMK537+1</f>
        <v>5</v>
      </c>
      <c r="FML538" s="330" t="s">
        <v>612</v>
      </c>
      <c r="FMM538" s="428">
        <f>FMM537+1</f>
        <v>5</v>
      </c>
      <c r="FMN538" s="330" t="s">
        <v>612</v>
      </c>
      <c r="FMO538" s="428">
        <f>FMO537+1</f>
        <v>5</v>
      </c>
      <c r="FMP538" s="330" t="s">
        <v>612</v>
      </c>
      <c r="FMQ538" s="428">
        <f>FMQ537+1</f>
        <v>5</v>
      </c>
      <c r="FMR538" s="330" t="s">
        <v>612</v>
      </c>
      <c r="FMS538" s="428">
        <f>FMS537+1</f>
        <v>5</v>
      </c>
      <c r="FMT538" s="330" t="s">
        <v>612</v>
      </c>
      <c r="FMU538" s="428">
        <f>FMU537+1</f>
        <v>5</v>
      </c>
      <c r="FMV538" s="330" t="s">
        <v>612</v>
      </c>
      <c r="FMW538" s="428">
        <f>FMW537+1</f>
        <v>5</v>
      </c>
      <c r="FMX538" s="330" t="s">
        <v>612</v>
      </c>
      <c r="FMY538" s="428">
        <f>FMY537+1</f>
        <v>5</v>
      </c>
      <c r="FMZ538" s="330" t="s">
        <v>612</v>
      </c>
      <c r="FNA538" s="428">
        <f>FNA537+1</f>
        <v>5</v>
      </c>
      <c r="FNB538" s="330" t="s">
        <v>612</v>
      </c>
      <c r="FNC538" s="428">
        <f>FNC537+1</f>
        <v>5</v>
      </c>
      <c r="FND538" s="330" t="s">
        <v>612</v>
      </c>
      <c r="FNE538" s="428">
        <f>FNE537+1</f>
        <v>5</v>
      </c>
      <c r="FNF538" s="330" t="s">
        <v>612</v>
      </c>
      <c r="FNG538" s="428">
        <f>FNG537+1</f>
        <v>5</v>
      </c>
      <c r="FNH538" s="330" t="s">
        <v>612</v>
      </c>
      <c r="FNI538" s="428">
        <f>FNI537+1</f>
        <v>5</v>
      </c>
      <c r="FNJ538" s="330" t="s">
        <v>612</v>
      </c>
      <c r="FNK538" s="428">
        <f>FNK537+1</f>
        <v>5</v>
      </c>
      <c r="FNL538" s="330" t="s">
        <v>612</v>
      </c>
      <c r="FNM538" s="428">
        <f>FNM537+1</f>
        <v>5</v>
      </c>
      <c r="FNN538" s="330" t="s">
        <v>612</v>
      </c>
      <c r="FNO538" s="428">
        <f>FNO537+1</f>
        <v>5</v>
      </c>
      <c r="FNP538" s="330" t="s">
        <v>612</v>
      </c>
      <c r="FNQ538" s="428">
        <f>FNQ537+1</f>
        <v>5</v>
      </c>
      <c r="FNR538" s="330" t="s">
        <v>612</v>
      </c>
      <c r="FNS538" s="428">
        <f>FNS537+1</f>
        <v>5</v>
      </c>
      <c r="FNT538" s="330" t="s">
        <v>612</v>
      </c>
      <c r="FNU538" s="428">
        <f>FNU537+1</f>
        <v>5</v>
      </c>
      <c r="FNV538" s="330" t="s">
        <v>612</v>
      </c>
      <c r="FNW538" s="428">
        <f>FNW537+1</f>
        <v>5</v>
      </c>
      <c r="FNX538" s="330" t="s">
        <v>612</v>
      </c>
      <c r="FNY538" s="428">
        <f>FNY537+1</f>
        <v>5</v>
      </c>
      <c r="FNZ538" s="330" t="s">
        <v>612</v>
      </c>
      <c r="FOA538" s="428">
        <f>FOA537+1</f>
        <v>5</v>
      </c>
      <c r="FOB538" s="330" t="s">
        <v>612</v>
      </c>
      <c r="FOC538" s="428">
        <f>FOC537+1</f>
        <v>5</v>
      </c>
      <c r="FOD538" s="330" t="s">
        <v>612</v>
      </c>
      <c r="FOE538" s="428">
        <f>FOE537+1</f>
        <v>5</v>
      </c>
      <c r="FOF538" s="330" t="s">
        <v>612</v>
      </c>
      <c r="FOG538" s="428">
        <f>FOG537+1</f>
        <v>5</v>
      </c>
      <c r="FOH538" s="330" t="s">
        <v>612</v>
      </c>
      <c r="FOI538" s="428">
        <f>FOI537+1</f>
        <v>5</v>
      </c>
      <c r="FOJ538" s="330" t="s">
        <v>612</v>
      </c>
      <c r="FOK538" s="428">
        <f>FOK537+1</f>
        <v>5</v>
      </c>
      <c r="FOL538" s="330" t="s">
        <v>612</v>
      </c>
      <c r="FOM538" s="428">
        <f>FOM537+1</f>
        <v>5</v>
      </c>
      <c r="FON538" s="330" t="s">
        <v>612</v>
      </c>
      <c r="FOO538" s="428">
        <f>FOO537+1</f>
        <v>5</v>
      </c>
      <c r="FOP538" s="330" t="s">
        <v>612</v>
      </c>
      <c r="FOQ538" s="428">
        <f>FOQ537+1</f>
        <v>5</v>
      </c>
      <c r="FOR538" s="330" t="s">
        <v>612</v>
      </c>
      <c r="FOS538" s="428">
        <f>FOS537+1</f>
        <v>5</v>
      </c>
      <c r="FOT538" s="330" t="s">
        <v>612</v>
      </c>
      <c r="FOU538" s="428">
        <f>FOU537+1</f>
        <v>5</v>
      </c>
      <c r="FOV538" s="330" t="s">
        <v>612</v>
      </c>
      <c r="FOW538" s="428">
        <f>FOW537+1</f>
        <v>5</v>
      </c>
      <c r="FOX538" s="330" t="s">
        <v>612</v>
      </c>
      <c r="FOY538" s="428">
        <f>FOY537+1</f>
        <v>5</v>
      </c>
      <c r="FOZ538" s="330" t="s">
        <v>612</v>
      </c>
      <c r="FPA538" s="428">
        <f>FPA537+1</f>
        <v>5</v>
      </c>
      <c r="FPB538" s="330" t="s">
        <v>612</v>
      </c>
      <c r="FPC538" s="428">
        <f>FPC537+1</f>
        <v>5</v>
      </c>
      <c r="FPD538" s="330" t="s">
        <v>612</v>
      </c>
      <c r="FPE538" s="428">
        <f>FPE537+1</f>
        <v>5</v>
      </c>
      <c r="FPF538" s="330" t="s">
        <v>612</v>
      </c>
      <c r="FPG538" s="428">
        <f>FPG537+1</f>
        <v>5</v>
      </c>
      <c r="FPH538" s="330" t="s">
        <v>612</v>
      </c>
      <c r="FPI538" s="428">
        <f>FPI537+1</f>
        <v>5</v>
      </c>
      <c r="FPJ538" s="330" t="s">
        <v>612</v>
      </c>
      <c r="FPK538" s="428">
        <f>FPK537+1</f>
        <v>5</v>
      </c>
      <c r="FPL538" s="330" t="s">
        <v>612</v>
      </c>
      <c r="FPM538" s="428">
        <f>FPM537+1</f>
        <v>5</v>
      </c>
      <c r="FPN538" s="330" t="s">
        <v>612</v>
      </c>
      <c r="FPO538" s="428">
        <f>FPO537+1</f>
        <v>5</v>
      </c>
      <c r="FPP538" s="330" t="s">
        <v>612</v>
      </c>
      <c r="FPQ538" s="428">
        <f>FPQ537+1</f>
        <v>5</v>
      </c>
      <c r="FPR538" s="330" t="s">
        <v>612</v>
      </c>
      <c r="FPS538" s="428">
        <f>FPS537+1</f>
        <v>5</v>
      </c>
      <c r="FPT538" s="330" t="s">
        <v>612</v>
      </c>
      <c r="FPU538" s="428">
        <f>FPU537+1</f>
        <v>5</v>
      </c>
      <c r="FPV538" s="330" t="s">
        <v>612</v>
      </c>
      <c r="FPW538" s="428">
        <f>FPW537+1</f>
        <v>5</v>
      </c>
      <c r="FPX538" s="330" t="s">
        <v>612</v>
      </c>
      <c r="FPY538" s="428">
        <f>FPY537+1</f>
        <v>5</v>
      </c>
      <c r="FPZ538" s="330" t="s">
        <v>612</v>
      </c>
      <c r="FQA538" s="428">
        <f>FQA537+1</f>
        <v>5</v>
      </c>
      <c r="FQB538" s="330" t="s">
        <v>612</v>
      </c>
      <c r="FQC538" s="428">
        <f>FQC537+1</f>
        <v>5</v>
      </c>
      <c r="FQD538" s="330" t="s">
        <v>612</v>
      </c>
      <c r="FQE538" s="428">
        <f>FQE537+1</f>
        <v>5</v>
      </c>
      <c r="FQF538" s="330" t="s">
        <v>612</v>
      </c>
      <c r="FQG538" s="428">
        <f>FQG537+1</f>
        <v>5</v>
      </c>
      <c r="FQH538" s="330" t="s">
        <v>612</v>
      </c>
      <c r="FQI538" s="428">
        <f>FQI537+1</f>
        <v>5</v>
      </c>
      <c r="FQJ538" s="330" t="s">
        <v>612</v>
      </c>
      <c r="FQK538" s="428">
        <f>FQK537+1</f>
        <v>5</v>
      </c>
      <c r="FQL538" s="330" t="s">
        <v>612</v>
      </c>
      <c r="FQM538" s="428">
        <f>FQM537+1</f>
        <v>5</v>
      </c>
      <c r="FQN538" s="330" t="s">
        <v>612</v>
      </c>
      <c r="FQO538" s="428">
        <f>FQO537+1</f>
        <v>5</v>
      </c>
      <c r="FQP538" s="330" t="s">
        <v>612</v>
      </c>
      <c r="FQQ538" s="428">
        <f>FQQ537+1</f>
        <v>5</v>
      </c>
      <c r="FQR538" s="330" t="s">
        <v>612</v>
      </c>
      <c r="FQS538" s="428">
        <f>FQS537+1</f>
        <v>5</v>
      </c>
      <c r="FQT538" s="330" t="s">
        <v>612</v>
      </c>
      <c r="FQU538" s="428">
        <f>FQU537+1</f>
        <v>5</v>
      </c>
      <c r="FQV538" s="330" t="s">
        <v>612</v>
      </c>
      <c r="FQW538" s="428">
        <f>FQW537+1</f>
        <v>5</v>
      </c>
      <c r="FQX538" s="330" t="s">
        <v>612</v>
      </c>
      <c r="FQY538" s="428"/>
      <c r="FQZ538" s="330"/>
      <c r="FRA538" s="428"/>
      <c r="FRB538" s="330"/>
      <c r="FRC538" s="428"/>
      <c r="FRD538" s="330"/>
      <c r="FRE538" s="428"/>
      <c r="FRF538" s="330"/>
      <c r="FRG538" s="428"/>
      <c r="FRH538" s="330"/>
      <c r="FRI538" s="428"/>
      <c r="FRJ538" s="330"/>
      <c r="FRK538" s="428"/>
      <c r="FRL538" s="330"/>
      <c r="FRM538" s="428"/>
      <c r="FRN538" s="330"/>
      <c r="FRO538" s="428"/>
      <c r="FRP538" s="330"/>
      <c r="FRQ538" s="428"/>
      <c r="FRR538" s="330"/>
      <c r="FRS538" s="428"/>
      <c r="FRT538" s="330"/>
      <c r="FRU538" s="428"/>
      <c r="FRV538" s="330"/>
      <c r="FRW538" s="428"/>
      <c r="FRX538" s="330"/>
      <c r="FRY538" s="428"/>
      <c r="FRZ538" s="330"/>
      <c r="FSA538" s="428"/>
      <c r="FSB538" s="330"/>
      <c r="FSC538" s="428"/>
      <c r="FSD538" s="330"/>
      <c r="FSE538" s="428"/>
      <c r="FSF538" s="330"/>
      <c r="FSG538" s="428"/>
      <c r="FSH538" s="330"/>
      <c r="FSI538" s="428"/>
      <c r="FSJ538" s="330"/>
      <c r="FSK538" s="428"/>
      <c r="FSL538" s="330"/>
      <c r="FSM538" s="428"/>
      <c r="FSN538" s="330"/>
      <c r="FSO538" s="428"/>
      <c r="FSP538" s="330"/>
      <c r="FSQ538" s="428"/>
      <c r="FSR538" s="330"/>
      <c r="FSS538" s="428"/>
      <c r="FST538" s="330"/>
      <c r="FSU538" s="428"/>
      <c r="FSV538" s="330"/>
      <c r="FSW538" s="428"/>
      <c r="FSX538" s="330"/>
      <c r="FSY538" s="428"/>
      <c r="FSZ538" s="330"/>
      <c r="FTA538" s="428"/>
      <c r="FTB538" s="330"/>
      <c r="FTC538" s="428"/>
      <c r="FTD538" s="330"/>
      <c r="FTE538" s="428"/>
      <c r="FTF538" s="330"/>
      <c r="FTG538" s="428"/>
      <c r="FTH538" s="330"/>
      <c r="FTI538" s="428"/>
      <c r="FTJ538" s="330"/>
      <c r="FTK538" s="428"/>
      <c r="FTL538" s="330"/>
      <c r="FTM538" s="428"/>
      <c r="FTN538" s="330"/>
      <c r="FTO538" s="428"/>
      <c r="FTP538" s="330"/>
      <c r="FTQ538" s="428"/>
      <c r="FTR538" s="330"/>
      <c r="FTS538" s="428"/>
      <c r="FTT538" s="330"/>
      <c r="FTU538" s="428"/>
      <c r="FTV538" s="330"/>
      <c r="FTW538" s="428"/>
      <c r="FTX538" s="330"/>
      <c r="FTY538" s="428"/>
      <c r="FTZ538" s="330"/>
      <c r="FUA538" s="428"/>
      <c r="FUB538" s="330"/>
      <c r="FUC538" s="428"/>
      <c r="FUD538" s="330"/>
      <c r="FUE538" s="428"/>
      <c r="FUF538" s="330"/>
      <c r="FUG538" s="428"/>
      <c r="FUH538" s="330"/>
      <c r="FUI538" s="428"/>
      <c r="FUJ538" s="330"/>
      <c r="FUK538" s="428"/>
      <c r="FUL538" s="330"/>
      <c r="FUM538" s="428"/>
      <c r="FUN538" s="330"/>
      <c r="FUO538" s="428"/>
      <c r="FUP538" s="330"/>
      <c r="FUQ538" s="428"/>
      <c r="FUR538" s="330"/>
      <c r="FUS538" s="428"/>
      <c r="FUT538" s="330"/>
      <c r="FUU538" s="428"/>
      <c r="FUV538" s="330"/>
      <c r="FUW538" s="428"/>
      <c r="FUX538" s="330"/>
      <c r="FUY538" s="428"/>
      <c r="FUZ538" s="330"/>
      <c r="FVA538" s="428"/>
      <c r="FVB538" s="330"/>
      <c r="FVC538" s="428"/>
      <c r="FVD538" s="330"/>
      <c r="FVE538" s="428"/>
      <c r="FVF538" s="330"/>
      <c r="FVG538" s="428"/>
      <c r="FVH538" s="330"/>
      <c r="FVI538" s="428"/>
      <c r="FVJ538" s="330"/>
      <c r="FVK538" s="428"/>
      <c r="FVL538" s="330"/>
      <c r="FVM538" s="428"/>
      <c r="FVN538" s="330"/>
      <c r="FVO538" s="428"/>
      <c r="FVP538" s="330"/>
      <c r="FVQ538" s="428"/>
      <c r="FVR538" s="330"/>
      <c r="FVS538" s="428"/>
      <c r="FVT538" s="330"/>
      <c r="FVU538" s="428"/>
      <c r="FVV538" s="330"/>
      <c r="FVW538" s="428"/>
      <c r="FVX538" s="330"/>
      <c r="FVY538" s="428"/>
      <c r="FVZ538" s="330"/>
      <c r="FWA538" s="428"/>
      <c r="FWB538" s="330"/>
      <c r="FWC538" s="428"/>
      <c r="FWD538" s="330"/>
      <c r="FWE538" s="428"/>
      <c r="FWF538" s="330"/>
      <c r="FWG538" s="428"/>
      <c r="FWH538" s="330"/>
      <c r="FWI538" s="428"/>
      <c r="FWJ538" s="330"/>
      <c r="FWK538" s="428"/>
      <c r="FWL538" s="330"/>
      <c r="FWM538" s="428"/>
      <c r="FWN538" s="330"/>
      <c r="FWO538" s="428"/>
      <c r="FWP538" s="330"/>
      <c r="FWQ538" s="428"/>
      <c r="FWR538" s="330"/>
      <c r="FWS538" s="428"/>
      <c r="FWT538" s="330"/>
      <c r="FWU538" s="428"/>
      <c r="FWV538" s="330"/>
      <c r="FWW538" s="428"/>
      <c r="FWX538" s="330"/>
      <c r="FWY538" s="428"/>
      <c r="FWZ538" s="330"/>
      <c r="FXA538" s="428"/>
      <c r="FXB538" s="330"/>
      <c r="FXC538" s="428"/>
      <c r="FXD538" s="330"/>
      <c r="FXE538" s="428"/>
      <c r="FXF538" s="330"/>
      <c r="FXG538" s="428"/>
      <c r="FXH538" s="330"/>
      <c r="FXI538" s="428"/>
      <c r="FXJ538" s="330"/>
      <c r="FXK538" s="428"/>
      <c r="FXL538" s="330"/>
      <c r="FXM538" s="428"/>
      <c r="FXN538" s="330"/>
      <c r="FXO538" s="428"/>
      <c r="FXP538" s="330"/>
      <c r="FXQ538" s="428"/>
      <c r="FXR538" s="330"/>
      <c r="FXS538" s="428"/>
      <c r="FXT538" s="330"/>
      <c r="FXU538" s="428"/>
      <c r="FXV538" s="330"/>
      <c r="FXW538" s="428"/>
      <c r="FXX538" s="330"/>
      <c r="FXY538" s="428"/>
      <c r="FXZ538" s="330"/>
      <c r="FYA538" s="428"/>
      <c r="FYB538" s="330"/>
      <c r="FYC538" s="428"/>
      <c r="FYD538" s="330"/>
      <c r="FYE538" s="428"/>
      <c r="FYF538" s="330"/>
      <c r="FYG538" s="428"/>
      <c r="FYH538" s="330"/>
      <c r="FYI538" s="428"/>
      <c r="FYJ538" s="330"/>
      <c r="FYK538" s="428"/>
      <c r="FYL538" s="330"/>
      <c r="FYM538" s="428"/>
      <c r="FYN538" s="330"/>
      <c r="FYO538" s="428"/>
      <c r="FYP538" s="330"/>
      <c r="FYQ538" s="428"/>
      <c r="FYR538" s="330"/>
      <c r="FYS538" s="428"/>
      <c r="FYT538" s="330"/>
      <c r="FYU538" s="428"/>
      <c r="FYV538" s="330"/>
      <c r="FYW538" s="428"/>
      <c r="FYX538" s="330"/>
      <c r="FYY538" s="428"/>
      <c r="FYZ538" s="330"/>
      <c r="FZA538" s="428"/>
      <c r="FZB538" s="330"/>
      <c r="FZC538" s="428"/>
      <c r="FZD538" s="330"/>
      <c r="FZE538" s="428"/>
      <c r="FZF538" s="330"/>
      <c r="FZG538" s="428"/>
      <c r="FZH538" s="330"/>
      <c r="FZI538" s="428"/>
      <c r="FZJ538" s="330"/>
      <c r="FZK538" s="428"/>
      <c r="FZL538" s="330"/>
      <c r="FZM538" s="428"/>
      <c r="FZN538" s="330"/>
      <c r="FZO538" s="428"/>
      <c r="FZP538" s="330"/>
      <c r="FZQ538" s="428"/>
      <c r="FZR538" s="330"/>
      <c r="FZS538" s="428"/>
      <c r="FZT538" s="330"/>
      <c r="FZU538" s="428"/>
      <c r="FZV538" s="330"/>
      <c r="FZW538" s="428"/>
      <c r="FZX538" s="330"/>
      <c r="FZY538" s="428"/>
      <c r="FZZ538" s="330"/>
      <c r="GAA538" s="428"/>
      <c r="GAB538" s="330"/>
      <c r="GAC538" s="428"/>
      <c r="GAD538" s="330"/>
      <c r="GAE538" s="428"/>
      <c r="GAF538" s="330"/>
      <c r="GAG538" s="428"/>
      <c r="GAH538" s="330"/>
      <c r="GAI538" s="428"/>
      <c r="GAJ538" s="330"/>
      <c r="GAK538" s="428"/>
      <c r="GAL538" s="330"/>
      <c r="GAM538" s="428"/>
      <c r="GAN538" s="330"/>
      <c r="GAO538" s="428"/>
      <c r="GAP538" s="330"/>
      <c r="GAQ538" s="428"/>
      <c r="GAR538" s="330"/>
      <c r="GAS538" s="428"/>
      <c r="GAT538" s="330"/>
      <c r="GAU538" s="428"/>
      <c r="GAV538" s="330"/>
      <c r="GAW538" s="428"/>
      <c r="GAX538" s="330"/>
      <c r="GAY538" s="428"/>
      <c r="GAZ538" s="330"/>
      <c r="GBA538" s="428"/>
      <c r="GBB538" s="330"/>
      <c r="GBC538" s="428"/>
      <c r="GBD538" s="330"/>
      <c r="GBE538" s="428"/>
      <c r="GBF538" s="330"/>
      <c r="GBG538" s="428"/>
      <c r="GBH538" s="330"/>
      <c r="GBI538" s="428"/>
      <c r="GBJ538" s="330"/>
      <c r="GBK538" s="428"/>
      <c r="GBL538" s="330"/>
      <c r="GBM538" s="428"/>
      <c r="GBN538" s="330"/>
      <c r="GBO538" s="428"/>
      <c r="GBP538" s="330"/>
      <c r="GBQ538" s="428"/>
      <c r="GBR538" s="330"/>
      <c r="GBS538" s="428"/>
      <c r="GBT538" s="330"/>
      <c r="GBU538" s="428"/>
      <c r="GBV538" s="330"/>
      <c r="GBW538" s="428"/>
      <c r="GBX538" s="330"/>
      <c r="GBY538" s="428"/>
      <c r="GBZ538" s="330"/>
      <c r="GCA538" s="428"/>
      <c r="GCB538" s="330"/>
      <c r="GCC538" s="428"/>
      <c r="GCD538" s="330"/>
      <c r="GCE538" s="428"/>
      <c r="GCF538" s="330"/>
      <c r="GCG538" s="428"/>
      <c r="GCH538" s="330"/>
      <c r="GCI538" s="428"/>
      <c r="GCJ538" s="330"/>
      <c r="GCK538" s="428"/>
      <c r="GCL538" s="330"/>
      <c r="GCM538" s="428"/>
      <c r="GCN538" s="330"/>
      <c r="GCO538" s="428"/>
      <c r="GCP538" s="330"/>
      <c r="GCQ538" s="428"/>
      <c r="GCR538" s="330"/>
      <c r="GCS538" s="428"/>
      <c r="GCT538" s="330"/>
      <c r="GCU538" s="428"/>
      <c r="GCV538" s="330"/>
      <c r="GCW538" s="428"/>
      <c r="GCX538" s="330"/>
      <c r="GCY538" s="428"/>
      <c r="GCZ538" s="330"/>
      <c r="GDA538" s="428"/>
      <c r="GDB538" s="330"/>
      <c r="GDC538" s="428"/>
      <c r="GDD538" s="330"/>
      <c r="GDE538" s="428"/>
      <c r="GDF538" s="330"/>
      <c r="GDG538" s="428"/>
      <c r="GDH538" s="330"/>
      <c r="GDI538" s="428"/>
      <c r="GDJ538" s="330"/>
      <c r="GDK538" s="428"/>
      <c r="GDL538" s="330"/>
      <c r="GDM538" s="428"/>
      <c r="GDN538" s="330"/>
      <c r="GDO538" s="428"/>
      <c r="GDP538" s="330"/>
      <c r="GDQ538" s="428"/>
      <c r="GDR538" s="330"/>
      <c r="GDS538" s="428"/>
      <c r="GDT538" s="330"/>
      <c r="GDU538" s="428"/>
      <c r="GDV538" s="330"/>
      <c r="GDW538" s="428"/>
      <c r="GDX538" s="330"/>
      <c r="GDY538" s="428"/>
      <c r="GDZ538" s="330"/>
      <c r="GEA538" s="428"/>
      <c r="GEB538" s="330"/>
      <c r="GEC538" s="428"/>
      <c r="GED538" s="330"/>
      <c r="GEE538" s="428"/>
      <c r="GEF538" s="330"/>
      <c r="GEG538" s="428"/>
      <c r="GEH538" s="330"/>
      <c r="GEI538" s="428"/>
      <c r="GEJ538" s="330"/>
      <c r="GEK538" s="428"/>
      <c r="GEL538" s="330"/>
      <c r="GEM538" s="428"/>
      <c r="GEN538" s="330"/>
      <c r="GEO538" s="428"/>
      <c r="GEP538" s="330"/>
      <c r="GEQ538" s="428"/>
      <c r="GER538" s="330"/>
      <c r="GES538" s="428"/>
      <c r="GET538" s="330"/>
      <c r="GEU538" s="428"/>
      <c r="GEV538" s="330"/>
      <c r="GEW538" s="428"/>
      <c r="GEX538" s="330"/>
      <c r="GEY538" s="428"/>
      <c r="GEZ538" s="330"/>
      <c r="GFA538" s="428"/>
      <c r="GFB538" s="330"/>
      <c r="GFC538" s="428"/>
      <c r="GFD538" s="330"/>
      <c r="GFE538" s="428"/>
      <c r="GFF538" s="330"/>
      <c r="GFG538" s="428"/>
      <c r="GFH538" s="330"/>
      <c r="GFI538" s="428"/>
      <c r="GFJ538" s="330"/>
      <c r="GFK538" s="428"/>
      <c r="GFL538" s="330"/>
      <c r="GFM538" s="428"/>
      <c r="GFN538" s="330"/>
      <c r="GFO538" s="428"/>
      <c r="GFP538" s="330"/>
      <c r="GFQ538" s="428"/>
      <c r="GFR538" s="330"/>
      <c r="GFS538" s="428"/>
      <c r="GFT538" s="330"/>
      <c r="GFU538" s="428"/>
      <c r="GFV538" s="330"/>
      <c r="GFW538" s="428"/>
      <c r="GFX538" s="330"/>
      <c r="GFY538" s="428"/>
      <c r="GFZ538" s="330"/>
      <c r="GGA538" s="428"/>
      <c r="GGB538" s="330"/>
      <c r="GGC538" s="428"/>
      <c r="GGD538" s="330"/>
      <c r="GGE538" s="428"/>
      <c r="GGF538" s="330"/>
      <c r="GGG538" s="428"/>
      <c r="GGH538" s="330"/>
      <c r="GGI538" s="428"/>
      <c r="GGJ538" s="330"/>
      <c r="GGK538" s="428"/>
      <c r="GGL538" s="330"/>
      <c r="GGM538" s="428"/>
      <c r="GGN538" s="330"/>
      <c r="GGO538" s="428"/>
      <c r="GGP538" s="330"/>
      <c r="GGQ538" s="428"/>
      <c r="GGR538" s="330"/>
      <c r="GGS538" s="428"/>
      <c r="GGT538" s="330"/>
      <c r="GGU538" s="428"/>
      <c r="GGV538" s="330"/>
      <c r="GGW538" s="428"/>
      <c r="GGX538" s="330"/>
      <c r="GGY538" s="428"/>
      <c r="GGZ538" s="330"/>
      <c r="GHA538" s="428"/>
      <c r="GHB538" s="330"/>
      <c r="GHC538" s="428"/>
      <c r="GHD538" s="330"/>
      <c r="GHE538" s="428"/>
      <c r="GHF538" s="330"/>
      <c r="GHG538" s="428"/>
      <c r="GHH538" s="330"/>
      <c r="GHI538" s="428"/>
      <c r="GHJ538" s="330"/>
      <c r="GHK538" s="428"/>
      <c r="GHL538" s="330"/>
      <c r="GHM538" s="428"/>
      <c r="GHN538" s="330"/>
      <c r="GHO538" s="428"/>
      <c r="GHP538" s="330"/>
      <c r="GHQ538" s="428"/>
      <c r="GHR538" s="330"/>
      <c r="GHS538" s="428"/>
      <c r="GHT538" s="330"/>
      <c r="GHU538" s="428"/>
      <c r="GHV538" s="330"/>
      <c r="GHW538" s="428"/>
      <c r="GHX538" s="330"/>
      <c r="GHY538" s="428"/>
      <c r="GHZ538" s="330"/>
      <c r="GIA538" s="428"/>
      <c r="GIB538" s="330"/>
      <c r="GIC538" s="428"/>
      <c r="GID538" s="330"/>
      <c r="GIE538" s="428"/>
      <c r="GIF538" s="330"/>
      <c r="GIG538" s="428"/>
      <c r="GIH538" s="330"/>
      <c r="GII538" s="428"/>
      <c r="GIJ538" s="330"/>
      <c r="GIK538" s="428"/>
      <c r="GIL538" s="330"/>
      <c r="GIM538" s="428"/>
      <c r="GIN538" s="330"/>
      <c r="GIO538" s="428"/>
      <c r="GIP538" s="330"/>
      <c r="GIQ538" s="428"/>
      <c r="GIR538" s="330"/>
      <c r="GIS538" s="428"/>
      <c r="GIT538" s="330"/>
      <c r="GIU538" s="428"/>
      <c r="GIV538" s="330"/>
      <c r="GIW538" s="428"/>
      <c r="GIX538" s="330"/>
      <c r="GIY538" s="428"/>
      <c r="GIZ538" s="330"/>
      <c r="GJA538" s="428"/>
      <c r="GJB538" s="330"/>
      <c r="GJC538" s="428"/>
      <c r="GJD538" s="330"/>
      <c r="GJE538" s="428"/>
      <c r="GJF538" s="330"/>
      <c r="GJG538" s="428"/>
      <c r="GJH538" s="330"/>
      <c r="GJI538" s="428"/>
      <c r="GJJ538" s="330"/>
      <c r="GJK538" s="428"/>
      <c r="GJL538" s="330"/>
      <c r="GJM538" s="428"/>
      <c r="GJN538" s="330"/>
      <c r="GJO538" s="428"/>
      <c r="GJP538" s="330"/>
      <c r="GJQ538" s="428"/>
      <c r="GJR538" s="330"/>
      <c r="GJS538" s="428"/>
      <c r="GJT538" s="330"/>
      <c r="GJU538" s="428"/>
      <c r="GJV538" s="330"/>
      <c r="GJW538" s="428"/>
      <c r="GJX538" s="330"/>
      <c r="GJY538" s="428"/>
      <c r="GJZ538" s="330"/>
      <c r="GKA538" s="428"/>
      <c r="GKB538" s="330"/>
      <c r="GKC538" s="428"/>
      <c r="GKD538" s="330"/>
      <c r="GKE538" s="428"/>
      <c r="GKF538" s="330"/>
      <c r="GKG538" s="428"/>
      <c r="GKH538" s="330"/>
      <c r="GKI538" s="428"/>
      <c r="GKJ538" s="330"/>
      <c r="GKK538" s="428"/>
      <c r="GKL538" s="330"/>
      <c r="GKM538" s="428"/>
      <c r="GKN538" s="330"/>
      <c r="GKO538" s="428"/>
      <c r="GKP538" s="330"/>
      <c r="GKQ538" s="428"/>
      <c r="GKR538" s="330"/>
      <c r="GKS538" s="428"/>
      <c r="GKT538" s="330"/>
      <c r="GKU538" s="428"/>
      <c r="GKV538" s="330"/>
      <c r="GKW538" s="428"/>
      <c r="GKX538" s="330"/>
      <c r="GKY538" s="428"/>
      <c r="GKZ538" s="330"/>
      <c r="GLA538" s="428"/>
      <c r="GLB538" s="330"/>
      <c r="GLC538" s="428"/>
      <c r="GLD538" s="330"/>
      <c r="GLE538" s="428"/>
      <c r="GLF538" s="330"/>
      <c r="GLG538" s="428"/>
      <c r="GLH538" s="330"/>
      <c r="GLI538" s="428"/>
      <c r="GLJ538" s="330"/>
      <c r="GLK538" s="428"/>
      <c r="GLL538" s="330"/>
      <c r="GLM538" s="428"/>
      <c r="GLN538" s="330"/>
      <c r="GLO538" s="428"/>
      <c r="GLP538" s="330"/>
      <c r="GLQ538" s="428"/>
      <c r="GLR538" s="330"/>
      <c r="GLS538" s="428"/>
      <c r="GLT538" s="330"/>
      <c r="GLU538" s="428"/>
      <c r="GLV538" s="330"/>
      <c r="GLW538" s="428"/>
      <c r="GLX538" s="330"/>
      <c r="GLY538" s="428"/>
      <c r="GLZ538" s="330"/>
      <c r="GMA538" s="428"/>
      <c r="GMB538" s="330"/>
      <c r="GMC538" s="428"/>
      <c r="GMD538" s="330"/>
      <c r="GME538" s="428"/>
      <c r="GMF538" s="330"/>
      <c r="GMG538" s="428"/>
      <c r="GMH538" s="330"/>
      <c r="GMI538" s="428"/>
      <c r="GMJ538" s="330"/>
      <c r="GMK538" s="428"/>
      <c r="GML538" s="330"/>
      <c r="GMM538" s="428"/>
      <c r="GMN538" s="330"/>
      <c r="GMO538" s="428"/>
      <c r="GMP538" s="330"/>
      <c r="GMQ538" s="428"/>
      <c r="GMR538" s="330"/>
      <c r="GMS538" s="428"/>
      <c r="GMT538" s="330"/>
      <c r="GMU538" s="428"/>
      <c r="GMV538" s="330"/>
      <c r="GMW538" s="428"/>
      <c r="GMX538" s="330"/>
      <c r="GMY538" s="428"/>
      <c r="GMZ538" s="330"/>
      <c r="GNA538" s="428"/>
      <c r="GNB538" s="330"/>
      <c r="GNC538" s="428"/>
      <c r="GND538" s="330"/>
      <c r="GNE538" s="428"/>
      <c r="GNF538" s="330"/>
      <c r="GNG538" s="428"/>
      <c r="GNH538" s="330"/>
      <c r="GNI538" s="428"/>
      <c r="GNJ538" s="330"/>
      <c r="GNK538" s="428"/>
      <c r="GNL538" s="330"/>
      <c r="GNM538" s="428"/>
      <c r="GNN538" s="330"/>
      <c r="GNO538" s="428"/>
      <c r="GNP538" s="330"/>
      <c r="GNQ538" s="428"/>
      <c r="GNR538" s="330"/>
      <c r="GNS538" s="428"/>
      <c r="GNT538" s="330"/>
      <c r="GNU538" s="428"/>
      <c r="GNV538" s="330"/>
      <c r="GNW538" s="428"/>
      <c r="GNX538" s="330"/>
      <c r="GNY538" s="428"/>
      <c r="GNZ538" s="330"/>
      <c r="GOA538" s="428"/>
      <c r="GOB538" s="330"/>
      <c r="GOC538" s="428"/>
      <c r="GOD538" s="330"/>
      <c r="GOE538" s="428"/>
      <c r="GOF538" s="330"/>
      <c r="GOG538" s="428"/>
      <c r="GOH538" s="330"/>
      <c r="GOI538" s="428"/>
      <c r="GOJ538" s="330"/>
      <c r="GOK538" s="428"/>
      <c r="GOL538" s="330"/>
      <c r="GOM538" s="428"/>
      <c r="GON538" s="330"/>
      <c r="GOO538" s="428"/>
      <c r="GOP538" s="330"/>
      <c r="GOQ538" s="428"/>
      <c r="GOR538" s="330"/>
      <c r="GOS538" s="428"/>
      <c r="GOT538" s="330"/>
      <c r="GOU538" s="428"/>
      <c r="GOV538" s="330"/>
      <c r="GOW538" s="428"/>
      <c r="GOX538" s="330"/>
      <c r="GOY538" s="428"/>
      <c r="GOZ538" s="330"/>
      <c r="GPA538" s="428"/>
      <c r="GPB538" s="330"/>
      <c r="GPC538" s="428"/>
      <c r="GPD538" s="330"/>
      <c r="GPE538" s="428"/>
      <c r="GPF538" s="330"/>
      <c r="GPG538" s="428"/>
      <c r="GPH538" s="330"/>
      <c r="GPI538" s="428"/>
      <c r="GPJ538" s="330"/>
      <c r="GPK538" s="428"/>
      <c r="GPL538" s="330"/>
      <c r="GPM538" s="428"/>
      <c r="GPN538" s="330"/>
      <c r="GPO538" s="428"/>
      <c r="GPP538" s="330"/>
      <c r="GPQ538" s="428"/>
      <c r="GPR538" s="330"/>
      <c r="GPS538" s="428"/>
      <c r="GPT538" s="330"/>
      <c r="GPU538" s="428"/>
      <c r="GPV538" s="330"/>
      <c r="GPW538" s="428"/>
      <c r="GPX538" s="330"/>
      <c r="GPY538" s="428"/>
      <c r="GPZ538" s="330"/>
      <c r="GQA538" s="428"/>
      <c r="GQB538" s="330"/>
      <c r="GQC538" s="428"/>
      <c r="GQD538" s="330"/>
      <c r="GQE538" s="428"/>
      <c r="GQF538" s="330"/>
      <c r="GQG538" s="428"/>
      <c r="GQH538" s="330"/>
      <c r="GQI538" s="428"/>
      <c r="GQJ538" s="330"/>
      <c r="GQK538" s="428"/>
      <c r="GQL538" s="330"/>
      <c r="GQM538" s="428"/>
      <c r="GQN538" s="330"/>
      <c r="GQO538" s="428"/>
      <c r="GQP538" s="330"/>
      <c r="GQQ538" s="428"/>
      <c r="GQR538" s="330"/>
      <c r="GQS538" s="428"/>
      <c r="GQT538" s="330"/>
      <c r="GQU538" s="428"/>
      <c r="GQV538" s="330"/>
      <c r="GQW538" s="428"/>
      <c r="GQX538" s="330"/>
      <c r="GQY538" s="428"/>
      <c r="GQZ538" s="330"/>
      <c r="GRA538" s="428"/>
      <c r="GRB538" s="330"/>
      <c r="GRC538" s="428"/>
      <c r="GRD538" s="330"/>
      <c r="GRE538" s="428"/>
      <c r="GRF538" s="330"/>
      <c r="GRG538" s="428"/>
      <c r="GRH538" s="330"/>
      <c r="GRI538" s="428"/>
      <c r="GRJ538" s="330"/>
      <c r="GRK538" s="428"/>
      <c r="GRL538" s="330"/>
      <c r="GRM538" s="428"/>
      <c r="GRN538" s="330"/>
      <c r="GRO538" s="428"/>
      <c r="GRP538" s="330"/>
      <c r="GRQ538" s="428"/>
      <c r="GRR538" s="330"/>
      <c r="GRS538" s="428"/>
      <c r="GRT538" s="330"/>
      <c r="GRU538" s="428"/>
      <c r="GRV538" s="330"/>
      <c r="GRW538" s="428"/>
      <c r="GRX538" s="330"/>
      <c r="GRY538" s="428"/>
      <c r="GRZ538" s="330"/>
      <c r="GSA538" s="428"/>
      <c r="GSB538" s="330"/>
      <c r="GSC538" s="428"/>
      <c r="GSD538" s="330"/>
      <c r="GSE538" s="428"/>
      <c r="GSF538" s="330"/>
      <c r="GSG538" s="428"/>
      <c r="GSH538" s="330"/>
      <c r="GSI538" s="428"/>
      <c r="GSJ538" s="330"/>
      <c r="GSK538" s="428"/>
      <c r="GSL538" s="330"/>
      <c r="GSM538" s="428"/>
      <c r="GSN538" s="330"/>
      <c r="GSO538" s="428"/>
      <c r="GSP538" s="330"/>
      <c r="GSQ538" s="428"/>
      <c r="GSR538" s="330"/>
      <c r="GSS538" s="428"/>
      <c r="GST538" s="330"/>
      <c r="GSU538" s="428"/>
      <c r="GSV538" s="330"/>
      <c r="GSW538" s="428"/>
      <c r="GSX538" s="330"/>
      <c r="GSY538" s="428"/>
      <c r="GSZ538" s="330"/>
      <c r="GTA538" s="428"/>
      <c r="GTB538" s="330"/>
      <c r="GTC538" s="428"/>
      <c r="GTD538" s="330"/>
      <c r="GTE538" s="428"/>
      <c r="GTF538" s="330"/>
      <c r="GTG538" s="428"/>
      <c r="GTH538" s="330"/>
      <c r="GTI538" s="428"/>
      <c r="GTJ538" s="330"/>
      <c r="GTK538" s="428"/>
      <c r="GTL538" s="330"/>
      <c r="GTM538" s="428"/>
      <c r="GTN538" s="330"/>
      <c r="GTO538" s="428"/>
      <c r="GTP538" s="330"/>
      <c r="GTQ538" s="428"/>
      <c r="GTR538" s="330"/>
      <c r="GTS538" s="428"/>
      <c r="GTT538" s="330"/>
      <c r="GTU538" s="428"/>
      <c r="GTV538" s="330"/>
      <c r="GTW538" s="428"/>
      <c r="GTX538" s="330"/>
      <c r="GTY538" s="428"/>
      <c r="GTZ538" s="330"/>
      <c r="GUA538" s="428"/>
      <c r="GUB538" s="330"/>
      <c r="GUC538" s="428"/>
      <c r="GUD538" s="330"/>
      <c r="GUE538" s="428"/>
      <c r="GUF538" s="330"/>
      <c r="GUG538" s="428"/>
      <c r="GUH538" s="330"/>
      <c r="GUI538" s="428"/>
      <c r="GUJ538" s="330"/>
      <c r="GUK538" s="428"/>
      <c r="GUL538" s="330"/>
      <c r="GUM538" s="428"/>
      <c r="GUN538" s="330"/>
      <c r="GUO538" s="428"/>
      <c r="GUP538" s="330"/>
      <c r="GUQ538" s="428"/>
      <c r="GUR538" s="330"/>
      <c r="GUS538" s="428"/>
      <c r="GUT538" s="330"/>
      <c r="GUU538" s="428"/>
      <c r="GUV538" s="330"/>
      <c r="GUW538" s="428"/>
      <c r="GUX538" s="330"/>
      <c r="GUY538" s="428"/>
      <c r="GUZ538" s="330"/>
      <c r="GVA538" s="428"/>
      <c r="GVB538" s="330"/>
      <c r="GVC538" s="428"/>
      <c r="GVD538" s="330"/>
      <c r="GVE538" s="428"/>
      <c r="GVF538" s="330"/>
      <c r="GVG538" s="428"/>
      <c r="GVH538" s="330"/>
      <c r="GVI538" s="428"/>
      <c r="GVJ538" s="330"/>
      <c r="GVK538" s="428"/>
      <c r="GVL538" s="330"/>
      <c r="GVM538" s="428"/>
      <c r="GVN538" s="330"/>
      <c r="GVO538" s="428"/>
      <c r="GVP538" s="330"/>
      <c r="GVQ538" s="428"/>
      <c r="GVR538" s="330"/>
      <c r="GVS538" s="428"/>
      <c r="GVT538" s="330"/>
      <c r="GVU538" s="428"/>
      <c r="GVV538" s="330"/>
      <c r="GVW538" s="428"/>
      <c r="GVX538" s="330"/>
      <c r="GVY538" s="428"/>
      <c r="GVZ538" s="330"/>
      <c r="GWA538" s="428"/>
      <c r="GWB538" s="330"/>
      <c r="GWC538" s="428"/>
      <c r="GWD538" s="330"/>
      <c r="GWE538" s="428"/>
      <c r="GWF538" s="330"/>
      <c r="GWG538" s="428"/>
      <c r="GWH538" s="330"/>
      <c r="GWI538" s="428"/>
      <c r="GWJ538" s="330"/>
      <c r="GWK538" s="428"/>
      <c r="GWL538" s="330"/>
      <c r="GWM538" s="428"/>
      <c r="GWN538" s="330"/>
      <c r="GWO538" s="428"/>
      <c r="GWP538" s="330"/>
      <c r="GWQ538" s="428"/>
      <c r="GWR538" s="330"/>
      <c r="GWS538" s="428"/>
      <c r="GWT538" s="330"/>
      <c r="GWU538" s="428"/>
      <c r="GWV538" s="330"/>
      <c r="GWW538" s="428"/>
      <c r="GWX538" s="330"/>
      <c r="GWY538" s="428"/>
      <c r="GWZ538" s="330"/>
      <c r="GXA538" s="428"/>
      <c r="GXB538" s="330"/>
      <c r="GXC538" s="428"/>
      <c r="GXD538" s="330"/>
      <c r="GXE538" s="428"/>
      <c r="GXF538" s="330"/>
      <c r="GXG538" s="428"/>
      <c r="GXH538" s="330"/>
      <c r="GXI538" s="428"/>
      <c r="GXJ538" s="330"/>
      <c r="GXK538" s="428"/>
      <c r="GXL538" s="330"/>
      <c r="GXM538" s="428"/>
      <c r="GXN538" s="330"/>
      <c r="GXO538" s="428"/>
      <c r="GXP538" s="330"/>
      <c r="GXQ538" s="428"/>
      <c r="GXR538" s="330"/>
      <c r="GXS538" s="428"/>
      <c r="GXT538" s="330"/>
      <c r="GXU538" s="428"/>
      <c r="GXV538" s="330"/>
      <c r="GXW538" s="428"/>
      <c r="GXX538" s="330"/>
      <c r="GXY538" s="428"/>
      <c r="GXZ538" s="330"/>
      <c r="GYA538" s="428"/>
      <c r="GYB538" s="330"/>
      <c r="GYC538" s="428"/>
      <c r="GYD538" s="330"/>
      <c r="GYE538" s="428"/>
      <c r="GYF538" s="330"/>
      <c r="GYG538" s="428"/>
      <c r="GYH538" s="330"/>
      <c r="GYI538" s="428"/>
      <c r="GYJ538" s="330"/>
      <c r="GYK538" s="428"/>
      <c r="GYL538" s="330"/>
      <c r="GYM538" s="428"/>
      <c r="GYN538" s="330"/>
      <c r="GYO538" s="428"/>
      <c r="GYP538" s="330"/>
      <c r="GYQ538" s="428"/>
      <c r="GYR538" s="330"/>
      <c r="GYS538" s="428"/>
      <c r="GYT538" s="330"/>
      <c r="GYU538" s="428"/>
      <c r="GYV538" s="330"/>
      <c r="GYW538" s="428"/>
      <c r="GYX538" s="330"/>
      <c r="GYY538" s="428"/>
      <c r="GYZ538" s="330"/>
      <c r="GZA538" s="428"/>
      <c r="GZB538" s="330"/>
      <c r="GZC538" s="428"/>
      <c r="GZD538" s="330"/>
      <c r="GZE538" s="428"/>
      <c r="GZF538" s="330"/>
      <c r="GZG538" s="428"/>
      <c r="GZH538" s="330"/>
      <c r="GZI538" s="428"/>
      <c r="GZJ538" s="330"/>
      <c r="GZK538" s="428"/>
      <c r="GZL538" s="330"/>
      <c r="GZM538" s="428"/>
      <c r="GZN538" s="330"/>
      <c r="GZO538" s="428"/>
      <c r="GZP538" s="330"/>
      <c r="GZQ538" s="428"/>
      <c r="GZR538" s="330"/>
      <c r="GZS538" s="428"/>
      <c r="GZT538" s="330"/>
      <c r="GZU538" s="428"/>
      <c r="GZV538" s="330"/>
      <c r="GZW538" s="428"/>
      <c r="GZX538" s="330"/>
      <c r="GZY538" s="428"/>
      <c r="GZZ538" s="330"/>
      <c r="HAA538" s="428"/>
      <c r="HAB538" s="330"/>
      <c r="HAC538" s="428"/>
      <c r="HAD538" s="330"/>
      <c r="HAE538" s="428"/>
      <c r="HAF538" s="330"/>
      <c r="HAG538" s="428"/>
      <c r="HAH538" s="330"/>
      <c r="HAI538" s="428"/>
      <c r="HAJ538" s="330"/>
      <c r="HAK538" s="428"/>
      <c r="HAL538" s="330"/>
      <c r="HAM538" s="428"/>
      <c r="HAN538" s="330"/>
      <c r="HAO538" s="428"/>
      <c r="HAP538" s="330"/>
      <c r="HAQ538" s="428"/>
      <c r="HAR538" s="330"/>
      <c r="HAS538" s="428"/>
      <c r="HAT538" s="330"/>
      <c r="HAU538" s="428"/>
      <c r="HAV538" s="330"/>
      <c r="HAW538" s="428"/>
      <c r="HAX538" s="330"/>
      <c r="HAY538" s="428"/>
      <c r="HAZ538" s="330"/>
      <c r="HBA538" s="428"/>
      <c r="HBB538" s="330"/>
      <c r="HBC538" s="428"/>
      <c r="HBD538" s="330"/>
      <c r="HBE538" s="428"/>
      <c r="HBF538" s="330"/>
      <c r="HBG538" s="428"/>
      <c r="HBH538" s="330"/>
      <c r="HBI538" s="428"/>
      <c r="HBJ538" s="330"/>
      <c r="HBK538" s="428"/>
      <c r="HBL538" s="330"/>
      <c r="HBM538" s="428"/>
      <c r="HBN538" s="330"/>
      <c r="HBO538" s="428"/>
      <c r="HBP538" s="330"/>
      <c r="HBQ538" s="428"/>
      <c r="HBR538" s="330"/>
      <c r="HBS538" s="428"/>
      <c r="HBT538" s="330"/>
      <c r="HBU538" s="428"/>
      <c r="HBV538" s="330"/>
      <c r="HBW538" s="428"/>
      <c r="HBX538" s="330"/>
      <c r="HBY538" s="428"/>
      <c r="HBZ538" s="330"/>
      <c r="HCA538" s="428"/>
      <c r="HCB538" s="330"/>
      <c r="HCC538" s="428"/>
      <c r="HCD538" s="330"/>
      <c r="HCE538" s="428"/>
      <c r="HCF538" s="330"/>
      <c r="HCG538" s="428"/>
      <c r="HCH538" s="330"/>
      <c r="HCI538" s="428"/>
      <c r="HCJ538" s="330"/>
      <c r="HCK538" s="428"/>
      <c r="HCL538" s="330"/>
      <c r="HCM538" s="428"/>
      <c r="HCN538" s="330"/>
      <c r="HCO538" s="428"/>
      <c r="HCP538" s="330"/>
      <c r="HCQ538" s="428"/>
      <c r="HCR538" s="330"/>
      <c r="HCS538" s="428"/>
      <c r="HCT538" s="330"/>
      <c r="HCU538" s="428"/>
      <c r="HCV538" s="330"/>
      <c r="HCW538" s="428"/>
      <c r="HCX538" s="330"/>
      <c r="HCY538" s="428"/>
      <c r="HCZ538" s="330"/>
      <c r="HDA538" s="428"/>
      <c r="HDB538" s="330"/>
      <c r="HDC538" s="428"/>
      <c r="HDD538" s="330"/>
      <c r="HDE538" s="428"/>
      <c r="HDF538" s="330"/>
      <c r="HDG538" s="428"/>
      <c r="HDH538" s="330"/>
      <c r="HDI538" s="428"/>
      <c r="HDJ538" s="330"/>
      <c r="HDK538" s="428"/>
      <c r="HDL538" s="330"/>
      <c r="HDM538" s="428"/>
      <c r="HDN538" s="330"/>
      <c r="HDO538" s="428"/>
      <c r="HDP538" s="330"/>
      <c r="HDQ538" s="428"/>
      <c r="HDR538" s="330"/>
      <c r="HDS538" s="428"/>
      <c r="HDT538" s="330"/>
      <c r="HDU538" s="428"/>
      <c r="HDV538" s="330"/>
      <c r="HDW538" s="428"/>
      <c r="HDX538" s="330"/>
      <c r="HDY538" s="428"/>
      <c r="HDZ538" s="330"/>
      <c r="HEA538" s="428"/>
      <c r="HEB538" s="330"/>
      <c r="HEC538" s="428"/>
      <c r="HED538" s="330"/>
      <c r="HEE538" s="428"/>
      <c r="HEF538" s="330"/>
      <c r="HEG538" s="428"/>
      <c r="HEH538" s="330"/>
      <c r="HEI538" s="428"/>
      <c r="HEJ538" s="330"/>
      <c r="HEK538" s="428"/>
      <c r="HEL538" s="330"/>
      <c r="HEM538" s="428"/>
      <c r="HEN538" s="330"/>
      <c r="HEO538" s="428"/>
      <c r="HEP538" s="330"/>
      <c r="HEQ538" s="428"/>
      <c r="HER538" s="330"/>
      <c r="HES538" s="428"/>
      <c r="HET538" s="330"/>
      <c r="HEU538" s="428"/>
      <c r="HEV538" s="330"/>
      <c r="HEW538" s="428"/>
      <c r="HEX538" s="330"/>
      <c r="HEY538" s="428"/>
      <c r="HEZ538" s="330"/>
      <c r="HFA538" s="428"/>
      <c r="HFB538" s="330"/>
      <c r="HFC538" s="428"/>
      <c r="HFD538" s="330"/>
      <c r="HFE538" s="428"/>
      <c r="HFF538" s="330"/>
      <c r="HFG538" s="428"/>
      <c r="HFH538" s="330"/>
      <c r="HFI538" s="428"/>
      <c r="HFJ538" s="330"/>
      <c r="HFK538" s="428"/>
      <c r="HFL538" s="330"/>
      <c r="HFM538" s="428"/>
      <c r="HFN538" s="330"/>
      <c r="HFO538" s="428"/>
      <c r="HFP538" s="330"/>
      <c r="HFQ538" s="428"/>
      <c r="HFR538" s="330"/>
      <c r="HFS538" s="428"/>
      <c r="HFT538" s="330"/>
      <c r="HFU538" s="428"/>
      <c r="HFV538" s="330"/>
      <c r="HFW538" s="428"/>
      <c r="HFX538" s="330"/>
      <c r="HFY538" s="428"/>
      <c r="HFZ538" s="330"/>
      <c r="HGA538" s="428"/>
      <c r="HGB538" s="330"/>
      <c r="HGC538" s="428"/>
      <c r="HGD538" s="330"/>
      <c r="HGE538" s="428"/>
      <c r="HGF538" s="330"/>
      <c r="HGG538" s="428"/>
      <c r="HGH538" s="330"/>
      <c r="HGI538" s="428"/>
      <c r="HGJ538" s="330"/>
      <c r="HGK538" s="428"/>
      <c r="HGL538" s="330"/>
      <c r="HGM538" s="428"/>
      <c r="HGN538" s="330"/>
      <c r="HGO538" s="428"/>
      <c r="HGP538" s="330"/>
      <c r="HGQ538" s="428"/>
      <c r="HGR538" s="330"/>
      <c r="HGS538" s="428"/>
      <c r="HGT538" s="330"/>
      <c r="HGU538" s="428"/>
      <c r="HGV538" s="330"/>
      <c r="HGW538" s="428"/>
      <c r="HGX538" s="330"/>
      <c r="HGY538" s="428"/>
      <c r="HGZ538" s="330"/>
      <c r="HHA538" s="428"/>
      <c r="HHB538" s="330"/>
      <c r="HHC538" s="428"/>
      <c r="HHD538" s="330"/>
      <c r="HHE538" s="428"/>
      <c r="HHF538" s="330"/>
      <c r="HHG538" s="428"/>
      <c r="HHH538" s="330"/>
      <c r="HHI538" s="428"/>
      <c r="HHJ538" s="330"/>
      <c r="HHK538" s="428"/>
      <c r="HHL538" s="330"/>
      <c r="HHM538" s="428"/>
      <c r="HHN538" s="330"/>
      <c r="HHO538" s="428"/>
      <c r="HHP538" s="330"/>
      <c r="HHQ538" s="428"/>
      <c r="HHR538" s="330"/>
      <c r="HHS538" s="428"/>
      <c r="HHT538" s="330"/>
      <c r="HHU538" s="428"/>
      <c r="HHV538" s="330"/>
      <c r="HHW538" s="428"/>
      <c r="HHX538" s="330"/>
      <c r="HHY538" s="428"/>
      <c r="HHZ538" s="330"/>
      <c r="HIA538" s="428"/>
      <c r="HIB538" s="330"/>
      <c r="HIC538" s="428"/>
      <c r="HID538" s="330"/>
      <c r="HIE538" s="428"/>
      <c r="HIF538" s="330"/>
      <c r="HIG538" s="428"/>
      <c r="HIH538" s="330"/>
      <c r="HII538" s="428"/>
      <c r="HIJ538" s="330"/>
      <c r="HIK538" s="428"/>
      <c r="HIL538" s="330"/>
      <c r="HIM538" s="428"/>
      <c r="HIN538" s="330"/>
      <c r="HIO538" s="428"/>
      <c r="HIP538" s="330"/>
      <c r="HIQ538" s="428"/>
      <c r="HIR538" s="330"/>
      <c r="HIS538" s="428"/>
      <c r="HIT538" s="330"/>
      <c r="HIU538" s="428"/>
      <c r="HIV538" s="330"/>
      <c r="HIW538" s="428"/>
      <c r="HIX538" s="330"/>
      <c r="HIY538" s="428"/>
      <c r="HIZ538" s="330"/>
      <c r="HJA538" s="428"/>
      <c r="HJB538" s="330"/>
      <c r="HJC538" s="428"/>
      <c r="HJD538" s="330"/>
      <c r="HJE538" s="428"/>
      <c r="HJF538" s="330"/>
      <c r="HJG538" s="428"/>
      <c r="HJH538" s="330"/>
      <c r="HJI538" s="428"/>
      <c r="HJJ538" s="330"/>
      <c r="HJK538" s="428"/>
      <c r="HJL538" s="330"/>
      <c r="HJM538" s="428"/>
      <c r="HJN538" s="330"/>
      <c r="HJO538" s="428"/>
      <c r="HJP538" s="330"/>
      <c r="HJQ538" s="428"/>
      <c r="HJR538" s="330"/>
      <c r="HJS538" s="428"/>
      <c r="HJT538" s="330"/>
      <c r="HJU538" s="428"/>
      <c r="HJV538" s="330"/>
      <c r="HJW538" s="428"/>
      <c r="HJX538" s="330"/>
      <c r="HJY538" s="428"/>
      <c r="HJZ538" s="330"/>
      <c r="HKA538" s="428"/>
      <c r="HKB538" s="330"/>
      <c r="HKC538" s="428"/>
      <c r="HKD538" s="330"/>
      <c r="HKE538" s="428"/>
      <c r="HKF538" s="330"/>
      <c r="HKG538" s="428"/>
      <c r="HKH538" s="330"/>
      <c r="HKI538" s="428"/>
      <c r="HKJ538" s="330"/>
      <c r="HKK538" s="428"/>
      <c r="HKL538" s="330"/>
      <c r="HKM538" s="428"/>
      <c r="HKN538" s="330"/>
      <c r="HKO538" s="428"/>
      <c r="HKP538" s="330"/>
      <c r="HKQ538" s="428"/>
      <c r="HKR538" s="330"/>
      <c r="HKS538" s="428"/>
      <c r="HKT538" s="330"/>
      <c r="HKU538" s="428"/>
      <c r="HKV538" s="330"/>
      <c r="HKW538" s="428"/>
      <c r="HKX538" s="330"/>
      <c r="HKY538" s="428"/>
      <c r="HKZ538" s="330"/>
      <c r="HLA538" s="428"/>
      <c r="HLB538" s="330"/>
      <c r="HLC538" s="428"/>
      <c r="HLD538" s="330"/>
      <c r="HLE538" s="428"/>
      <c r="HLF538" s="330"/>
      <c r="HLG538" s="428"/>
      <c r="HLH538" s="330"/>
      <c r="HLI538" s="428"/>
      <c r="HLJ538" s="330"/>
      <c r="HLK538" s="428"/>
      <c r="HLL538" s="330"/>
      <c r="HLM538" s="428"/>
      <c r="HLN538" s="330"/>
      <c r="HLO538" s="428"/>
      <c r="HLP538" s="330"/>
      <c r="HLQ538" s="428"/>
      <c r="HLR538" s="330"/>
      <c r="HLS538" s="428"/>
      <c r="HLT538" s="330"/>
      <c r="HLU538" s="428"/>
      <c r="HLV538" s="330"/>
      <c r="HLW538" s="428"/>
      <c r="HLX538" s="330"/>
      <c r="HLY538" s="428"/>
      <c r="HLZ538" s="330"/>
      <c r="HMA538" s="428"/>
      <c r="HMB538" s="330"/>
      <c r="HMC538" s="428"/>
      <c r="HMD538" s="330"/>
      <c r="HME538" s="428"/>
      <c r="HMF538" s="330"/>
      <c r="HMG538" s="428"/>
      <c r="HMH538" s="330"/>
      <c r="HMI538" s="428"/>
      <c r="HMJ538" s="330"/>
      <c r="HMK538" s="428"/>
      <c r="HML538" s="330"/>
      <c r="HMM538" s="428"/>
      <c r="HMN538" s="330"/>
      <c r="HMO538" s="428"/>
      <c r="HMP538" s="330"/>
      <c r="HMQ538" s="428"/>
      <c r="HMR538" s="330"/>
      <c r="HMS538" s="428"/>
      <c r="HMT538" s="330"/>
      <c r="HMU538" s="428"/>
      <c r="HMV538" s="330"/>
      <c r="HMW538" s="428"/>
      <c r="HMX538" s="330"/>
      <c r="HMY538" s="428"/>
      <c r="HMZ538" s="330"/>
      <c r="HNA538" s="428"/>
      <c r="HNB538" s="330"/>
      <c r="HNC538" s="428"/>
      <c r="HND538" s="330"/>
      <c r="HNE538" s="428"/>
      <c r="HNF538" s="330"/>
      <c r="HNG538" s="428"/>
      <c r="HNH538" s="330"/>
      <c r="HNI538" s="428"/>
      <c r="HNJ538" s="330"/>
      <c r="HNK538" s="428"/>
      <c r="HNL538" s="330"/>
      <c r="HNM538" s="428"/>
      <c r="HNN538" s="330"/>
      <c r="HNO538" s="428"/>
      <c r="HNP538" s="330"/>
      <c r="HNQ538" s="428"/>
      <c r="HNR538" s="330"/>
      <c r="HNS538" s="428"/>
      <c r="HNT538" s="330"/>
      <c r="HNU538" s="428"/>
      <c r="HNV538" s="330"/>
      <c r="HNW538" s="428"/>
      <c r="HNX538" s="330"/>
      <c r="HNY538" s="428"/>
      <c r="HNZ538" s="330"/>
      <c r="HOA538" s="428"/>
      <c r="HOB538" s="330"/>
      <c r="HOC538" s="428"/>
      <c r="HOD538" s="330"/>
      <c r="HOE538" s="428"/>
      <c r="HOF538" s="330"/>
      <c r="HOG538" s="428"/>
      <c r="HOH538" s="330"/>
      <c r="HOI538" s="428"/>
      <c r="HOJ538" s="330"/>
      <c r="HOK538" s="428"/>
      <c r="HOL538" s="330"/>
      <c r="HOM538" s="428"/>
      <c r="HON538" s="330"/>
      <c r="HOO538" s="428"/>
      <c r="HOP538" s="330"/>
      <c r="HOQ538" s="428"/>
      <c r="HOR538" s="330"/>
      <c r="HOS538" s="428"/>
      <c r="HOT538" s="330"/>
      <c r="HOU538" s="428"/>
      <c r="HOV538" s="330"/>
      <c r="HOW538" s="428"/>
      <c r="HOX538" s="330"/>
      <c r="HOY538" s="428"/>
      <c r="HOZ538" s="330"/>
      <c r="HPA538" s="428"/>
      <c r="HPB538" s="330"/>
      <c r="HPC538" s="428"/>
      <c r="HPD538" s="330"/>
      <c r="HPE538" s="428"/>
      <c r="HPF538" s="330"/>
      <c r="HPG538" s="428"/>
      <c r="HPH538" s="330"/>
      <c r="HPI538" s="428"/>
      <c r="HPJ538" s="330"/>
      <c r="HPK538" s="428"/>
      <c r="HPL538" s="330"/>
      <c r="HPM538" s="428"/>
      <c r="HPN538" s="330"/>
      <c r="HPO538" s="428"/>
      <c r="HPP538" s="330"/>
      <c r="HPQ538" s="428"/>
      <c r="HPR538" s="330"/>
      <c r="HPS538" s="428"/>
      <c r="HPT538" s="330"/>
      <c r="HPU538" s="428"/>
      <c r="HPV538" s="330"/>
      <c r="HPW538" s="428"/>
      <c r="HPX538" s="330"/>
      <c r="HPY538" s="428"/>
      <c r="HPZ538" s="330"/>
      <c r="HQA538" s="428"/>
      <c r="HQB538" s="330"/>
      <c r="HQC538" s="428"/>
      <c r="HQD538" s="330"/>
      <c r="HQE538" s="428"/>
      <c r="HQF538" s="330"/>
      <c r="HQG538" s="428"/>
      <c r="HQH538" s="330"/>
      <c r="HQI538" s="428"/>
      <c r="HQJ538" s="330"/>
      <c r="HQK538" s="428"/>
      <c r="HQL538" s="330"/>
      <c r="HQM538" s="428"/>
      <c r="HQN538" s="330"/>
      <c r="HQO538" s="428"/>
      <c r="HQP538" s="330"/>
      <c r="HQQ538" s="428"/>
      <c r="HQR538" s="330"/>
      <c r="HQS538" s="428"/>
      <c r="HQT538" s="330"/>
      <c r="HQU538" s="428"/>
      <c r="HQV538" s="330"/>
      <c r="HQW538" s="428"/>
      <c r="HQX538" s="330"/>
      <c r="HQY538" s="428"/>
      <c r="HQZ538" s="330"/>
      <c r="HRA538" s="428"/>
      <c r="HRB538" s="330"/>
      <c r="HRC538" s="428"/>
      <c r="HRD538" s="330"/>
      <c r="HRE538" s="428"/>
      <c r="HRF538" s="330"/>
      <c r="HRG538" s="428"/>
      <c r="HRH538" s="330"/>
      <c r="HRI538" s="428"/>
      <c r="HRJ538" s="330"/>
      <c r="HRK538" s="428"/>
      <c r="HRL538" s="330"/>
      <c r="HRM538" s="428"/>
      <c r="HRN538" s="330"/>
      <c r="HRO538" s="428"/>
      <c r="HRP538" s="330"/>
      <c r="HRQ538" s="428"/>
      <c r="HRR538" s="330"/>
      <c r="HRS538" s="428"/>
      <c r="HRT538" s="330"/>
      <c r="HRU538" s="428"/>
      <c r="HRV538" s="330"/>
      <c r="HRW538" s="428"/>
      <c r="HRX538" s="330"/>
      <c r="HRY538" s="428"/>
      <c r="HRZ538" s="330"/>
      <c r="HSA538" s="428"/>
      <c r="HSB538" s="330"/>
      <c r="HSC538" s="428"/>
      <c r="HSD538" s="330"/>
      <c r="HSE538" s="428"/>
      <c r="HSF538" s="330"/>
      <c r="HSG538" s="428"/>
      <c r="HSH538" s="330"/>
      <c r="HSI538" s="428"/>
      <c r="HSJ538" s="330"/>
      <c r="HSK538" s="428"/>
      <c r="HSL538" s="330"/>
      <c r="HSM538" s="428"/>
      <c r="HSN538" s="330"/>
      <c r="HSO538" s="428"/>
      <c r="HSP538" s="330"/>
      <c r="HSQ538" s="428"/>
      <c r="HSR538" s="330"/>
      <c r="HSS538" s="428"/>
      <c r="HST538" s="330"/>
      <c r="HSU538" s="428"/>
      <c r="HSV538" s="330"/>
      <c r="HSW538" s="428"/>
      <c r="HSX538" s="330"/>
      <c r="HSY538" s="428"/>
      <c r="HSZ538" s="330"/>
      <c r="HTA538" s="428"/>
      <c r="HTB538" s="330"/>
      <c r="HTC538" s="428"/>
      <c r="HTD538" s="330"/>
      <c r="HTE538" s="428"/>
      <c r="HTF538" s="330"/>
      <c r="HTG538" s="428"/>
      <c r="HTH538" s="330"/>
      <c r="HTI538" s="428"/>
      <c r="HTJ538" s="330"/>
      <c r="HTK538" s="428"/>
      <c r="HTL538" s="330"/>
      <c r="HTM538" s="428"/>
      <c r="HTN538" s="330"/>
      <c r="HTO538" s="428"/>
      <c r="HTP538" s="330"/>
      <c r="HTQ538" s="428"/>
      <c r="HTR538" s="330"/>
      <c r="HTS538" s="428"/>
      <c r="HTT538" s="330"/>
      <c r="HTU538" s="428"/>
      <c r="HTV538" s="330"/>
      <c r="HTW538" s="428"/>
      <c r="HTX538" s="330"/>
      <c r="HTY538" s="428"/>
      <c r="HTZ538" s="330"/>
      <c r="HUA538" s="428"/>
      <c r="HUB538" s="330"/>
      <c r="HUC538" s="428"/>
      <c r="HUD538" s="330"/>
      <c r="HUE538" s="428"/>
      <c r="HUF538" s="330"/>
      <c r="HUG538" s="428"/>
      <c r="HUH538" s="330"/>
      <c r="HUI538" s="428"/>
      <c r="HUJ538" s="330"/>
      <c r="HUK538" s="428"/>
      <c r="HUL538" s="330"/>
      <c r="HUM538" s="428"/>
      <c r="HUN538" s="330"/>
      <c r="HUO538" s="428"/>
      <c r="HUP538" s="330"/>
      <c r="HUQ538" s="428"/>
      <c r="HUR538" s="330"/>
      <c r="HUS538" s="428"/>
      <c r="HUT538" s="330"/>
      <c r="HUU538" s="428"/>
      <c r="HUV538" s="330"/>
      <c r="HUW538" s="428"/>
      <c r="HUX538" s="330"/>
      <c r="HUY538" s="428"/>
      <c r="HUZ538" s="330"/>
      <c r="HVA538" s="428"/>
      <c r="HVB538" s="330"/>
      <c r="HVC538" s="428"/>
      <c r="HVD538" s="330"/>
      <c r="HVE538" s="428"/>
      <c r="HVF538" s="330"/>
      <c r="HVG538" s="428"/>
      <c r="HVH538" s="330"/>
      <c r="HVI538" s="428"/>
      <c r="HVJ538" s="330"/>
      <c r="HVK538" s="428"/>
      <c r="HVL538" s="330"/>
      <c r="HVM538" s="428"/>
      <c r="HVN538" s="330"/>
      <c r="HVO538" s="428"/>
      <c r="HVP538" s="330"/>
      <c r="HVQ538" s="428"/>
      <c r="HVR538" s="330"/>
      <c r="HVS538" s="428"/>
      <c r="HVT538" s="330"/>
      <c r="HVU538" s="428"/>
      <c r="HVV538" s="330"/>
      <c r="HVW538" s="428"/>
      <c r="HVX538" s="330"/>
      <c r="HVY538" s="428"/>
      <c r="HVZ538" s="330"/>
      <c r="HWA538" s="428"/>
      <c r="HWB538" s="330"/>
      <c r="HWC538" s="428"/>
      <c r="HWD538" s="330"/>
      <c r="HWE538" s="428"/>
      <c r="HWF538" s="330"/>
      <c r="HWG538" s="428"/>
      <c r="HWH538" s="330"/>
      <c r="HWI538" s="428"/>
      <c r="HWJ538" s="330"/>
      <c r="HWK538" s="428"/>
      <c r="HWL538" s="330"/>
      <c r="HWM538" s="428"/>
      <c r="HWN538" s="330"/>
      <c r="HWO538" s="428"/>
      <c r="HWP538" s="330"/>
      <c r="HWQ538" s="428"/>
      <c r="HWR538" s="330"/>
      <c r="HWS538" s="428"/>
      <c r="HWT538" s="330"/>
      <c r="HWU538" s="428"/>
      <c r="HWV538" s="330"/>
      <c r="HWW538" s="428"/>
      <c r="HWX538" s="330"/>
      <c r="HWY538" s="428"/>
      <c r="HWZ538" s="330"/>
      <c r="HXA538" s="428"/>
      <c r="HXB538" s="330"/>
      <c r="HXC538" s="428"/>
      <c r="HXD538" s="330"/>
      <c r="HXE538" s="428"/>
      <c r="HXF538" s="330"/>
      <c r="HXG538" s="428"/>
      <c r="HXH538" s="330"/>
      <c r="HXI538" s="428"/>
      <c r="HXJ538" s="330"/>
      <c r="HXK538" s="428"/>
      <c r="HXL538" s="330"/>
      <c r="HXM538" s="428"/>
      <c r="HXN538" s="330"/>
      <c r="HXO538" s="428"/>
      <c r="HXP538" s="330"/>
      <c r="HXQ538" s="428"/>
      <c r="HXR538" s="330"/>
      <c r="HXS538" s="428"/>
      <c r="HXT538" s="330"/>
      <c r="HXU538" s="428"/>
      <c r="HXV538" s="330"/>
      <c r="HXW538" s="428"/>
      <c r="HXX538" s="330"/>
      <c r="HXY538" s="428"/>
      <c r="HXZ538" s="330"/>
      <c r="HYA538" s="428"/>
      <c r="HYB538" s="330"/>
      <c r="HYC538" s="428"/>
      <c r="HYD538" s="330"/>
      <c r="HYE538" s="428"/>
      <c r="HYF538" s="330"/>
      <c r="HYG538" s="428"/>
      <c r="HYH538" s="330"/>
      <c r="HYI538" s="428"/>
      <c r="HYJ538" s="330"/>
      <c r="HYK538" s="428"/>
      <c r="HYL538" s="330"/>
      <c r="HYM538" s="428"/>
      <c r="HYN538" s="330"/>
      <c r="HYO538" s="428"/>
      <c r="HYP538" s="330"/>
      <c r="HYQ538" s="428"/>
      <c r="HYR538" s="330"/>
      <c r="HYS538" s="428"/>
      <c r="HYT538" s="330"/>
      <c r="HYU538" s="428"/>
      <c r="HYV538" s="330"/>
      <c r="HYW538" s="428"/>
      <c r="HYX538" s="330"/>
      <c r="HYY538" s="428"/>
      <c r="HYZ538" s="330"/>
      <c r="HZA538" s="428"/>
      <c r="HZB538" s="330"/>
      <c r="HZC538" s="428"/>
      <c r="HZD538" s="330"/>
      <c r="HZE538" s="428"/>
      <c r="HZF538" s="330"/>
      <c r="HZG538" s="428"/>
      <c r="HZH538" s="330"/>
      <c r="HZI538" s="428"/>
      <c r="HZJ538" s="330"/>
      <c r="HZK538" s="428"/>
      <c r="HZL538" s="330"/>
      <c r="HZM538" s="428"/>
      <c r="HZN538" s="330"/>
      <c r="HZO538" s="428"/>
      <c r="HZP538" s="330"/>
      <c r="HZQ538" s="428"/>
      <c r="HZR538" s="330"/>
      <c r="HZS538" s="428"/>
      <c r="HZT538" s="330"/>
      <c r="HZU538" s="428"/>
      <c r="HZV538" s="330"/>
      <c r="HZW538" s="428"/>
      <c r="HZX538" s="330"/>
      <c r="HZY538" s="428"/>
      <c r="HZZ538" s="330"/>
      <c r="IAA538" s="428"/>
      <c r="IAB538" s="330"/>
      <c r="IAC538" s="428"/>
      <c r="IAD538" s="330"/>
      <c r="IAE538" s="428"/>
      <c r="IAF538" s="330"/>
      <c r="IAG538" s="428"/>
      <c r="IAH538" s="330"/>
      <c r="IAI538" s="428"/>
      <c r="IAJ538" s="330"/>
      <c r="IAK538" s="428"/>
      <c r="IAL538" s="330"/>
      <c r="IAM538" s="428"/>
      <c r="IAN538" s="330"/>
      <c r="IAO538" s="428"/>
      <c r="IAP538" s="330"/>
      <c r="IAQ538" s="428"/>
      <c r="IAR538" s="330"/>
      <c r="IAS538" s="428"/>
      <c r="IAT538" s="330"/>
      <c r="IAU538" s="428"/>
      <c r="IAV538" s="330"/>
      <c r="IAW538" s="428"/>
      <c r="IAX538" s="330"/>
      <c r="IAY538" s="428"/>
      <c r="IAZ538" s="330"/>
      <c r="IBA538" s="428"/>
      <c r="IBB538" s="330"/>
      <c r="IBC538" s="428"/>
      <c r="IBD538" s="330"/>
      <c r="IBE538" s="428"/>
      <c r="IBF538" s="330"/>
      <c r="IBG538" s="428"/>
      <c r="IBH538" s="330"/>
      <c r="IBI538" s="428"/>
      <c r="IBJ538" s="330"/>
      <c r="IBK538" s="428"/>
      <c r="IBL538" s="330"/>
      <c r="IBM538" s="428"/>
      <c r="IBN538" s="330"/>
      <c r="IBO538" s="428"/>
      <c r="IBP538" s="330"/>
      <c r="IBQ538" s="428"/>
      <c r="IBR538" s="330"/>
      <c r="IBS538" s="428"/>
      <c r="IBT538" s="330"/>
      <c r="IBU538" s="428"/>
      <c r="IBV538" s="330"/>
      <c r="IBW538" s="428"/>
      <c r="IBX538" s="330"/>
      <c r="IBY538" s="428"/>
      <c r="IBZ538" s="330"/>
      <c r="ICA538" s="428"/>
      <c r="ICB538" s="330"/>
      <c r="ICC538" s="428"/>
      <c r="ICD538" s="330"/>
      <c r="ICE538" s="428"/>
      <c r="ICF538" s="330"/>
      <c r="ICG538" s="428"/>
      <c r="ICH538" s="330"/>
      <c r="ICI538" s="428"/>
      <c r="ICJ538" s="330"/>
      <c r="ICK538" s="428"/>
      <c r="ICL538" s="330"/>
      <c r="ICM538" s="428"/>
      <c r="ICN538" s="330"/>
      <c r="ICO538" s="428"/>
      <c r="ICP538" s="330"/>
      <c r="ICQ538" s="428"/>
      <c r="ICR538" s="330"/>
      <c r="ICS538" s="428"/>
      <c r="ICT538" s="330"/>
      <c r="ICU538" s="428"/>
      <c r="ICV538" s="330"/>
      <c r="ICW538" s="428"/>
      <c r="ICX538" s="330"/>
      <c r="ICY538" s="428"/>
      <c r="ICZ538" s="330"/>
      <c r="IDA538" s="428"/>
      <c r="IDB538" s="330"/>
      <c r="IDC538" s="428"/>
      <c r="IDD538" s="330"/>
      <c r="IDE538" s="428"/>
      <c r="IDF538" s="330"/>
      <c r="IDG538" s="428"/>
      <c r="IDH538" s="330"/>
      <c r="IDI538" s="428"/>
      <c r="IDJ538" s="330"/>
      <c r="IDK538" s="428"/>
      <c r="IDL538" s="330"/>
      <c r="IDM538" s="428"/>
      <c r="IDN538" s="330"/>
      <c r="IDO538" s="428"/>
      <c r="IDP538" s="330"/>
      <c r="IDQ538" s="428"/>
      <c r="IDR538" s="330"/>
      <c r="IDS538" s="428"/>
      <c r="IDT538" s="330"/>
      <c r="IDU538" s="428"/>
      <c r="IDV538" s="330"/>
      <c r="IDW538" s="428"/>
      <c r="IDX538" s="330"/>
      <c r="IDY538" s="428"/>
      <c r="IDZ538" s="330"/>
      <c r="IEA538" s="428"/>
      <c r="IEB538" s="330"/>
      <c r="IEC538" s="428"/>
      <c r="IED538" s="330"/>
      <c r="IEE538" s="428"/>
      <c r="IEF538" s="330"/>
      <c r="IEG538" s="428"/>
      <c r="IEH538" s="330"/>
      <c r="IEI538" s="428"/>
      <c r="IEJ538" s="330"/>
      <c r="IEK538" s="428"/>
      <c r="IEL538" s="330"/>
      <c r="IEM538" s="428"/>
      <c r="IEN538" s="330"/>
      <c r="IEO538" s="428"/>
      <c r="IEP538" s="330"/>
      <c r="IEQ538" s="428"/>
      <c r="IER538" s="330"/>
      <c r="IES538" s="428"/>
      <c r="IET538" s="330"/>
      <c r="IEU538" s="428"/>
      <c r="IEV538" s="330"/>
      <c r="IEW538" s="428"/>
      <c r="IEX538" s="330"/>
      <c r="IEY538" s="428"/>
      <c r="IEZ538" s="330"/>
      <c r="IFA538" s="428"/>
      <c r="IFB538" s="330"/>
      <c r="IFC538" s="428"/>
      <c r="IFD538" s="330"/>
      <c r="IFE538" s="428"/>
      <c r="IFF538" s="330"/>
      <c r="IFG538" s="428"/>
      <c r="IFH538" s="330"/>
      <c r="IFI538" s="428"/>
      <c r="IFJ538" s="330"/>
      <c r="IFK538" s="428"/>
      <c r="IFL538" s="330"/>
      <c r="IFM538" s="428"/>
      <c r="IFN538" s="330"/>
      <c r="IFO538" s="428"/>
      <c r="IFP538" s="330"/>
      <c r="IFQ538" s="428"/>
      <c r="IFR538" s="330"/>
      <c r="IFS538" s="428"/>
      <c r="IFT538" s="330"/>
      <c r="IFU538" s="428"/>
      <c r="IFV538" s="330"/>
      <c r="IFW538" s="428"/>
      <c r="IFX538" s="330"/>
      <c r="IFY538" s="428"/>
      <c r="IFZ538" s="330"/>
      <c r="IGA538" s="428"/>
      <c r="IGB538" s="330"/>
      <c r="IGC538" s="428"/>
      <c r="IGD538" s="330"/>
      <c r="IGE538" s="428"/>
      <c r="IGF538" s="330"/>
      <c r="IGG538" s="428"/>
      <c r="IGH538" s="330"/>
      <c r="IGI538" s="428"/>
      <c r="IGJ538" s="330"/>
      <c r="IGK538" s="428"/>
      <c r="IGL538" s="330"/>
      <c r="IGM538" s="428"/>
      <c r="IGN538" s="330"/>
      <c r="IGO538" s="428"/>
      <c r="IGP538" s="330"/>
      <c r="IGQ538" s="428"/>
      <c r="IGR538" s="330"/>
      <c r="IGS538" s="428"/>
      <c r="IGT538" s="330"/>
      <c r="IGU538" s="428"/>
      <c r="IGV538" s="330"/>
      <c r="IGW538" s="428"/>
      <c r="IGX538" s="330"/>
      <c r="IGY538" s="428"/>
      <c r="IGZ538" s="330"/>
      <c r="IHA538" s="428"/>
      <c r="IHB538" s="330"/>
      <c r="IHC538" s="428"/>
      <c r="IHD538" s="330"/>
      <c r="IHE538" s="428"/>
      <c r="IHF538" s="330"/>
      <c r="IHG538" s="428"/>
      <c r="IHH538" s="330"/>
      <c r="IHI538" s="428"/>
      <c r="IHJ538" s="330"/>
      <c r="IHK538" s="428"/>
      <c r="IHL538" s="330"/>
      <c r="IHM538" s="428"/>
      <c r="IHN538" s="330"/>
      <c r="IHO538" s="428"/>
      <c r="IHP538" s="330"/>
      <c r="IHQ538" s="428"/>
      <c r="IHR538" s="330"/>
      <c r="IHS538" s="428"/>
      <c r="IHT538" s="330"/>
      <c r="IHU538" s="428"/>
      <c r="IHV538" s="330"/>
      <c r="IHW538" s="428"/>
      <c r="IHX538" s="330"/>
      <c r="IHY538" s="428"/>
      <c r="IHZ538" s="330"/>
      <c r="IIA538" s="428"/>
      <c r="IIB538" s="330"/>
      <c r="IIC538" s="428"/>
      <c r="IID538" s="330"/>
      <c r="IIE538" s="428"/>
      <c r="IIF538" s="330"/>
      <c r="IIG538" s="428"/>
      <c r="IIH538" s="330"/>
      <c r="III538" s="428"/>
      <c r="IIJ538" s="330"/>
      <c r="IIK538" s="428"/>
      <c r="IIL538" s="330"/>
      <c r="IIM538" s="428"/>
      <c r="IIN538" s="330"/>
      <c r="IIO538" s="428"/>
      <c r="IIP538" s="330"/>
      <c r="IIQ538" s="428"/>
      <c r="IIR538" s="330"/>
      <c r="IIS538" s="428"/>
      <c r="IIT538" s="330"/>
      <c r="IIU538" s="428"/>
      <c r="IIV538" s="330"/>
      <c r="IIW538" s="428"/>
      <c r="IIX538" s="330"/>
      <c r="IIY538" s="428"/>
      <c r="IIZ538" s="330"/>
      <c r="IJA538" s="428"/>
      <c r="IJB538" s="330"/>
      <c r="IJC538" s="428"/>
      <c r="IJD538" s="330"/>
      <c r="IJE538" s="428"/>
      <c r="IJF538" s="330"/>
      <c r="IJG538" s="428"/>
      <c r="IJH538" s="330"/>
      <c r="IJI538" s="428"/>
      <c r="IJJ538" s="330"/>
      <c r="IJK538" s="428"/>
      <c r="IJL538" s="330"/>
      <c r="IJM538" s="428"/>
      <c r="IJN538" s="330"/>
      <c r="IJO538" s="428"/>
      <c r="IJP538" s="330"/>
      <c r="IJQ538" s="428"/>
      <c r="IJR538" s="330"/>
      <c r="IJS538" s="428"/>
      <c r="IJT538" s="330"/>
      <c r="IJU538" s="428"/>
      <c r="IJV538" s="330"/>
      <c r="IJW538" s="428"/>
      <c r="IJX538" s="330"/>
      <c r="IJY538" s="428"/>
      <c r="IJZ538" s="330"/>
      <c r="IKA538" s="428"/>
      <c r="IKB538" s="330"/>
      <c r="IKC538" s="428"/>
      <c r="IKD538" s="330"/>
      <c r="IKE538" s="428"/>
      <c r="IKF538" s="330"/>
      <c r="IKG538" s="428"/>
      <c r="IKH538" s="330"/>
      <c r="IKI538" s="428"/>
      <c r="IKJ538" s="330"/>
      <c r="IKK538" s="428"/>
      <c r="IKL538" s="330"/>
      <c r="IKM538" s="428"/>
      <c r="IKN538" s="330"/>
      <c r="IKO538" s="428"/>
      <c r="IKP538" s="330"/>
      <c r="IKQ538" s="428"/>
      <c r="IKR538" s="330"/>
      <c r="IKS538" s="428"/>
      <c r="IKT538" s="330"/>
      <c r="IKU538" s="428"/>
      <c r="IKV538" s="330"/>
      <c r="IKW538" s="428"/>
      <c r="IKX538" s="330"/>
      <c r="IKY538" s="428"/>
      <c r="IKZ538" s="330"/>
      <c r="ILA538" s="428"/>
      <c r="ILB538" s="330"/>
      <c r="ILC538" s="428"/>
      <c r="ILD538" s="330"/>
      <c r="ILE538" s="428"/>
      <c r="ILF538" s="330"/>
      <c r="ILG538" s="428"/>
      <c r="ILH538" s="330"/>
      <c r="ILI538" s="428"/>
      <c r="ILJ538" s="330"/>
      <c r="ILK538" s="428"/>
      <c r="ILL538" s="330"/>
      <c r="ILM538" s="428"/>
      <c r="ILN538" s="330"/>
      <c r="ILO538" s="428"/>
      <c r="ILP538" s="330"/>
      <c r="ILQ538" s="428"/>
      <c r="ILR538" s="330"/>
      <c r="ILS538" s="428"/>
      <c r="ILT538" s="330"/>
      <c r="ILU538" s="428"/>
      <c r="ILV538" s="330"/>
      <c r="ILW538" s="428"/>
      <c r="ILX538" s="330"/>
      <c r="ILY538" s="428"/>
      <c r="ILZ538" s="330"/>
      <c r="IMA538" s="428"/>
      <c r="IMB538" s="330"/>
      <c r="IMC538" s="428"/>
      <c r="IMD538" s="330"/>
      <c r="IME538" s="428"/>
      <c r="IMF538" s="330"/>
      <c r="IMG538" s="428"/>
      <c r="IMH538" s="330"/>
      <c r="IMI538" s="428"/>
      <c r="IMJ538" s="330"/>
      <c r="IMK538" s="428"/>
      <c r="IML538" s="330"/>
      <c r="IMM538" s="428"/>
      <c r="IMN538" s="330"/>
      <c r="IMO538" s="428"/>
      <c r="IMP538" s="330"/>
      <c r="IMQ538" s="428"/>
      <c r="IMR538" s="330"/>
      <c r="IMS538" s="428"/>
      <c r="IMT538" s="330"/>
      <c r="IMU538" s="428"/>
      <c r="IMV538" s="330"/>
      <c r="IMW538" s="428"/>
      <c r="IMX538" s="330"/>
      <c r="IMY538" s="428"/>
      <c r="IMZ538" s="330"/>
      <c r="INA538" s="428"/>
      <c r="INB538" s="330"/>
      <c r="INC538" s="428"/>
      <c r="IND538" s="330"/>
      <c r="INE538" s="428"/>
      <c r="INF538" s="330"/>
      <c r="ING538" s="428"/>
      <c r="INH538" s="330"/>
      <c r="INI538" s="428"/>
      <c r="INJ538" s="330"/>
      <c r="INK538" s="428"/>
      <c r="INL538" s="330"/>
      <c r="INM538" s="428"/>
      <c r="INN538" s="330"/>
      <c r="INO538" s="428"/>
      <c r="INP538" s="330"/>
      <c r="INQ538" s="428"/>
      <c r="INR538" s="330"/>
      <c r="INS538" s="428"/>
      <c r="INT538" s="330"/>
      <c r="INU538" s="428"/>
      <c r="INV538" s="330"/>
      <c r="INW538" s="428"/>
      <c r="INX538" s="330"/>
      <c r="INY538" s="428"/>
      <c r="INZ538" s="330"/>
      <c r="IOA538" s="428"/>
      <c r="IOB538" s="330"/>
      <c r="IOC538" s="428"/>
      <c r="IOD538" s="330"/>
      <c r="IOE538" s="428"/>
      <c r="IOF538" s="330"/>
      <c r="IOG538" s="428"/>
      <c r="IOH538" s="330"/>
      <c r="IOI538" s="428"/>
      <c r="IOJ538" s="330"/>
      <c r="IOK538" s="428"/>
      <c r="IOL538" s="330"/>
      <c r="IOM538" s="428"/>
      <c r="ION538" s="330"/>
      <c r="IOO538" s="428"/>
      <c r="IOP538" s="330"/>
      <c r="IOQ538" s="428"/>
      <c r="IOR538" s="330"/>
      <c r="IOS538" s="428"/>
      <c r="IOT538" s="330"/>
      <c r="IOU538" s="428"/>
      <c r="IOV538" s="330"/>
      <c r="IOW538" s="428"/>
      <c r="IOX538" s="330"/>
      <c r="IOY538" s="428"/>
      <c r="IOZ538" s="330"/>
      <c r="IPA538" s="428"/>
      <c r="IPB538" s="330"/>
      <c r="IPC538" s="428"/>
      <c r="IPD538" s="330"/>
      <c r="IPE538" s="428"/>
      <c r="IPF538" s="330"/>
      <c r="IPG538" s="428"/>
      <c r="IPH538" s="330"/>
      <c r="IPI538" s="428"/>
      <c r="IPJ538" s="330"/>
      <c r="IPK538" s="428"/>
      <c r="IPL538" s="330"/>
      <c r="IPM538" s="428"/>
      <c r="IPN538" s="330"/>
      <c r="IPO538" s="428"/>
      <c r="IPP538" s="330"/>
      <c r="IPQ538" s="428"/>
      <c r="IPR538" s="330"/>
      <c r="IPS538" s="428"/>
      <c r="IPT538" s="330"/>
      <c r="IPU538" s="428"/>
      <c r="IPV538" s="330"/>
      <c r="IPW538" s="428"/>
      <c r="IPX538" s="330"/>
      <c r="IPY538" s="428"/>
      <c r="IPZ538" s="330"/>
      <c r="IQA538" s="428"/>
      <c r="IQB538" s="330"/>
      <c r="IQC538" s="428"/>
      <c r="IQD538" s="330"/>
      <c r="IQE538" s="428"/>
      <c r="IQF538" s="330"/>
      <c r="IQG538" s="428"/>
      <c r="IQH538" s="330"/>
      <c r="IQI538" s="428"/>
      <c r="IQJ538" s="330"/>
      <c r="IQK538" s="428"/>
      <c r="IQL538" s="330"/>
      <c r="IQM538" s="428"/>
      <c r="IQN538" s="330"/>
      <c r="IQO538" s="428"/>
      <c r="IQP538" s="330"/>
      <c r="IQQ538" s="428"/>
      <c r="IQR538" s="330"/>
      <c r="IQS538" s="428"/>
      <c r="IQT538" s="330"/>
      <c r="IQU538" s="428"/>
      <c r="IQV538" s="330"/>
      <c r="IQW538" s="428"/>
      <c r="IQX538" s="330"/>
      <c r="IQY538" s="428"/>
      <c r="IQZ538" s="330"/>
      <c r="IRA538" s="428"/>
      <c r="IRB538" s="330"/>
      <c r="IRC538" s="428"/>
      <c r="IRD538" s="330"/>
      <c r="IRE538" s="428"/>
      <c r="IRF538" s="330"/>
      <c r="IRG538" s="428"/>
      <c r="IRH538" s="330"/>
      <c r="IRI538" s="428"/>
      <c r="IRJ538" s="330"/>
      <c r="IRK538" s="428"/>
      <c r="IRL538" s="330"/>
      <c r="IRM538" s="428"/>
      <c r="IRN538" s="330"/>
      <c r="IRO538" s="428"/>
      <c r="IRP538" s="330"/>
      <c r="IRQ538" s="428"/>
      <c r="IRR538" s="330"/>
      <c r="IRS538" s="428"/>
      <c r="IRT538" s="330"/>
      <c r="IRU538" s="428"/>
      <c r="IRV538" s="330"/>
      <c r="IRW538" s="428"/>
      <c r="IRX538" s="330"/>
      <c r="IRY538" s="428"/>
      <c r="IRZ538" s="330"/>
      <c r="ISA538" s="428"/>
      <c r="ISB538" s="330"/>
      <c r="ISC538" s="428"/>
      <c r="ISD538" s="330"/>
      <c r="ISE538" s="428"/>
      <c r="ISF538" s="330"/>
      <c r="ISG538" s="428"/>
      <c r="ISH538" s="330"/>
      <c r="ISI538" s="428"/>
      <c r="ISJ538" s="330"/>
      <c r="ISK538" s="428"/>
      <c r="ISL538" s="330"/>
      <c r="ISM538" s="428"/>
      <c r="ISN538" s="330"/>
      <c r="ISO538" s="428"/>
      <c r="ISP538" s="330"/>
      <c r="ISQ538" s="428"/>
      <c r="ISR538" s="330"/>
      <c r="ISS538" s="428"/>
      <c r="IST538" s="330"/>
      <c r="ISU538" s="428"/>
      <c r="ISV538" s="330"/>
      <c r="ISW538" s="428"/>
      <c r="ISX538" s="330"/>
      <c r="ISY538" s="428"/>
      <c r="ISZ538" s="330"/>
      <c r="ITA538" s="428"/>
      <c r="ITB538" s="330"/>
      <c r="ITC538" s="428"/>
      <c r="ITD538" s="330"/>
      <c r="ITE538" s="428"/>
      <c r="ITF538" s="330"/>
      <c r="ITG538" s="428"/>
      <c r="ITH538" s="330"/>
      <c r="ITI538" s="428"/>
      <c r="ITJ538" s="330"/>
      <c r="ITK538" s="428"/>
      <c r="ITL538" s="330"/>
      <c r="ITM538" s="428"/>
      <c r="ITN538" s="330"/>
      <c r="ITO538" s="428"/>
      <c r="ITP538" s="330"/>
      <c r="ITQ538" s="428"/>
      <c r="ITR538" s="330"/>
      <c r="ITS538" s="428"/>
      <c r="ITT538" s="330"/>
      <c r="ITU538" s="428"/>
      <c r="ITV538" s="330"/>
      <c r="ITW538" s="428"/>
      <c r="ITX538" s="330"/>
      <c r="ITY538" s="428"/>
      <c r="ITZ538" s="330"/>
      <c r="IUA538" s="428"/>
      <c r="IUB538" s="330"/>
      <c r="IUC538" s="428"/>
      <c r="IUD538" s="330"/>
      <c r="IUE538" s="428"/>
      <c r="IUF538" s="330"/>
      <c r="IUG538" s="428"/>
      <c r="IUH538" s="330"/>
      <c r="IUI538" s="428"/>
      <c r="IUJ538" s="330"/>
      <c r="IUK538" s="428"/>
      <c r="IUL538" s="330"/>
      <c r="IUM538" s="428"/>
      <c r="IUN538" s="330"/>
      <c r="IUO538" s="428"/>
      <c r="IUP538" s="330"/>
      <c r="IUQ538" s="428"/>
      <c r="IUR538" s="330"/>
      <c r="IUS538" s="428"/>
      <c r="IUT538" s="330"/>
      <c r="IUU538" s="428"/>
      <c r="IUV538" s="330"/>
      <c r="IUW538" s="428"/>
      <c r="IUX538" s="330"/>
      <c r="IUY538" s="428"/>
      <c r="IUZ538" s="330"/>
      <c r="IVA538" s="428"/>
      <c r="IVB538" s="330"/>
      <c r="IVC538" s="428"/>
      <c r="IVD538" s="330"/>
      <c r="IVE538" s="428"/>
      <c r="IVF538" s="330"/>
      <c r="IVG538" s="428"/>
      <c r="IVH538" s="330"/>
      <c r="IVI538" s="428"/>
      <c r="IVJ538" s="330"/>
      <c r="IVK538" s="428"/>
      <c r="IVL538" s="330"/>
      <c r="IVM538" s="428"/>
      <c r="IVN538" s="330"/>
      <c r="IVO538" s="428"/>
      <c r="IVP538" s="330"/>
      <c r="IVQ538" s="428"/>
      <c r="IVR538" s="330"/>
      <c r="IVS538" s="428"/>
      <c r="IVT538" s="330"/>
      <c r="IVU538" s="428"/>
      <c r="IVV538" s="330"/>
      <c r="IVW538" s="428"/>
      <c r="IVX538" s="330"/>
      <c r="IVY538" s="428"/>
      <c r="IVZ538" s="330"/>
      <c r="IWA538" s="428"/>
      <c r="IWB538" s="330"/>
      <c r="IWC538" s="428"/>
      <c r="IWD538" s="330"/>
      <c r="IWE538" s="428"/>
      <c r="IWF538" s="330"/>
      <c r="IWG538" s="428"/>
      <c r="IWH538" s="330"/>
      <c r="IWI538" s="428"/>
      <c r="IWJ538" s="330"/>
      <c r="IWK538" s="428"/>
      <c r="IWL538" s="330"/>
      <c r="IWM538" s="428"/>
      <c r="IWN538" s="330"/>
      <c r="IWO538" s="428"/>
      <c r="IWP538" s="330"/>
      <c r="IWQ538" s="428"/>
      <c r="IWR538" s="330"/>
      <c r="IWS538" s="428"/>
      <c r="IWT538" s="330"/>
      <c r="IWU538" s="428"/>
      <c r="IWV538" s="330"/>
      <c r="IWW538" s="428"/>
      <c r="IWX538" s="330"/>
      <c r="IWY538" s="428"/>
      <c r="IWZ538" s="330"/>
      <c r="IXA538" s="428"/>
      <c r="IXB538" s="330"/>
      <c r="IXC538" s="428"/>
      <c r="IXD538" s="330"/>
      <c r="IXE538" s="428"/>
      <c r="IXF538" s="330"/>
      <c r="IXG538" s="428"/>
      <c r="IXH538" s="330"/>
      <c r="IXI538" s="428"/>
      <c r="IXJ538" s="330"/>
      <c r="IXK538" s="428"/>
      <c r="IXL538" s="330"/>
      <c r="IXM538" s="428"/>
      <c r="IXN538" s="330"/>
      <c r="IXO538" s="428"/>
      <c r="IXP538" s="330"/>
      <c r="IXQ538" s="428"/>
      <c r="IXR538" s="330"/>
      <c r="IXS538" s="428"/>
      <c r="IXT538" s="330"/>
      <c r="IXU538" s="428"/>
      <c r="IXV538" s="330"/>
      <c r="IXW538" s="428"/>
      <c r="IXX538" s="330"/>
      <c r="IXY538" s="428"/>
      <c r="IXZ538" s="330"/>
      <c r="IYA538" s="428"/>
      <c r="IYB538" s="330"/>
      <c r="IYC538" s="428"/>
      <c r="IYD538" s="330"/>
      <c r="IYE538" s="428"/>
      <c r="IYF538" s="330"/>
      <c r="IYG538" s="428"/>
      <c r="IYH538" s="330"/>
      <c r="IYI538" s="428"/>
      <c r="IYJ538" s="330"/>
      <c r="IYK538" s="428"/>
      <c r="IYL538" s="330"/>
      <c r="IYM538" s="428"/>
      <c r="IYN538" s="330"/>
      <c r="IYO538" s="428"/>
      <c r="IYP538" s="330"/>
      <c r="IYQ538" s="428"/>
      <c r="IYR538" s="330"/>
      <c r="IYS538" s="428"/>
      <c r="IYT538" s="330"/>
      <c r="IYU538" s="428"/>
      <c r="IYV538" s="330"/>
      <c r="IYW538" s="428"/>
      <c r="IYX538" s="330"/>
      <c r="IYY538" s="428"/>
      <c r="IYZ538" s="330"/>
      <c r="IZA538" s="428"/>
      <c r="IZB538" s="330"/>
      <c r="IZC538" s="428"/>
      <c r="IZD538" s="330"/>
      <c r="IZE538" s="428"/>
      <c r="IZF538" s="330"/>
      <c r="IZG538" s="428"/>
      <c r="IZH538" s="330"/>
      <c r="IZI538" s="428"/>
      <c r="IZJ538" s="330"/>
      <c r="IZK538" s="428"/>
      <c r="IZL538" s="330"/>
      <c r="IZM538" s="428"/>
      <c r="IZN538" s="330"/>
      <c r="IZO538" s="428"/>
      <c r="IZP538" s="330"/>
      <c r="IZQ538" s="428"/>
      <c r="IZR538" s="330"/>
      <c r="IZS538" s="428"/>
      <c r="IZT538" s="330"/>
      <c r="IZU538" s="428"/>
      <c r="IZV538" s="330"/>
      <c r="IZW538" s="428"/>
      <c r="IZX538" s="330"/>
      <c r="IZY538" s="428"/>
      <c r="IZZ538" s="330"/>
      <c r="JAA538" s="428"/>
      <c r="JAB538" s="330"/>
      <c r="JAC538" s="428"/>
      <c r="JAD538" s="330"/>
      <c r="JAE538" s="428"/>
      <c r="JAF538" s="330"/>
      <c r="JAG538" s="428"/>
      <c r="JAH538" s="330"/>
      <c r="JAI538" s="428"/>
      <c r="JAJ538" s="330"/>
      <c r="JAK538" s="428"/>
      <c r="JAL538" s="330"/>
      <c r="JAM538" s="428"/>
      <c r="JAN538" s="330"/>
      <c r="JAO538" s="428"/>
      <c r="JAP538" s="330"/>
      <c r="JAQ538" s="428"/>
      <c r="JAR538" s="330"/>
      <c r="JAS538" s="428"/>
      <c r="JAT538" s="330"/>
      <c r="JAU538" s="428"/>
      <c r="JAV538" s="330"/>
      <c r="JAW538" s="428"/>
      <c r="JAX538" s="330"/>
      <c r="JAY538" s="428"/>
      <c r="JAZ538" s="330"/>
      <c r="JBA538" s="428"/>
      <c r="JBB538" s="330"/>
      <c r="JBC538" s="428"/>
      <c r="JBD538" s="330"/>
      <c r="JBE538" s="428"/>
      <c r="JBF538" s="330"/>
      <c r="JBG538" s="428"/>
      <c r="JBH538" s="330"/>
      <c r="JBI538" s="428"/>
      <c r="JBJ538" s="330"/>
      <c r="JBK538" s="428"/>
      <c r="JBL538" s="330"/>
      <c r="JBM538" s="428"/>
      <c r="JBN538" s="330"/>
      <c r="JBO538" s="428"/>
      <c r="JBP538" s="330"/>
      <c r="JBQ538" s="428"/>
      <c r="JBR538" s="330"/>
      <c r="JBS538" s="428"/>
      <c r="JBT538" s="330"/>
      <c r="JBU538" s="428"/>
      <c r="JBV538" s="330"/>
      <c r="JBW538" s="428"/>
      <c r="JBX538" s="330"/>
      <c r="JBY538" s="428"/>
      <c r="JBZ538" s="330"/>
      <c r="JCA538" s="428"/>
      <c r="JCB538" s="330"/>
      <c r="JCC538" s="428"/>
      <c r="JCD538" s="330"/>
      <c r="JCE538" s="428"/>
      <c r="JCF538" s="330"/>
      <c r="JCG538" s="428"/>
      <c r="JCH538" s="330"/>
      <c r="JCI538" s="428"/>
      <c r="JCJ538" s="330"/>
      <c r="JCK538" s="428"/>
      <c r="JCL538" s="330"/>
      <c r="JCM538" s="428"/>
      <c r="JCN538" s="330"/>
      <c r="JCO538" s="428"/>
      <c r="JCP538" s="330"/>
      <c r="JCQ538" s="428"/>
      <c r="JCR538" s="330"/>
      <c r="JCS538" s="428"/>
      <c r="JCT538" s="330"/>
      <c r="JCU538" s="428"/>
      <c r="JCV538" s="330"/>
      <c r="JCW538" s="428"/>
      <c r="JCX538" s="330"/>
      <c r="JCY538" s="428"/>
      <c r="JCZ538" s="330"/>
      <c r="JDA538" s="428"/>
      <c r="JDB538" s="330"/>
      <c r="JDC538" s="428"/>
      <c r="JDD538" s="330"/>
      <c r="JDE538" s="428"/>
      <c r="JDF538" s="330"/>
      <c r="JDG538" s="428"/>
      <c r="JDH538" s="330"/>
      <c r="JDI538" s="428"/>
      <c r="JDJ538" s="330"/>
      <c r="JDK538" s="428"/>
      <c r="JDL538" s="330"/>
      <c r="JDM538" s="428"/>
      <c r="JDN538" s="330"/>
      <c r="JDO538" s="428"/>
      <c r="JDP538" s="330"/>
      <c r="JDQ538" s="428"/>
      <c r="JDR538" s="330"/>
      <c r="JDS538" s="428"/>
      <c r="JDT538" s="330"/>
      <c r="JDU538" s="428"/>
      <c r="JDV538" s="330"/>
      <c r="JDW538" s="428"/>
      <c r="JDX538" s="330"/>
      <c r="JDY538" s="428"/>
      <c r="JDZ538" s="330"/>
      <c r="JEA538" s="428"/>
      <c r="JEB538" s="330"/>
      <c r="JEC538" s="428"/>
      <c r="JED538" s="330"/>
      <c r="JEE538" s="428"/>
      <c r="JEF538" s="330"/>
      <c r="JEG538" s="428"/>
      <c r="JEH538" s="330"/>
      <c r="JEI538" s="428"/>
      <c r="JEJ538" s="330"/>
      <c r="JEK538" s="428"/>
      <c r="JEL538" s="330"/>
      <c r="JEM538" s="428"/>
      <c r="JEN538" s="330"/>
      <c r="JEO538" s="428"/>
      <c r="JEP538" s="330"/>
      <c r="JEQ538" s="428"/>
      <c r="JER538" s="330"/>
      <c r="JES538" s="428"/>
      <c r="JET538" s="330"/>
      <c r="JEU538" s="428"/>
      <c r="JEV538" s="330"/>
      <c r="JEW538" s="428"/>
      <c r="JEX538" s="330"/>
      <c r="JEY538" s="428"/>
      <c r="JEZ538" s="330"/>
      <c r="JFA538" s="428"/>
      <c r="JFB538" s="330"/>
      <c r="JFC538" s="428"/>
      <c r="JFD538" s="330"/>
      <c r="JFE538" s="428"/>
      <c r="JFF538" s="330"/>
      <c r="JFG538" s="428"/>
      <c r="JFH538" s="330"/>
      <c r="JFI538" s="428"/>
      <c r="JFJ538" s="330"/>
      <c r="JFK538" s="428"/>
      <c r="JFL538" s="330"/>
      <c r="JFM538" s="428"/>
      <c r="JFN538" s="330"/>
      <c r="JFO538" s="428"/>
      <c r="JFP538" s="330"/>
      <c r="JFQ538" s="428"/>
      <c r="JFR538" s="330"/>
      <c r="JFS538" s="428"/>
      <c r="JFT538" s="330"/>
      <c r="JFU538" s="428"/>
      <c r="JFV538" s="330"/>
      <c r="JFW538" s="428"/>
      <c r="JFX538" s="330"/>
      <c r="JFY538" s="428"/>
      <c r="JFZ538" s="330"/>
      <c r="JGA538" s="428"/>
      <c r="JGB538" s="330"/>
      <c r="JGC538" s="428"/>
      <c r="JGD538" s="330"/>
      <c r="JGE538" s="428"/>
      <c r="JGF538" s="330"/>
      <c r="JGG538" s="428"/>
      <c r="JGH538" s="330"/>
      <c r="JGI538" s="428"/>
      <c r="JGJ538" s="330"/>
      <c r="JGK538" s="428"/>
      <c r="JGL538" s="330"/>
      <c r="JGM538" s="428"/>
      <c r="JGN538" s="330"/>
      <c r="JGO538" s="428"/>
      <c r="JGP538" s="330"/>
      <c r="JGQ538" s="428"/>
      <c r="JGR538" s="330"/>
      <c r="JGS538" s="428"/>
      <c r="JGT538" s="330"/>
      <c r="JGU538" s="428"/>
      <c r="JGV538" s="330"/>
      <c r="JGW538" s="428"/>
      <c r="JGX538" s="330"/>
      <c r="JGY538" s="428"/>
      <c r="JGZ538" s="330"/>
      <c r="JHA538" s="428"/>
      <c r="JHB538" s="330"/>
      <c r="JHC538" s="428"/>
      <c r="JHD538" s="330"/>
      <c r="JHE538" s="428"/>
      <c r="JHF538" s="330"/>
      <c r="JHG538" s="428"/>
      <c r="JHH538" s="330"/>
      <c r="JHI538" s="428"/>
      <c r="JHJ538" s="330"/>
      <c r="JHK538" s="428"/>
      <c r="JHL538" s="330"/>
      <c r="JHM538" s="428"/>
      <c r="JHN538" s="330"/>
      <c r="JHO538" s="428"/>
      <c r="JHP538" s="330"/>
      <c r="JHQ538" s="428"/>
      <c r="JHR538" s="330"/>
      <c r="JHS538" s="428"/>
      <c r="JHT538" s="330"/>
      <c r="JHU538" s="428"/>
      <c r="JHV538" s="330"/>
      <c r="JHW538" s="428"/>
      <c r="JHX538" s="330"/>
      <c r="JHY538" s="428"/>
      <c r="JHZ538" s="330"/>
      <c r="JIA538" s="428"/>
      <c r="JIB538" s="330"/>
      <c r="JIC538" s="428"/>
      <c r="JID538" s="330"/>
      <c r="JIE538" s="428"/>
      <c r="JIF538" s="330"/>
      <c r="JIG538" s="428"/>
      <c r="JIH538" s="330"/>
      <c r="JII538" s="428"/>
      <c r="JIJ538" s="330"/>
      <c r="JIK538" s="428"/>
      <c r="JIL538" s="330"/>
      <c r="JIM538" s="428"/>
      <c r="JIN538" s="330"/>
      <c r="JIO538" s="428"/>
      <c r="JIP538" s="330"/>
      <c r="JIQ538" s="428"/>
      <c r="JIR538" s="330"/>
      <c r="JIS538" s="428"/>
      <c r="JIT538" s="330"/>
      <c r="JIU538" s="428"/>
      <c r="JIV538" s="330"/>
      <c r="JIW538" s="428"/>
      <c r="JIX538" s="330"/>
      <c r="JIY538" s="428"/>
      <c r="JIZ538" s="330"/>
      <c r="JJA538" s="428"/>
      <c r="JJB538" s="330"/>
      <c r="JJC538" s="428"/>
      <c r="JJD538" s="330"/>
      <c r="JJE538" s="428"/>
      <c r="JJF538" s="330"/>
      <c r="JJG538" s="428"/>
      <c r="JJH538" s="330"/>
      <c r="JJI538" s="428"/>
      <c r="JJJ538" s="330"/>
      <c r="JJK538" s="428"/>
      <c r="JJL538" s="330"/>
      <c r="JJM538" s="428"/>
      <c r="JJN538" s="330"/>
      <c r="JJO538" s="428"/>
      <c r="JJP538" s="330"/>
      <c r="JJQ538" s="428"/>
      <c r="JJR538" s="330"/>
      <c r="JJS538" s="428"/>
      <c r="JJT538" s="330"/>
      <c r="JJU538" s="428"/>
      <c r="JJV538" s="330"/>
      <c r="JJW538" s="428"/>
      <c r="JJX538" s="330"/>
      <c r="JJY538" s="428"/>
      <c r="JJZ538" s="330"/>
      <c r="JKA538" s="428"/>
      <c r="JKB538" s="330"/>
      <c r="JKC538" s="428"/>
      <c r="JKD538" s="330"/>
      <c r="JKE538" s="428"/>
      <c r="JKF538" s="330"/>
      <c r="JKG538" s="428"/>
      <c r="JKH538" s="330"/>
      <c r="JKI538" s="428"/>
      <c r="JKJ538" s="330"/>
      <c r="JKK538" s="428"/>
      <c r="JKL538" s="330"/>
      <c r="JKM538" s="428"/>
      <c r="JKN538" s="330"/>
      <c r="JKO538" s="428"/>
      <c r="JKP538" s="330"/>
      <c r="JKQ538" s="428"/>
      <c r="JKR538" s="330"/>
      <c r="JKS538" s="428"/>
      <c r="JKT538" s="330"/>
      <c r="JKU538" s="428"/>
      <c r="JKV538" s="330"/>
      <c r="JKW538" s="428"/>
      <c r="JKX538" s="330"/>
      <c r="JKY538" s="428"/>
      <c r="JKZ538" s="330"/>
      <c r="JLA538" s="428"/>
      <c r="JLB538" s="330"/>
      <c r="JLC538" s="428"/>
      <c r="JLD538" s="330"/>
      <c r="JLE538" s="428"/>
      <c r="JLF538" s="330"/>
      <c r="JLG538" s="428"/>
      <c r="JLH538" s="330"/>
      <c r="JLI538" s="428"/>
      <c r="JLJ538" s="330"/>
      <c r="JLK538" s="428"/>
      <c r="JLL538" s="330"/>
      <c r="JLM538" s="428"/>
      <c r="JLN538" s="330"/>
      <c r="JLO538" s="428"/>
      <c r="JLP538" s="330"/>
      <c r="JLQ538" s="428"/>
      <c r="JLR538" s="330"/>
      <c r="JLS538" s="428"/>
      <c r="JLT538" s="330"/>
      <c r="JLU538" s="428"/>
      <c r="JLV538" s="330"/>
      <c r="JLW538" s="428"/>
      <c r="JLX538" s="330"/>
      <c r="JLY538" s="428"/>
      <c r="JLZ538" s="330"/>
      <c r="JMA538" s="428"/>
      <c r="JMB538" s="330"/>
      <c r="JMC538" s="428"/>
      <c r="JMD538" s="330"/>
      <c r="JME538" s="428"/>
      <c r="JMF538" s="330"/>
      <c r="JMG538" s="428"/>
      <c r="JMH538" s="330"/>
      <c r="JMI538" s="428"/>
      <c r="JMJ538" s="330"/>
      <c r="JMK538" s="428"/>
      <c r="JML538" s="330"/>
      <c r="JMM538" s="428"/>
      <c r="JMN538" s="330"/>
      <c r="JMO538" s="428"/>
      <c r="JMP538" s="330"/>
      <c r="JMQ538" s="428"/>
      <c r="JMR538" s="330"/>
      <c r="JMS538" s="428"/>
      <c r="JMT538" s="330"/>
      <c r="JMU538" s="428"/>
      <c r="JMV538" s="330"/>
      <c r="JMW538" s="428"/>
      <c r="JMX538" s="330"/>
      <c r="JMY538" s="428"/>
      <c r="JMZ538" s="330"/>
      <c r="JNA538" s="428"/>
      <c r="JNB538" s="330"/>
      <c r="JNC538" s="428"/>
      <c r="JND538" s="330"/>
      <c r="JNE538" s="428"/>
      <c r="JNF538" s="330"/>
      <c r="JNG538" s="428"/>
      <c r="JNH538" s="330"/>
      <c r="JNI538" s="428"/>
      <c r="JNJ538" s="330"/>
      <c r="JNK538" s="428"/>
      <c r="JNL538" s="330"/>
      <c r="JNM538" s="428"/>
      <c r="JNN538" s="330"/>
      <c r="JNO538" s="428"/>
      <c r="JNP538" s="330"/>
      <c r="JNQ538" s="428"/>
      <c r="JNR538" s="330"/>
      <c r="JNS538" s="428"/>
      <c r="JNT538" s="330"/>
      <c r="JNU538" s="428"/>
      <c r="JNV538" s="330"/>
      <c r="JNW538" s="428"/>
      <c r="JNX538" s="330"/>
      <c r="JNY538" s="428"/>
      <c r="JNZ538" s="330"/>
      <c r="JOA538" s="428"/>
      <c r="JOB538" s="330"/>
      <c r="JOC538" s="428"/>
      <c r="JOD538" s="330"/>
      <c r="JOE538" s="428"/>
      <c r="JOF538" s="330"/>
      <c r="JOG538" s="428"/>
      <c r="JOH538" s="330"/>
      <c r="JOI538" s="428"/>
      <c r="JOJ538" s="330"/>
      <c r="JOK538" s="428"/>
      <c r="JOL538" s="330"/>
      <c r="JOM538" s="428"/>
      <c r="JON538" s="330"/>
      <c r="JOO538" s="428"/>
      <c r="JOP538" s="330"/>
      <c r="JOQ538" s="428"/>
      <c r="JOR538" s="330"/>
      <c r="JOS538" s="428"/>
      <c r="JOT538" s="330"/>
      <c r="JOU538" s="428"/>
      <c r="JOV538" s="330"/>
      <c r="JOW538" s="428"/>
      <c r="JOX538" s="330"/>
      <c r="JOY538" s="428"/>
      <c r="JOZ538" s="330"/>
      <c r="JPA538" s="428"/>
      <c r="JPB538" s="330"/>
      <c r="JPC538" s="428"/>
      <c r="JPD538" s="330"/>
      <c r="JPE538" s="428"/>
      <c r="JPF538" s="330"/>
      <c r="JPG538" s="428"/>
      <c r="JPH538" s="330"/>
      <c r="JPI538" s="428"/>
      <c r="JPJ538" s="330"/>
      <c r="JPK538" s="428"/>
      <c r="JPL538" s="330"/>
      <c r="JPM538" s="428"/>
      <c r="JPN538" s="330"/>
      <c r="JPO538" s="428"/>
      <c r="JPP538" s="330"/>
      <c r="JPQ538" s="428"/>
      <c r="JPR538" s="330"/>
      <c r="JPS538" s="428"/>
      <c r="JPT538" s="330"/>
      <c r="JPU538" s="428"/>
      <c r="JPV538" s="330"/>
      <c r="JPW538" s="428"/>
      <c r="JPX538" s="330"/>
      <c r="JPY538" s="428"/>
      <c r="JPZ538" s="330"/>
      <c r="JQA538" s="428"/>
      <c r="JQB538" s="330"/>
      <c r="JQC538" s="428"/>
      <c r="JQD538" s="330"/>
      <c r="JQE538" s="428"/>
      <c r="JQF538" s="330"/>
      <c r="JQG538" s="428"/>
      <c r="JQH538" s="330"/>
      <c r="JQI538" s="428"/>
      <c r="JQJ538" s="330"/>
      <c r="JQK538" s="428"/>
      <c r="JQL538" s="330"/>
      <c r="JQM538" s="428"/>
      <c r="JQN538" s="330"/>
      <c r="JQO538" s="428"/>
      <c r="JQP538" s="330"/>
      <c r="JQQ538" s="428"/>
      <c r="JQR538" s="330"/>
      <c r="JQS538" s="428"/>
      <c r="JQT538" s="330"/>
      <c r="JQU538" s="428"/>
      <c r="JQV538" s="330"/>
      <c r="JQW538" s="428"/>
      <c r="JQX538" s="330"/>
      <c r="JQY538" s="428"/>
      <c r="JQZ538" s="330"/>
      <c r="JRA538" s="428"/>
      <c r="JRB538" s="330"/>
      <c r="JRC538" s="428"/>
      <c r="JRD538" s="330"/>
      <c r="JRE538" s="428"/>
      <c r="JRF538" s="330"/>
      <c r="JRG538" s="428"/>
      <c r="JRH538" s="330"/>
      <c r="JRI538" s="428"/>
      <c r="JRJ538" s="330"/>
      <c r="JRK538" s="428"/>
      <c r="JRL538" s="330"/>
      <c r="JRM538" s="428"/>
      <c r="JRN538" s="330"/>
      <c r="JRO538" s="428"/>
      <c r="JRP538" s="330"/>
      <c r="JRQ538" s="428"/>
      <c r="JRR538" s="330"/>
      <c r="JRS538" s="428"/>
      <c r="JRT538" s="330"/>
      <c r="JRU538" s="428"/>
      <c r="JRV538" s="330"/>
      <c r="JRW538" s="428"/>
      <c r="JRX538" s="330"/>
      <c r="JRY538" s="428"/>
      <c r="JRZ538" s="330"/>
      <c r="JSA538" s="428"/>
      <c r="JSB538" s="330"/>
      <c r="JSC538" s="428"/>
      <c r="JSD538" s="330"/>
      <c r="JSE538" s="428"/>
      <c r="JSF538" s="330"/>
      <c r="JSG538" s="428"/>
      <c r="JSH538" s="330"/>
      <c r="JSI538" s="428"/>
      <c r="JSJ538" s="330"/>
      <c r="JSK538" s="428"/>
      <c r="JSL538" s="330"/>
      <c r="JSM538" s="428"/>
      <c r="JSN538" s="330"/>
      <c r="JSO538" s="428"/>
      <c r="JSP538" s="330"/>
      <c r="JSQ538" s="428"/>
      <c r="JSR538" s="330"/>
      <c r="JSS538" s="428"/>
      <c r="JST538" s="330"/>
      <c r="JSU538" s="428"/>
      <c r="JSV538" s="330"/>
      <c r="JSW538" s="428"/>
      <c r="JSX538" s="330"/>
      <c r="JSY538" s="428"/>
      <c r="JSZ538" s="330"/>
      <c r="JTA538" s="428"/>
      <c r="JTB538" s="330"/>
      <c r="JTC538" s="428"/>
      <c r="JTD538" s="330"/>
      <c r="JTE538" s="428"/>
      <c r="JTF538" s="330"/>
      <c r="JTG538" s="428"/>
      <c r="JTH538" s="330"/>
      <c r="JTI538" s="428"/>
      <c r="JTJ538" s="330"/>
      <c r="JTK538" s="428"/>
      <c r="JTL538" s="330"/>
      <c r="JTM538" s="428"/>
      <c r="JTN538" s="330"/>
      <c r="JTO538" s="428"/>
      <c r="JTP538" s="330"/>
      <c r="JTQ538" s="428"/>
      <c r="JTR538" s="330"/>
      <c r="JTS538" s="428"/>
      <c r="JTT538" s="330"/>
      <c r="JTU538" s="428"/>
      <c r="JTV538" s="330"/>
      <c r="JTW538" s="428"/>
      <c r="JTX538" s="330"/>
      <c r="JTY538" s="428"/>
      <c r="JTZ538" s="330"/>
      <c r="JUA538" s="428"/>
      <c r="JUB538" s="330"/>
      <c r="JUC538" s="428"/>
      <c r="JUD538" s="330"/>
      <c r="JUE538" s="428"/>
      <c r="JUF538" s="330"/>
      <c r="JUG538" s="428"/>
      <c r="JUH538" s="330"/>
      <c r="JUI538" s="428"/>
      <c r="JUJ538" s="330"/>
      <c r="JUK538" s="428"/>
      <c r="JUL538" s="330"/>
      <c r="JUM538" s="428"/>
      <c r="JUN538" s="330"/>
      <c r="JUO538" s="428"/>
      <c r="JUP538" s="330"/>
      <c r="JUQ538" s="428"/>
      <c r="JUR538" s="330"/>
      <c r="JUS538" s="428"/>
      <c r="JUT538" s="330"/>
      <c r="JUU538" s="428"/>
      <c r="JUV538" s="330"/>
      <c r="JUW538" s="428"/>
      <c r="JUX538" s="330"/>
      <c r="JUY538" s="428"/>
      <c r="JUZ538" s="330"/>
      <c r="JVA538" s="428"/>
      <c r="JVB538" s="330"/>
      <c r="JVC538" s="428"/>
      <c r="JVD538" s="330"/>
      <c r="JVE538" s="428"/>
      <c r="JVF538" s="330"/>
      <c r="JVG538" s="428"/>
      <c r="JVH538" s="330"/>
      <c r="JVI538" s="428"/>
      <c r="JVJ538" s="330"/>
      <c r="JVK538" s="428"/>
      <c r="JVL538" s="330"/>
      <c r="JVM538" s="428"/>
      <c r="JVN538" s="330"/>
      <c r="JVO538" s="428"/>
      <c r="JVP538" s="330"/>
      <c r="JVQ538" s="428"/>
      <c r="JVR538" s="330"/>
      <c r="JVS538" s="428"/>
      <c r="JVT538" s="330"/>
      <c r="JVU538" s="428"/>
      <c r="JVV538" s="330"/>
      <c r="JVW538" s="428"/>
      <c r="JVX538" s="330"/>
      <c r="JVY538" s="428"/>
      <c r="JVZ538" s="330"/>
      <c r="JWA538" s="428"/>
      <c r="JWB538" s="330"/>
      <c r="JWC538" s="428"/>
      <c r="JWD538" s="330"/>
      <c r="JWE538" s="428"/>
      <c r="JWF538" s="330"/>
      <c r="JWG538" s="428"/>
      <c r="JWH538" s="330"/>
      <c r="JWI538" s="428"/>
      <c r="JWJ538" s="330"/>
      <c r="JWK538" s="428"/>
      <c r="JWL538" s="330"/>
      <c r="JWM538" s="428"/>
      <c r="JWN538" s="330"/>
      <c r="JWO538" s="428"/>
      <c r="JWP538" s="330"/>
      <c r="JWQ538" s="428"/>
      <c r="JWR538" s="330"/>
      <c r="JWS538" s="428"/>
      <c r="JWT538" s="330"/>
      <c r="JWU538" s="428"/>
      <c r="JWV538" s="330"/>
      <c r="JWW538" s="428"/>
      <c r="JWX538" s="330"/>
      <c r="JWY538" s="428"/>
      <c r="JWZ538" s="330"/>
      <c r="JXA538" s="428"/>
      <c r="JXB538" s="330"/>
      <c r="JXC538" s="428"/>
      <c r="JXD538" s="330"/>
      <c r="JXE538" s="428"/>
      <c r="JXF538" s="330"/>
      <c r="JXG538" s="428"/>
      <c r="JXH538" s="330"/>
      <c r="JXI538" s="428"/>
      <c r="JXJ538" s="330"/>
      <c r="JXK538" s="428"/>
      <c r="JXL538" s="330"/>
      <c r="JXM538" s="428"/>
      <c r="JXN538" s="330"/>
      <c r="JXO538" s="428"/>
      <c r="JXP538" s="330"/>
      <c r="JXQ538" s="428"/>
      <c r="JXR538" s="330"/>
      <c r="JXS538" s="428"/>
      <c r="JXT538" s="330"/>
      <c r="JXU538" s="428"/>
      <c r="JXV538" s="330"/>
      <c r="JXW538" s="428"/>
      <c r="JXX538" s="330"/>
      <c r="JXY538" s="428"/>
      <c r="JXZ538" s="330"/>
      <c r="JYA538" s="428"/>
      <c r="JYB538" s="330"/>
      <c r="JYC538" s="428"/>
      <c r="JYD538" s="330"/>
      <c r="JYE538" s="428"/>
      <c r="JYF538" s="330"/>
      <c r="JYG538" s="428"/>
      <c r="JYH538" s="330"/>
      <c r="JYI538" s="428"/>
      <c r="JYJ538" s="330"/>
      <c r="JYK538" s="428"/>
      <c r="JYL538" s="330"/>
      <c r="JYM538" s="428"/>
      <c r="JYN538" s="330"/>
      <c r="JYO538" s="428"/>
      <c r="JYP538" s="330"/>
      <c r="JYQ538" s="428"/>
      <c r="JYR538" s="330"/>
      <c r="JYS538" s="428"/>
      <c r="JYT538" s="330"/>
      <c r="JYU538" s="428"/>
      <c r="JYV538" s="330"/>
      <c r="JYW538" s="428"/>
      <c r="JYX538" s="330"/>
      <c r="JYY538" s="428"/>
      <c r="JYZ538" s="330"/>
      <c r="JZA538" s="428"/>
      <c r="JZB538" s="330"/>
      <c r="JZC538" s="428"/>
      <c r="JZD538" s="330"/>
      <c r="JZE538" s="428"/>
      <c r="JZF538" s="330"/>
      <c r="JZG538" s="428"/>
      <c r="JZH538" s="330"/>
      <c r="JZI538" s="428"/>
      <c r="JZJ538" s="330"/>
      <c r="JZK538" s="428"/>
      <c r="JZL538" s="330"/>
      <c r="JZM538" s="428"/>
      <c r="JZN538" s="330"/>
      <c r="JZO538" s="428"/>
      <c r="JZP538" s="330"/>
      <c r="JZQ538" s="428"/>
      <c r="JZR538" s="330"/>
      <c r="JZS538" s="428"/>
      <c r="JZT538" s="330"/>
      <c r="JZU538" s="428"/>
      <c r="JZV538" s="330"/>
      <c r="JZW538" s="428"/>
      <c r="JZX538" s="330"/>
      <c r="JZY538" s="428"/>
      <c r="JZZ538" s="330"/>
      <c r="KAA538" s="428"/>
      <c r="KAB538" s="330"/>
      <c r="KAC538" s="428"/>
      <c r="KAD538" s="330"/>
      <c r="KAE538" s="428"/>
      <c r="KAF538" s="330"/>
      <c r="KAG538" s="428"/>
      <c r="KAH538" s="330"/>
      <c r="KAI538" s="428"/>
      <c r="KAJ538" s="330"/>
      <c r="KAK538" s="428"/>
      <c r="KAL538" s="330"/>
      <c r="KAM538" s="428"/>
      <c r="KAN538" s="330"/>
      <c r="KAO538" s="428"/>
      <c r="KAP538" s="330"/>
      <c r="KAQ538" s="428"/>
      <c r="KAR538" s="330"/>
      <c r="KAS538" s="428"/>
      <c r="KAT538" s="330"/>
      <c r="KAU538" s="428"/>
      <c r="KAV538" s="330"/>
      <c r="KAW538" s="428"/>
      <c r="KAX538" s="330"/>
      <c r="KAY538" s="428"/>
      <c r="KAZ538" s="330"/>
      <c r="KBA538" s="428"/>
      <c r="KBB538" s="330"/>
      <c r="KBC538" s="428"/>
      <c r="KBD538" s="330"/>
      <c r="KBE538" s="428"/>
      <c r="KBF538" s="330"/>
      <c r="KBG538" s="428"/>
      <c r="KBH538" s="330"/>
      <c r="KBI538" s="428"/>
      <c r="KBJ538" s="330"/>
      <c r="KBK538" s="428"/>
      <c r="KBL538" s="330"/>
      <c r="KBM538" s="428"/>
      <c r="KBN538" s="330"/>
      <c r="KBO538" s="428"/>
      <c r="KBP538" s="330"/>
      <c r="KBQ538" s="428"/>
      <c r="KBR538" s="330"/>
      <c r="KBS538" s="428"/>
      <c r="KBT538" s="330"/>
      <c r="KBU538" s="428"/>
      <c r="KBV538" s="330"/>
      <c r="KBW538" s="428"/>
      <c r="KBX538" s="330"/>
      <c r="KBY538" s="428"/>
      <c r="KBZ538" s="330"/>
      <c r="KCA538" s="428"/>
      <c r="KCB538" s="330"/>
      <c r="KCC538" s="428"/>
      <c r="KCD538" s="330"/>
      <c r="KCE538" s="428"/>
      <c r="KCF538" s="330"/>
      <c r="KCG538" s="428"/>
      <c r="KCH538" s="330"/>
      <c r="KCI538" s="428"/>
      <c r="KCJ538" s="330"/>
      <c r="KCK538" s="428"/>
      <c r="KCL538" s="330"/>
      <c r="KCM538" s="428"/>
      <c r="KCN538" s="330"/>
      <c r="KCO538" s="428"/>
      <c r="KCP538" s="330"/>
      <c r="KCQ538" s="428"/>
      <c r="KCR538" s="330"/>
      <c r="KCS538" s="428"/>
      <c r="KCT538" s="330"/>
      <c r="KCU538" s="428"/>
      <c r="KCV538" s="330"/>
      <c r="KCW538" s="428"/>
      <c r="KCX538" s="330"/>
      <c r="KCY538" s="428"/>
      <c r="KCZ538" s="330"/>
      <c r="KDA538" s="428"/>
      <c r="KDB538" s="330"/>
      <c r="KDC538" s="428"/>
      <c r="KDD538" s="330"/>
      <c r="KDE538" s="428"/>
      <c r="KDF538" s="330"/>
      <c r="KDG538" s="428"/>
      <c r="KDH538" s="330"/>
      <c r="KDI538" s="428"/>
      <c r="KDJ538" s="330"/>
      <c r="KDK538" s="428"/>
      <c r="KDL538" s="330"/>
      <c r="KDM538" s="428"/>
      <c r="KDN538" s="330"/>
      <c r="KDO538" s="428"/>
      <c r="KDP538" s="330"/>
      <c r="KDQ538" s="428"/>
      <c r="KDR538" s="330"/>
      <c r="KDS538" s="428"/>
      <c r="KDT538" s="330"/>
      <c r="KDU538" s="428"/>
      <c r="KDV538" s="330"/>
      <c r="KDW538" s="428"/>
      <c r="KDX538" s="330"/>
      <c r="KDY538" s="428"/>
      <c r="KDZ538" s="330"/>
      <c r="KEA538" s="428"/>
      <c r="KEB538" s="330"/>
      <c r="KEC538" s="428"/>
      <c r="KED538" s="330"/>
      <c r="KEE538" s="428"/>
      <c r="KEF538" s="330"/>
      <c r="KEG538" s="428"/>
      <c r="KEH538" s="330"/>
      <c r="KEI538" s="428"/>
      <c r="KEJ538" s="330"/>
      <c r="KEK538" s="428"/>
      <c r="KEL538" s="330"/>
      <c r="KEM538" s="428"/>
      <c r="KEN538" s="330"/>
      <c r="KEO538" s="428"/>
      <c r="KEP538" s="330"/>
      <c r="KEQ538" s="428"/>
      <c r="KER538" s="330"/>
      <c r="KES538" s="428"/>
      <c r="KET538" s="330"/>
      <c r="KEU538" s="428"/>
      <c r="KEV538" s="330"/>
      <c r="KEW538" s="428"/>
      <c r="KEX538" s="330"/>
      <c r="KEY538" s="428"/>
      <c r="KEZ538" s="330"/>
      <c r="KFA538" s="428"/>
      <c r="KFB538" s="330"/>
      <c r="KFC538" s="428"/>
      <c r="KFD538" s="330"/>
      <c r="KFE538" s="428"/>
      <c r="KFF538" s="330"/>
      <c r="KFG538" s="428"/>
      <c r="KFH538" s="330"/>
      <c r="KFI538" s="428"/>
      <c r="KFJ538" s="330"/>
      <c r="KFK538" s="428"/>
      <c r="KFL538" s="330"/>
      <c r="KFM538" s="428"/>
      <c r="KFN538" s="330"/>
      <c r="KFO538" s="428"/>
      <c r="KFP538" s="330"/>
      <c r="KFQ538" s="428"/>
      <c r="KFR538" s="330"/>
      <c r="KFS538" s="428"/>
      <c r="KFT538" s="330"/>
      <c r="KFU538" s="428"/>
      <c r="KFV538" s="330"/>
      <c r="KFW538" s="428"/>
      <c r="KFX538" s="330"/>
      <c r="KFY538" s="428"/>
      <c r="KFZ538" s="330"/>
      <c r="KGA538" s="428"/>
      <c r="KGB538" s="330"/>
      <c r="KGC538" s="428"/>
      <c r="KGD538" s="330"/>
      <c r="KGE538" s="428"/>
      <c r="KGF538" s="330"/>
      <c r="KGG538" s="428"/>
      <c r="KGH538" s="330"/>
      <c r="KGI538" s="428"/>
      <c r="KGJ538" s="330"/>
      <c r="KGK538" s="428"/>
      <c r="KGL538" s="330"/>
      <c r="KGM538" s="428"/>
      <c r="KGN538" s="330"/>
      <c r="KGO538" s="428"/>
      <c r="KGP538" s="330"/>
      <c r="KGQ538" s="428"/>
      <c r="KGR538" s="330"/>
      <c r="KGS538" s="428"/>
      <c r="KGT538" s="330"/>
      <c r="KGU538" s="428"/>
      <c r="KGV538" s="330"/>
      <c r="KGW538" s="428"/>
      <c r="KGX538" s="330"/>
      <c r="KGY538" s="428"/>
      <c r="KGZ538" s="330"/>
      <c r="KHA538" s="428"/>
      <c r="KHB538" s="330"/>
      <c r="KHC538" s="428"/>
      <c r="KHD538" s="330"/>
      <c r="KHE538" s="428"/>
      <c r="KHF538" s="330"/>
      <c r="KHG538" s="428"/>
      <c r="KHH538" s="330"/>
      <c r="KHI538" s="428"/>
      <c r="KHJ538" s="330"/>
      <c r="KHK538" s="428"/>
      <c r="KHL538" s="330"/>
      <c r="KHM538" s="428"/>
      <c r="KHN538" s="330"/>
      <c r="KHO538" s="428"/>
      <c r="KHP538" s="330"/>
      <c r="KHQ538" s="428"/>
      <c r="KHR538" s="330"/>
      <c r="KHS538" s="428"/>
      <c r="KHT538" s="330"/>
      <c r="KHU538" s="428"/>
      <c r="KHV538" s="330"/>
      <c r="KHW538" s="428"/>
      <c r="KHX538" s="330"/>
      <c r="KHY538" s="428"/>
      <c r="KHZ538" s="330"/>
      <c r="KIA538" s="428"/>
      <c r="KIB538" s="330"/>
      <c r="KIC538" s="428"/>
      <c r="KID538" s="330"/>
      <c r="KIE538" s="428"/>
      <c r="KIF538" s="330"/>
      <c r="KIG538" s="428"/>
      <c r="KIH538" s="330"/>
      <c r="KII538" s="428"/>
      <c r="KIJ538" s="330"/>
      <c r="KIK538" s="428"/>
      <c r="KIL538" s="330"/>
      <c r="KIM538" s="428"/>
      <c r="KIN538" s="330"/>
      <c r="KIO538" s="428"/>
      <c r="KIP538" s="330"/>
      <c r="KIQ538" s="428"/>
      <c r="KIR538" s="330"/>
      <c r="KIS538" s="428"/>
      <c r="KIT538" s="330"/>
      <c r="KIU538" s="428"/>
      <c r="KIV538" s="330"/>
      <c r="KIW538" s="428"/>
      <c r="KIX538" s="330"/>
      <c r="KIY538" s="428"/>
      <c r="KIZ538" s="330"/>
      <c r="KJA538" s="428"/>
      <c r="KJB538" s="330"/>
      <c r="KJC538" s="428"/>
      <c r="KJD538" s="330"/>
      <c r="KJE538" s="428"/>
      <c r="KJF538" s="330"/>
      <c r="KJG538" s="428"/>
      <c r="KJH538" s="330"/>
      <c r="KJI538" s="428"/>
      <c r="KJJ538" s="330"/>
      <c r="KJK538" s="428"/>
      <c r="KJL538" s="330"/>
      <c r="KJM538" s="428"/>
      <c r="KJN538" s="330"/>
      <c r="KJO538" s="428"/>
      <c r="KJP538" s="330"/>
      <c r="KJQ538" s="428"/>
      <c r="KJR538" s="330"/>
      <c r="KJS538" s="428"/>
      <c r="KJT538" s="330"/>
      <c r="KJU538" s="428"/>
      <c r="KJV538" s="330"/>
      <c r="KJW538" s="428"/>
      <c r="KJX538" s="330"/>
      <c r="KJY538" s="428"/>
      <c r="KJZ538" s="330"/>
      <c r="KKA538" s="428"/>
      <c r="KKB538" s="330"/>
      <c r="KKC538" s="428"/>
      <c r="KKD538" s="330"/>
      <c r="KKE538" s="428"/>
      <c r="KKF538" s="330"/>
      <c r="KKG538" s="428"/>
      <c r="KKH538" s="330"/>
      <c r="KKI538" s="428"/>
      <c r="KKJ538" s="330"/>
      <c r="KKK538" s="428"/>
      <c r="KKL538" s="330"/>
      <c r="KKM538" s="428"/>
      <c r="KKN538" s="330"/>
      <c r="KKO538" s="428"/>
      <c r="KKP538" s="330"/>
      <c r="KKQ538" s="428"/>
      <c r="KKR538" s="330"/>
      <c r="KKS538" s="428"/>
      <c r="KKT538" s="330"/>
      <c r="KKU538" s="428"/>
      <c r="KKV538" s="330"/>
      <c r="KKW538" s="428"/>
      <c r="KKX538" s="330"/>
      <c r="KKY538" s="428"/>
      <c r="KKZ538" s="330"/>
      <c r="KLA538" s="428"/>
      <c r="KLB538" s="330"/>
      <c r="KLC538" s="428"/>
      <c r="KLD538" s="330"/>
      <c r="KLE538" s="428"/>
      <c r="KLF538" s="330"/>
      <c r="KLG538" s="428"/>
      <c r="KLH538" s="330"/>
      <c r="KLI538" s="428"/>
      <c r="KLJ538" s="330"/>
      <c r="KLK538" s="428"/>
      <c r="KLL538" s="330"/>
      <c r="KLM538" s="428"/>
      <c r="KLN538" s="330"/>
      <c r="KLO538" s="428"/>
      <c r="KLP538" s="330"/>
      <c r="KLQ538" s="428"/>
      <c r="KLR538" s="330"/>
      <c r="KLS538" s="428"/>
      <c r="KLT538" s="330"/>
      <c r="KLU538" s="428"/>
      <c r="KLV538" s="330"/>
      <c r="KLW538" s="428"/>
      <c r="KLX538" s="330"/>
      <c r="KLY538" s="428"/>
      <c r="KLZ538" s="330"/>
      <c r="KMA538" s="428"/>
      <c r="KMB538" s="330"/>
      <c r="KMC538" s="428"/>
      <c r="KMD538" s="330"/>
      <c r="KME538" s="428"/>
      <c r="KMF538" s="330"/>
      <c r="KMG538" s="428"/>
      <c r="KMH538" s="330"/>
      <c r="KMI538" s="428"/>
      <c r="KMJ538" s="330"/>
      <c r="KMK538" s="428"/>
      <c r="KML538" s="330"/>
      <c r="KMM538" s="428"/>
      <c r="KMN538" s="330"/>
      <c r="KMO538" s="428"/>
      <c r="KMP538" s="330"/>
      <c r="KMQ538" s="428"/>
      <c r="KMR538" s="330"/>
      <c r="KMS538" s="428"/>
      <c r="KMT538" s="330"/>
      <c r="KMU538" s="428"/>
      <c r="KMV538" s="330"/>
      <c r="KMW538" s="428"/>
      <c r="KMX538" s="330"/>
      <c r="KMY538" s="428"/>
      <c r="KMZ538" s="330"/>
      <c r="KNA538" s="428"/>
      <c r="KNB538" s="330"/>
      <c r="KNC538" s="428"/>
      <c r="KND538" s="330"/>
      <c r="KNE538" s="428"/>
      <c r="KNF538" s="330"/>
      <c r="KNG538" s="428"/>
      <c r="KNH538" s="330"/>
      <c r="KNI538" s="428"/>
      <c r="KNJ538" s="330"/>
      <c r="KNK538" s="428"/>
      <c r="KNL538" s="330"/>
      <c r="KNM538" s="428"/>
      <c r="KNN538" s="330"/>
      <c r="KNO538" s="428"/>
      <c r="KNP538" s="330"/>
      <c r="KNQ538" s="428"/>
      <c r="KNR538" s="330"/>
      <c r="KNS538" s="428"/>
      <c r="KNT538" s="330"/>
      <c r="KNU538" s="428"/>
      <c r="KNV538" s="330"/>
      <c r="KNW538" s="428"/>
      <c r="KNX538" s="330"/>
      <c r="KNY538" s="428"/>
      <c r="KNZ538" s="330"/>
      <c r="KOA538" s="428"/>
      <c r="KOB538" s="330"/>
      <c r="KOC538" s="428"/>
      <c r="KOD538" s="330"/>
      <c r="KOE538" s="428"/>
      <c r="KOF538" s="330"/>
      <c r="KOG538" s="428"/>
      <c r="KOH538" s="330"/>
      <c r="KOI538" s="428"/>
      <c r="KOJ538" s="330"/>
      <c r="KOK538" s="428"/>
      <c r="KOL538" s="330"/>
      <c r="KOM538" s="428"/>
      <c r="KON538" s="330"/>
      <c r="KOO538" s="428"/>
      <c r="KOP538" s="330"/>
      <c r="KOQ538" s="428"/>
      <c r="KOR538" s="330"/>
      <c r="KOS538" s="428"/>
      <c r="KOT538" s="330"/>
      <c r="KOU538" s="428"/>
      <c r="KOV538" s="330"/>
      <c r="KOW538" s="428"/>
      <c r="KOX538" s="330"/>
      <c r="KOY538" s="428"/>
      <c r="KOZ538" s="330"/>
      <c r="KPA538" s="428"/>
      <c r="KPB538" s="330"/>
      <c r="KPC538" s="428"/>
      <c r="KPD538" s="330"/>
      <c r="KPE538" s="428"/>
      <c r="KPF538" s="330"/>
      <c r="KPG538" s="428"/>
      <c r="KPH538" s="330"/>
      <c r="KPI538" s="428"/>
      <c r="KPJ538" s="330"/>
      <c r="KPK538" s="428"/>
      <c r="KPL538" s="330"/>
      <c r="KPM538" s="428"/>
      <c r="KPN538" s="330"/>
      <c r="KPO538" s="428"/>
      <c r="KPP538" s="330"/>
      <c r="KPQ538" s="428"/>
      <c r="KPR538" s="330"/>
      <c r="KPS538" s="428"/>
      <c r="KPT538" s="330"/>
      <c r="KPU538" s="428"/>
      <c r="KPV538" s="330"/>
      <c r="KPW538" s="428"/>
      <c r="KPX538" s="330"/>
      <c r="KPY538" s="428"/>
      <c r="KPZ538" s="330"/>
      <c r="KQA538" s="428"/>
      <c r="KQB538" s="330"/>
      <c r="KQC538" s="428"/>
      <c r="KQD538" s="330"/>
      <c r="KQE538" s="428"/>
      <c r="KQF538" s="330"/>
      <c r="KQG538" s="428"/>
      <c r="KQH538" s="330"/>
      <c r="KQI538" s="428"/>
      <c r="KQJ538" s="330"/>
      <c r="KQK538" s="428"/>
      <c r="KQL538" s="330"/>
      <c r="KQM538" s="428"/>
      <c r="KQN538" s="330"/>
      <c r="KQO538" s="428"/>
      <c r="KQP538" s="330"/>
      <c r="KQQ538" s="428"/>
      <c r="KQR538" s="330"/>
      <c r="KQS538" s="428"/>
      <c r="KQT538" s="330"/>
      <c r="KQU538" s="428"/>
      <c r="KQV538" s="330"/>
      <c r="KQW538" s="428"/>
      <c r="KQX538" s="330"/>
      <c r="KQY538" s="428"/>
      <c r="KQZ538" s="330"/>
      <c r="KRA538" s="428"/>
      <c r="KRB538" s="330"/>
      <c r="KRC538" s="428"/>
      <c r="KRD538" s="330"/>
      <c r="KRE538" s="428"/>
      <c r="KRF538" s="330"/>
      <c r="KRG538" s="428"/>
      <c r="KRH538" s="330"/>
      <c r="KRI538" s="428"/>
      <c r="KRJ538" s="330"/>
      <c r="KRK538" s="428"/>
      <c r="KRL538" s="330"/>
      <c r="KRM538" s="428"/>
      <c r="KRN538" s="330"/>
      <c r="KRO538" s="428"/>
      <c r="KRP538" s="330"/>
      <c r="KRQ538" s="428"/>
      <c r="KRR538" s="330"/>
      <c r="KRS538" s="428"/>
      <c r="KRT538" s="330"/>
      <c r="KRU538" s="428"/>
      <c r="KRV538" s="330"/>
      <c r="KRW538" s="428"/>
      <c r="KRX538" s="330"/>
      <c r="KRY538" s="428"/>
      <c r="KRZ538" s="330"/>
      <c r="KSA538" s="428"/>
      <c r="KSB538" s="330"/>
      <c r="KSC538" s="428"/>
      <c r="KSD538" s="330"/>
      <c r="KSE538" s="428"/>
      <c r="KSF538" s="330"/>
      <c r="KSG538" s="428"/>
      <c r="KSH538" s="330"/>
      <c r="KSI538" s="428"/>
      <c r="KSJ538" s="330"/>
      <c r="KSK538" s="428"/>
      <c r="KSL538" s="330"/>
      <c r="KSM538" s="428"/>
      <c r="KSN538" s="330"/>
      <c r="KSO538" s="428"/>
      <c r="KSP538" s="330"/>
      <c r="KSQ538" s="428"/>
      <c r="KSR538" s="330"/>
      <c r="KSS538" s="428"/>
      <c r="KST538" s="330"/>
      <c r="KSU538" s="428"/>
      <c r="KSV538" s="330"/>
      <c r="KSW538" s="428"/>
      <c r="KSX538" s="330"/>
      <c r="KSY538" s="428"/>
      <c r="KSZ538" s="330"/>
      <c r="KTA538" s="428"/>
      <c r="KTB538" s="330"/>
      <c r="KTC538" s="428"/>
      <c r="KTD538" s="330"/>
      <c r="KTE538" s="428"/>
      <c r="KTF538" s="330"/>
      <c r="KTG538" s="428"/>
      <c r="KTH538" s="330"/>
      <c r="KTI538" s="428"/>
      <c r="KTJ538" s="330"/>
      <c r="KTK538" s="428"/>
      <c r="KTL538" s="330"/>
      <c r="KTM538" s="428"/>
      <c r="KTN538" s="330"/>
      <c r="KTO538" s="428"/>
      <c r="KTP538" s="330"/>
      <c r="KTQ538" s="428"/>
      <c r="KTR538" s="330"/>
      <c r="KTS538" s="428"/>
      <c r="KTT538" s="330"/>
      <c r="KTU538" s="428"/>
      <c r="KTV538" s="330"/>
      <c r="KTW538" s="428"/>
      <c r="KTX538" s="330"/>
      <c r="KTY538" s="428"/>
      <c r="KTZ538" s="330"/>
      <c r="KUA538" s="428"/>
      <c r="KUB538" s="330"/>
      <c r="KUC538" s="428"/>
      <c r="KUD538" s="330"/>
      <c r="KUE538" s="428"/>
      <c r="KUF538" s="330"/>
      <c r="KUG538" s="428"/>
      <c r="KUH538" s="330"/>
      <c r="KUI538" s="428"/>
      <c r="KUJ538" s="330"/>
      <c r="KUK538" s="428"/>
      <c r="KUL538" s="330"/>
      <c r="KUM538" s="428"/>
      <c r="KUN538" s="330"/>
      <c r="KUO538" s="428"/>
      <c r="KUP538" s="330"/>
      <c r="KUQ538" s="428"/>
      <c r="KUR538" s="330"/>
      <c r="KUS538" s="428"/>
      <c r="KUT538" s="330"/>
      <c r="KUU538" s="428"/>
      <c r="KUV538" s="330"/>
      <c r="KUW538" s="428"/>
      <c r="KUX538" s="330"/>
      <c r="KUY538" s="428"/>
      <c r="KUZ538" s="330"/>
      <c r="KVA538" s="428"/>
      <c r="KVB538" s="330"/>
      <c r="KVC538" s="428"/>
      <c r="KVD538" s="330"/>
      <c r="KVE538" s="428"/>
      <c r="KVF538" s="330"/>
      <c r="KVG538" s="428"/>
      <c r="KVH538" s="330"/>
      <c r="KVI538" s="428"/>
      <c r="KVJ538" s="330"/>
      <c r="KVK538" s="428"/>
      <c r="KVL538" s="330"/>
      <c r="KVM538" s="428"/>
      <c r="KVN538" s="330"/>
      <c r="KVO538" s="428"/>
      <c r="KVP538" s="330"/>
      <c r="KVQ538" s="428"/>
      <c r="KVR538" s="330"/>
      <c r="KVS538" s="428"/>
      <c r="KVT538" s="330"/>
      <c r="KVU538" s="428"/>
      <c r="KVV538" s="330"/>
      <c r="KVW538" s="428"/>
      <c r="KVX538" s="330"/>
      <c r="KVY538" s="428"/>
      <c r="KVZ538" s="330"/>
      <c r="KWA538" s="428"/>
      <c r="KWB538" s="330"/>
      <c r="KWC538" s="428"/>
      <c r="KWD538" s="330"/>
      <c r="KWE538" s="428"/>
      <c r="KWF538" s="330"/>
      <c r="KWG538" s="428"/>
      <c r="KWH538" s="330"/>
      <c r="KWI538" s="428"/>
      <c r="KWJ538" s="330"/>
      <c r="KWK538" s="428"/>
      <c r="KWL538" s="330"/>
      <c r="KWM538" s="428"/>
      <c r="KWN538" s="330"/>
      <c r="KWO538" s="428"/>
      <c r="KWP538" s="330"/>
      <c r="KWQ538" s="428"/>
      <c r="KWR538" s="330"/>
      <c r="KWS538" s="428"/>
      <c r="KWT538" s="330"/>
      <c r="KWU538" s="428"/>
      <c r="KWV538" s="330"/>
      <c r="KWW538" s="428"/>
      <c r="KWX538" s="330"/>
      <c r="KWY538" s="428"/>
      <c r="KWZ538" s="330"/>
      <c r="KXA538" s="428"/>
      <c r="KXB538" s="330"/>
      <c r="KXC538" s="428"/>
      <c r="KXD538" s="330"/>
      <c r="KXE538" s="428"/>
      <c r="KXF538" s="330"/>
      <c r="KXG538" s="428"/>
      <c r="KXH538" s="330"/>
      <c r="KXI538" s="428"/>
      <c r="KXJ538" s="330"/>
      <c r="KXK538" s="428"/>
      <c r="KXL538" s="330"/>
      <c r="KXM538" s="428"/>
      <c r="KXN538" s="330"/>
      <c r="KXO538" s="428"/>
      <c r="KXP538" s="330"/>
      <c r="KXQ538" s="428"/>
      <c r="KXR538" s="330"/>
      <c r="KXS538" s="428"/>
      <c r="KXT538" s="330"/>
      <c r="KXU538" s="428"/>
      <c r="KXV538" s="330"/>
      <c r="KXW538" s="428"/>
      <c r="KXX538" s="330"/>
      <c r="KXY538" s="428"/>
      <c r="KXZ538" s="330"/>
      <c r="KYA538" s="428"/>
      <c r="KYB538" s="330"/>
      <c r="KYC538" s="428"/>
      <c r="KYD538" s="330"/>
      <c r="KYE538" s="428"/>
      <c r="KYF538" s="330"/>
      <c r="KYG538" s="428"/>
      <c r="KYH538" s="330"/>
      <c r="KYI538" s="428"/>
      <c r="KYJ538" s="330"/>
      <c r="KYK538" s="428"/>
      <c r="KYL538" s="330"/>
      <c r="KYM538" s="428"/>
      <c r="KYN538" s="330"/>
      <c r="KYO538" s="428"/>
      <c r="KYP538" s="330"/>
      <c r="KYQ538" s="428"/>
      <c r="KYR538" s="330"/>
      <c r="KYS538" s="428"/>
      <c r="KYT538" s="330"/>
      <c r="KYU538" s="428"/>
      <c r="KYV538" s="330"/>
      <c r="KYW538" s="428"/>
      <c r="KYX538" s="330"/>
      <c r="KYY538" s="428"/>
      <c r="KYZ538" s="330"/>
      <c r="KZA538" s="428"/>
      <c r="KZB538" s="330"/>
      <c r="KZC538" s="428"/>
      <c r="KZD538" s="330"/>
      <c r="KZE538" s="428"/>
      <c r="KZF538" s="330"/>
      <c r="KZG538" s="428"/>
      <c r="KZH538" s="330"/>
      <c r="KZI538" s="428"/>
      <c r="KZJ538" s="330"/>
      <c r="KZK538" s="428"/>
      <c r="KZL538" s="330"/>
      <c r="KZM538" s="428"/>
      <c r="KZN538" s="330"/>
      <c r="KZO538" s="428"/>
      <c r="KZP538" s="330"/>
      <c r="KZQ538" s="428"/>
      <c r="KZR538" s="330"/>
      <c r="KZS538" s="428"/>
      <c r="KZT538" s="330"/>
      <c r="KZU538" s="428"/>
      <c r="KZV538" s="330"/>
      <c r="KZW538" s="428"/>
      <c r="KZX538" s="330"/>
      <c r="KZY538" s="428"/>
      <c r="KZZ538" s="330"/>
      <c r="LAA538" s="428"/>
      <c r="LAB538" s="330"/>
      <c r="LAC538" s="428"/>
      <c r="LAD538" s="330"/>
      <c r="LAE538" s="428"/>
      <c r="LAF538" s="330"/>
      <c r="LAG538" s="428"/>
      <c r="LAH538" s="330"/>
      <c r="LAI538" s="428"/>
      <c r="LAJ538" s="330"/>
      <c r="LAK538" s="428"/>
      <c r="LAL538" s="330"/>
      <c r="LAM538" s="428"/>
      <c r="LAN538" s="330"/>
      <c r="LAO538" s="428"/>
      <c r="LAP538" s="330"/>
      <c r="LAQ538" s="428"/>
      <c r="LAR538" s="330"/>
      <c r="LAS538" s="428"/>
      <c r="LAT538" s="330"/>
      <c r="LAU538" s="428"/>
      <c r="LAV538" s="330"/>
      <c r="LAW538" s="428"/>
      <c r="LAX538" s="330"/>
      <c r="LAY538" s="428"/>
      <c r="LAZ538" s="330"/>
      <c r="LBA538" s="428"/>
      <c r="LBB538" s="330"/>
      <c r="LBC538" s="428"/>
      <c r="LBD538" s="330"/>
      <c r="LBE538" s="428"/>
      <c r="LBF538" s="330"/>
      <c r="LBG538" s="428"/>
      <c r="LBH538" s="330"/>
      <c r="LBI538" s="428"/>
      <c r="LBJ538" s="330"/>
      <c r="LBK538" s="428"/>
      <c r="LBL538" s="330"/>
      <c r="LBM538" s="428"/>
      <c r="LBN538" s="330"/>
      <c r="LBO538" s="428"/>
      <c r="LBP538" s="330"/>
      <c r="LBQ538" s="428"/>
      <c r="LBR538" s="330"/>
      <c r="LBS538" s="428"/>
      <c r="LBT538" s="330"/>
      <c r="LBU538" s="428"/>
      <c r="LBV538" s="330"/>
      <c r="LBW538" s="428"/>
      <c r="LBX538" s="330"/>
      <c r="LBY538" s="428"/>
      <c r="LBZ538" s="330"/>
      <c r="LCA538" s="428"/>
      <c r="LCB538" s="330"/>
      <c r="LCC538" s="428"/>
      <c r="LCD538" s="330"/>
      <c r="LCE538" s="428"/>
      <c r="LCF538" s="330"/>
      <c r="LCG538" s="428"/>
      <c r="LCH538" s="330"/>
      <c r="LCI538" s="428"/>
      <c r="LCJ538" s="330"/>
      <c r="LCK538" s="428"/>
      <c r="LCL538" s="330"/>
      <c r="LCM538" s="428"/>
      <c r="LCN538" s="330"/>
      <c r="LCO538" s="428"/>
      <c r="LCP538" s="330"/>
      <c r="LCQ538" s="428"/>
      <c r="LCR538" s="330"/>
      <c r="LCS538" s="428"/>
      <c r="LCT538" s="330"/>
      <c r="LCU538" s="428"/>
      <c r="LCV538" s="330"/>
      <c r="LCW538" s="428"/>
      <c r="LCX538" s="330"/>
      <c r="LCY538" s="428"/>
      <c r="LCZ538" s="330"/>
      <c r="LDA538" s="428"/>
      <c r="LDB538" s="330"/>
      <c r="LDC538" s="428"/>
      <c r="LDD538" s="330"/>
      <c r="LDE538" s="428"/>
      <c r="LDF538" s="330"/>
      <c r="LDG538" s="428"/>
      <c r="LDH538" s="330"/>
      <c r="LDI538" s="428"/>
      <c r="LDJ538" s="330"/>
      <c r="LDK538" s="428"/>
      <c r="LDL538" s="330"/>
      <c r="LDM538" s="428"/>
      <c r="LDN538" s="330"/>
      <c r="LDO538" s="428"/>
      <c r="LDP538" s="330"/>
      <c r="LDQ538" s="428"/>
      <c r="LDR538" s="330"/>
      <c r="LDS538" s="428"/>
      <c r="LDT538" s="330"/>
      <c r="LDU538" s="428"/>
      <c r="LDV538" s="330"/>
      <c r="LDW538" s="428"/>
      <c r="LDX538" s="330"/>
      <c r="LDY538" s="428"/>
      <c r="LDZ538" s="330"/>
      <c r="LEA538" s="428"/>
      <c r="LEB538" s="330"/>
      <c r="LEC538" s="428"/>
      <c r="LED538" s="330"/>
      <c r="LEE538" s="428"/>
      <c r="LEF538" s="330"/>
      <c r="LEG538" s="428"/>
      <c r="LEH538" s="330"/>
      <c r="LEI538" s="428"/>
      <c r="LEJ538" s="330"/>
      <c r="LEK538" s="428"/>
      <c r="LEL538" s="330"/>
      <c r="LEM538" s="428"/>
      <c r="LEN538" s="330"/>
      <c r="LEO538" s="428"/>
      <c r="LEP538" s="330"/>
      <c r="LEQ538" s="428"/>
      <c r="LER538" s="330"/>
      <c r="LES538" s="428"/>
      <c r="LET538" s="330"/>
      <c r="LEU538" s="428"/>
      <c r="LEV538" s="330"/>
      <c r="LEW538" s="428"/>
      <c r="LEX538" s="330"/>
      <c r="LEY538" s="428"/>
      <c r="LEZ538" s="330"/>
      <c r="LFA538" s="428"/>
      <c r="LFB538" s="330"/>
      <c r="LFC538" s="428"/>
      <c r="LFD538" s="330"/>
      <c r="LFE538" s="428"/>
      <c r="LFF538" s="330"/>
      <c r="LFG538" s="428"/>
      <c r="LFH538" s="330"/>
      <c r="LFI538" s="428"/>
      <c r="LFJ538" s="330"/>
      <c r="LFK538" s="428"/>
      <c r="LFL538" s="330"/>
      <c r="LFM538" s="428"/>
      <c r="LFN538" s="330"/>
      <c r="LFO538" s="428"/>
      <c r="LFP538" s="330"/>
      <c r="LFQ538" s="428"/>
      <c r="LFR538" s="330"/>
      <c r="LFS538" s="428"/>
      <c r="LFT538" s="330"/>
      <c r="LFU538" s="428"/>
      <c r="LFV538" s="330"/>
      <c r="LFW538" s="428"/>
      <c r="LFX538" s="330"/>
      <c r="LFY538" s="428"/>
      <c r="LFZ538" s="330"/>
      <c r="LGA538" s="428"/>
      <c r="LGB538" s="330"/>
      <c r="LGC538" s="428"/>
      <c r="LGD538" s="330"/>
      <c r="LGE538" s="428"/>
      <c r="LGF538" s="330"/>
      <c r="LGG538" s="428"/>
      <c r="LGH538" s="330"/>
      <c r="LGI538" s="428"/>
      <c r="LGJ538" s="330"/>
      <c r="LGK538" s="428"/>
      <c r="LGL538" s="330"/>
      <c r="LGM538" s="428"/>
      <c r="LGN538" s="330"/>
      <c r="LGO538" s="428"/>
      <c r="LGP538" s="330"/>
      <c r="LGQ538" s="428"/>
      <c r="LGR538" s="330"/>
      <c r="LGS538" s="428"/>
      <c r="LGT538" s="330"/>
      <c r="LGU538" s="428"/>
      <c r="LGV538" s="330"/>
      <c r="LGW538" s="428"/>
      <c r="LGX538" s="330"/>
      <c r="LGY538" s="428"/>
      <c r="LGZ538" s="330"/>
      <c r="LHA538" s="428"/>
      <c r="LHB538" s="330"/>
      <c r="LHC538" s="428"/>
      <c r="LHD538" s="330"/>
      <c r="LHE538" s="428"/>
      <c r="LHF538" s="330"/>
      <c r="LHG538" s="428"/>
      <c r="LHH538" s="330"/>
      <c r="LHI538" s="428"/>
      <c r="LHJ538" s="330"/>
      <c r="LHK538" s="428"/>
      <c r="LHL538" s="330"/>
      <c r="LHM538" s="428"/>
      <c r="LHN538" s="330"/>
      <c r="LHO538" s="428"/>
      <c r="LHP538" s="330"/>
      <c r="LHQ538" s="428"/>
      <c r="LHR538" s="330"/>
      <c r="LHS538" s="428"/>
      <c r="LHT538" s="330"/>
      <c r="LHU538" s="428"/>
      <c r="LHV538" s="330"/>
      <c r="LHW538" s="428"/>
      <c r="LHX538" s="330"/>
      <c r="LHY538" s="428"/>
      <c r="LHZ538" s="330"/>
      <c r="LIA538" s="428"/>
      <c r="LIB538" s="330"/>
      <c r="LIC538" s="428"/>
      <c r="LID538" s="330"/>
      <c r="LIE538" s="428"/>
      <c r="LIF538" s="330"/>
      <c r="LIG538" s="428"/>
      <c r="LIH538" s="330"/>
      <c r="LII538" s="428"/>
      <c r="LIJ538" s="330"/>
      <c r="LIK538" s="428"/>
      <c r="LIL538" s="330"/>
      <c r="LIM538" s="428"/>
      <c r="LIN538" s="330"/>
      <c r="LIO538" s="428"/>
      <c r="LIP538" s="330"/>
      <c r="LIQ538" s="428"/>
      <c r="LIR538" s="330"/>
      <c r="LIS538" s="428"/>
      <c r="LIT538" s="330"/>
      <c r="LIU538" s="428"/>
      <c r="LIV538" s="330"/>
      <c r="LIW538" s="428"/>
      <c r="LIX538" s="330"/>
      <c r="LIY538" s="428"/>
      <c r="LIZ538" s="330"/>
      <c r="LJA538" s="428"/>
      <c r="LJB538" s="330"/>
      <c r="LJC538" s="428"/>
      <c r="LJD538" s="330"/>
      <c r="LJE538" s="428"/>
      <c r="LJF538" s="330"/>
      <c r="LJG538" s="428"/>
      <c r="LJH538" s="330"/>
      <c r="LJI538" s="428"/>
      <c r="LJJ538" s="330"/>
      <c r="LJK538" s="428"/>
      <c r="LJL538" s="330"/>
      <c r="LJM538" s="428"/>
      <c r="LJN538" s="330"/>
      <c r="LJO538" s="428"/>
      <c r="LJP538" s="330"/>
      <c r="LJQ538" s="428"/>
      <c r="LJR538" s="330"/>
      <c r="LJS538" s="428"/>
      <c r="LJT538" s="330"/>
      <c r="LJU538" s="428"/>
      <c r="LJV538" s="330"/>
      <c r="LJW538" s="428"/>
      <c r="LJX538" s="330"/>
      <c r="LJY538" s="428"/>
      <c r="LJZ538" s="330"/>
      <c r="LKA538" s="428"/>
      <c r="LKB538" s="330"/>
      <c r="LKC538" s="428"/>
      <c r="LKD538" s="330"/>
      <c r="LKE538" s="428"/>
      <c r="LKF538" s="330"/>
      <c r="LKG538" s="428"/>
      <c r="LKH538" s="330"/>
      <c r="LKI538" s="428"/>
      <c r="LKJ538" s="330"/>
      <c r="LKK538" s="428"/>
      <c r="LKL538" s="330"/>
      <c r="LKM538" s="428"/>
      <c r="LKN538" s="330"/>
      <c r="LKO538" s="428"/>
      <c r="LKP538" s="330"/>
      <c r="LKQ538" s="428"/>
      <c r="LKR538" s="330"/>
      <c r="LKS538" s="428"/>
      <c r="LKT538" s="330"/>
      <c r="LKU538" s="428"/>
      <c r="LKV538" s="330"/>
      <c r="LKW538" s="428"/>
      <c r="LKX538" s="330"/>
      <c r="LKY538" s="428"/>
      <c r="LKZ538" s="330"/>
      <c r="LLA538" s="428"/>
      <c r="LLB538" s="330"/>
      <c r="LLC538" s="428"/>
      <c r="LLD538" s="330"/>
      <c r="LLE538" s="428"/>
      <c r="LLF538" s="330"/>
      <c r="LLG538" s="428"/>
      <c r="LLH538" s="330"/>
      <c r="LLI538" s="428"/>
      <c r="LLJ538" s="330"/>
      <c r="LLK538" s="428"/>
      <c r="LLL538" s="330"/>
      <c r="LLM538" s="428"/>
      <c r="LLN538" s="330"/>
      <c r="LLO538" s="428"/>
      <c r="LLP538" s="330"/>
      <c r="LLQ538" s="428"/>
      <c r="LLR538" s="330"/>
      <c r="LLS538" s="428"/>
      <c r="LLT538" s="330"/>
      <c r="LLU538" s="428"/>
      <c r="LLV538" s="330"/>
      <c r="LLW538" s="428"/>
      <c r="LLX538" s="330"/>
      <c r="LLY538" s="428"/>
      <c r="LLZ538" s="330"/>
      <c r="LMA538" s="428"/>
      <c r="LMB538" s="330"/>
      <c r="LMC538" s="428"/>
      <c r="LMD538" s="330"/>
      <c r="LME538" s="428"/>
      <c r="LMF538" s="330"/>
      <c r="LMG538" s="428"/>
      <c r="LMH538" s="330"/>
      <c r="LMI538" s="428"/>
      <c r="LMJ538" s="330"/>
      <c r="LMK538" s="428"/>
      <c r="LML538" s="330"/>
      <c r="LMM538" s="428"/>
      <c r="LMN538" s="330"/>
      <c r="LMO538" s="428"/>
      <c r="LMP538" s="330"/>
      <c r="LMQ538" s="428"/>
      <c r="LMR538" s="330"/>
      <c r="LMS538" s="428"/>
      <c r="LMT538" s="330"/>
      <c r="LMU538" s="428"/>
      <c r="LMV538" s="330"/>
      <c r="LMW538" s="428"/>
      <c r="LMX538" s="330"/>
      <c r="LMY538" s="428"/>
      <c r="LMZ538" s="330"/>
      <c r="LNA538" s="428"/>
      <c r="LNB538" s="330"/>
      <c r="LNC538" s="428"/>
      <c r="LND538" s="330"/>
      <c r="LNE538" s="428"/>
      <c r="LNF538" s="330"/>
      <c r="LNG538" s="428"/>
      <c r="LNH538" s="330"/>
      <c r="LNI538" s="428"/>
      <c r="LNJ538" s="330"/>
      <c r="LNK538" s="428"/>
      <c r="LNL538" s="330"/>
      <c r="LNM538" s="428"/>
      <c r="LNN538" s="330"/>
      <c r="LNO538" s="428"/>
      <c r="LNP538" s="330"/>
      <c r="LNQ538" s="428"/>
      <c r="LNR538" s="330"/>
      <c r="LNS538" s="428"/>
      <c r="LNT538" s="330"/>
      <c r="LNU538" s="428"/>
      <c r="LNV538" s="330"/>
      <c r="LNW538" s="428"/>
      <c r="LNX538" s="330"/>
      <c r="LNY538" s="428"/>
      <c r="LNZ538" s="330"/>
      <c r="LOA538" s="428"/>
      <c r="LOB538" s="330"/>
      <c r="LOC538" s="428"/>
      <c r="LOD538" s="330"/>
      <c r="LOE538" s="428"/>
      <c r="LOF538" s="330"/>
      <c r="LOG538" s="428"/>
      <c r="LOH538" s="330"/>
      <c r="LOI538" s="428"/>
      <c r="LOJ538" s="330"/>
      <c r="LOK538" s="428"/>
      <c r="LOL538" s="330"/>
      <c r="LOM538" s="428"/>
      <c r="LON538" s="330"/>
      <c r="LOO538" s="428"/>
      <c r="LOP538" s="330"/>
      <c r="LOQ538" s="428"/>
      <c r="LOR538" s="330"/>
      <c r="LOS538" s="428"/>
      <c r="LOT538" s="330"/>
      <c r="LOU538" s="428"/>
      <c r="LOV538" s="330"/>
      <c r="LOW538" s="428"/>
      <c r="LOX538" s="330"/>
      <c r="LOY538" s="428"/>
      <c r="LOZ538" s="330"/>
      <c r="LPA538" s="428"/>
      <c r="LPB538" s="330"/>
      <c r="LPC538" s="428"/>
      <c r="LPD538" s="330"/>
      <c r="LPE538" s="428"/>
      <c r="LPF538" s="330"/>
      <c r="LPG538" s="428"/>
      <c r="LPH538" s="330"/>
      <c r="LPI538" s="428"/>
      <c r="LPJ538" s="330"/>
      <c r="LPK538" s="428"/>
      <c r="LPL538" s="330"/>
      <c r="LPM538" s="428"/>
      <c r="LPN538" s="330"/>
      <c r="LPO538" s="428"/>
      <c r="LPP538" s="330"/>
      <c r="LPQ538" s="428"/>
      <c r="LPR538" s="330"/>
      <c r="LPS538" s="428"/>
      <c r="LPT538" s="330"/>
      <c r="LPU538" s="428"/>
      <c r="LPV538" s="330"/>
      <c r="LPW538" s="428"/>
      <c r="LPX538" s="330"/>
      <c r="LPY538" s="428"/>
      <c r="LPZ538" s="330"/>
      <c r="LQA538" s="428"/>
      <c r="LQB538" s="330"/>
      <c r="LQC538" s="428"/>
      <c r="LQD538" s="330"/>
      <c r="LQE538" s="428"/>
      <c r="LQF538" s="330"/>
      <c r="LQG538" s="428"/>
      <c r="LQH538" s="330"/>
      <c r="LQI538" s="428"/>
      <c r="LQJ538" s="330"/>
      <c r="LQK538" s="428"/>
      <c r="LQL538" s="330"/>
      <c r="LQM538" s="428"/>
      <c r="LQN538" s="330"/>
      <c r="LQO538" s="428"/>
      <c r="LQP538" s="330"/>
      <c r="LQQ538" s="428"/>
      <c r="LQR538" s="330"/>
      <c r="LQS538" s="428"/>
      <c r="LQT538" s="330"/>
      <c r="LQU538" s="428"/>
      <c r="LQV538" s="330"/>
      <c r="LQW538" s="428"/>
      <c r="LQX538" s="330"/>
      <c r="LQY538" s="428"/>
      <c r="LQZ538" s="330"/>
      <c r="LRA538" s="428"/>
      <c r="LRB538" s="330"/>
      <c r="LRC538" s="428"/>
      <c r="LRD538" s="330"/>
      <c r="LRE538" s="428"/>
      <c r="LRF538" s="330"/>
      <c r="LRG538" s="428"/>
      <c r="LRH538" s="330"/>
      <c r="LRI538" s="428"/>
      <c r="LRJ538" s="330"/>
      <c r="LRK538" s="428"/>
      <c r="LRL538" s="330"/>
      <c r="LRM538" s="428"/>
      <c r="LRN538" s="330"/>
      <c r="LRO538" s="428"/>
      <c r="LRP538" s="330"/>
      <c r="LRQ538" s="428"/>
      <c r="LRR538" s="330"/>
      <c r="LRS538" s="428"/>
      <c r="LRT538" s="330"/>
      <c r="LRU538" s="428"/>
      <c r="LRV538" s="330"/>
      <c r="LRW538" s="428"/>
      <c r="LRX538" s="330"/>
      <c r="LRY538" s="428"/>
      <c r="LRZ538" s="330"/>
      <c r="LSA538" s="428"/>
      <c r="LSB538" s="330"/>
      <c r="LSC538" s="428"/>
      <c r="LSD538" s="330"/>
      <c r="LSE538" s="428"/>
      <c r="LSF538" s="330"/>
      <c r="LSG538" s="428"/>
      <c r="LSH538" s="330"/>
      <c r="LSI538" s="428"/>
      <c r="LSJ538" s="330"/>
      <c r="LSK538" s="428"/>
      <c r="LSL538" s="330"/>
      <c r="LSM538" s="428"/>
      <c r="LSN538" s="330"/>
      <c r="LSO538" s="428"/>
      <c r="LSP538" s="330"/>
      <c r="LSQ538" s="428"/>
      <c r="LSR538" s="330"/>
      <c r="LSS538" s="428"/>
      <c r="LST538" s="330"/>
      <c r="LSU538" s="428"/>
      <c r="LSV538" s="330"/>
      <c r="LSW538" s="428"/>
      <c r="LSX538" s="330"/>
      <c r="LSY538" s="428"/>
      <c r="LSZ538" s="330"/>
      <c r="LTA538" s="428"/>
      <c r="LTB538" s="330"/>
      <c r="LTC538" s="428"/>
      <c r="LTD538" s="330"/>
      <c r="LTE538" s="428"/>
      <c r="LTF538" s="330"/>
      <c r="LTG538" s="428"/>
      <c r="LTH538" s="330"/>
      <c r="LTI538" s="428"/>
      <c r="LTJ538" s="330"/>
      <c r="LTK538" s="428"/>
      <c r="LTL538" s="330"/>
      <c r="LTM538" s="428"/>
      <c r="LTN538" s="330"/>
      <c r="LTO538" s="428"/>
      <c r="LTP538" s="330"/>
      <c r="LTQ538" s="428"/>
      <c r="LTR538" s="330"/>
      <c r="LTS538" s="428"/>
      <c r="LTT538" s="330"/>
      <c r="LTU538" s="428"/>
      <c r="LTV538" s="330"/>
      <c r="LTW538" s="428"/>
      <c r="LTX538" s="330"/>
      <c r="LTY538" s="428"/>
      <c r="LTZ538" s="330"/>
      <c r="LUA538" s="428"/>
      <c r="LUB538" s="330"/>
      <c r="LUC538" s="428"/>
      <c r="LUD538" s="330"/>
      <c r="LUE538" s="428"/>
      <c r="LUF538" s="330"/>
      <c r="LUG538" s="428"/>
      <c r="LUH538" s="330"/>
      <c r="LUI538" s="428"/>
      <c r="LUJ538" s="330"/>
      <c r="LUK538" s="428"/>
      <c r="LUL538" s="330"/>
      <c r="LUM538" s="428"/>
      <c r="LUN538" s="330"/>
      <c r="LUO538" s="428"/>
      <c r="LUP538" s="330"/>
      <c r="LUQ538" s="428"/>
      <c r="LUR538" s="330"/>
      <c r="LUS538" s="428"/>
      <c r="LUT538" s="330"/>
      <c r="LUU538" s="428"/>
      <c r="LUV538" s="330"/>
      <c r="LUW538" s="428"/>
      <c r="LUX538" s="330"/>
      <c r="LUY538" s="428"/>
      <c r="LUZ538" s="330"/>
      <c r="LVA538" s="428"/>
      <c r="LVB538" s="330"/>
      <c r="LVC538" s="428"/>
      <c r="LVD538" s="330"/>
      <c r="LVE538" s="428"/>
      <c r="LVF538" s="330"/>
      <c r="LVG538" s="428"/>
      <c r="LVH538" s="330"/>
      <c r="LVI538" s="428"/>
      <c r="LVJ538" s="330"/>
      <c r="LVK538" s="428"/>
      <c r="LVL538" s="330"/>
      <c r="LVM538" s="428"/>
      <c r="LVN538" s="330"/>
      <c r="LVO538" s="428"/>
      <c r="LVP538" s="330"/>
      <c r="LVQ538" s="428"/>
      <c r="LVR538" s="330"/>
      <c r="LVS538" s="428"/>
      <c r="LVT538" s="330"/>
      <c r="LVU538" s="428"/>
      <c r="LVV538" s="330"/>
      <c r="LVW538" s="428"/>
      <c r="LVX538" s="330"/>
      <c r="LVY538" s="428"/>
      <c r="LVZ538" s="330"/>
      <c r="LWA538" s="428"/>
      <c r="LWB538" s="330"/>
      <c r="LWC538" s="428"/>
      <c r="LWD538" s="330"/>
      <c r="LWE538" s="428"/>
      <c r="LWF538" s="330"/>
      <c r="LWG538" s="428"/>
      <c r="LWH538" s="330"/>
      <c r="LWI538" s="428"/>
      <c r="LWJ538" s="330"/>
      <c r="LWK538" s="428"/>
      <c r="LWL538" s="330"/>
      <c r="LWM538" s="428"/>
      <c r="LWN538" s="330"/>
      <c r="LWO538" s="428"/>
      <c r="LWP538" s="330"/>
      <c r="LWQ538" s="428"/>
      <c r="LWR538" s="330"/>
      <c r="LWS538" s="428"/>
      <c r="LWT538" s="330"/>
      <c r="LWU538" s="428"/>
      <c r="LWV538" s="330"/>
      <c r="LWW538" s="428"/>
      <c r="LWX538" s="330"/>
      <c r="LWY538" s="428"/>
      <c r="LWZ538" s="330"/>
      <c r="LXA538" s="428"/>
      <c r="LXB538" s="330"/>
      <c r="LXC538" s="428"/>
      <c r="LXD538" s="330"/>
      <c r="LXE538" s="428"/>
      <c r="LXF538" s="330"/>
      <c r="LXG538" s="428"/>
      <c r="LXH538" s="330"/>
      <c r="LXI538" s="428"/>
      <c r="LXJ538" s="330"/>
      <c r="LXK538" s="428"/>
      <c r="LXL538" s="330"/>
      <c r="LXM538" s="428"/>
      <c r="LXN538" s="330"/>
      <c r="LXO538" s="428"/>
      <c r="LXP538" s="330"/>
      <c r="LXQ538" s="428"/>
      <c r="LXR538" s="330"/>
      <c r="LXS538" s="428"/>
      <c r="LXT538" s="330"/>
      <c r="LXU538" s="428"/>
      <c r="LXV538" s="330"/>
      <c r="LXW538" s="428"/>
      <c r="LXX538" s="330"/>
      <c r="LXY538" s="428"/>
      <c r="LXZ538" s="330"/>
      <c r="LYA538" s="428"/>
      <c r="LYB538" s="330"/>
      <c r="LYC538" s="428"/>
      <c r="LYD538" s="330"/>
      <c r="LYE538" s="428"/>
      <c r="LYF538" s="330"/>
      <c r="LYG538" s="428"/>
      <c r="LYH538" s="330"/>
      <c r="LYI538" s="428"/>
      <c r="LYJ538" s="330"/>
      <c r="LYK538" s="428"/>
      <c r="LYL538" s="330"/>
      <c r="LYM538" s="428"/>
      <c r="LYN538" s="330"/>
      <c r="LYO538" s="428"/>
      <c r="LYP538" s="330"/>
      <c r="LYQ538" s="428"/>
      <c r="LYR538" s="330"/>
      <c r="LYS538" s="428"/>
      <c r="LYT538" s="330"/>
      <c r="LYU538" s="428"/>
      <c r="LYV538" s="330"/>
      <c r="LYW538" s="428"/>
      <c r="LYX538" s="330"/>
      <c r="LYY538" s="428"/>
      <c r="LYZ538" s="330"/>
      <c r="LZA538" s="428"/>
      <c r="LZB538" s="330"/>
      <c r="LZC538" s="428"/>
      <c r="LZD538" s="330"/>
      <c r="LZE538" s="428"/>
      <c r="LZF538" s="330"/>
      <c r="LZG538" s="428"/>
      <c r="LZH538" s="330"/>
      <c r="LZI538" s="428"/>
      <c r="LZJ538" s="330"/>
      <c r="LZK538" s="428"/>
      <c r="LZL538" s="330"/>
      <c r="LZM538" s="428"/>
      <c r="LZN538" s="330"/>
      <c r="LZO538" s="428"/>
      <c r="LZP538" s="330"/>
      <c r="LZQ538" s="428"/>
      <c r="LZR538" s="330"/>
      <c r="LZS538" s="428"/>
      <c r="LZT538" s="330"/>
      <c r="LZU538" s="428"/>
      <c r="LZV538" s="330"/>
      <c r="LZW538" s="428"/>
      <c r="LZX538" s="330"/>
      <c r="LZY538" s="428"/>
      <c r="LZZ538" s="330"/>
      <c r="MAA538" s="428"/>
      <c r="MAB538" s="330"/>
      <c r="MAC538" s="428"/>
      <c r="MAD538" s="330"/>
      <c r="MAE538" s="428"/>
      <c r="MAF538" s="330"/>
      <c r="MAG538" s="428"/>
      <c r="MAH538" s="330"/>
      <c r="MAI538" s="428"/>
      <c r="MAJ538" s="330"/>
      <c r="MAK538" s="428"/>
      <c r="MAL538" s="330"/>
      <c r="MAM538" s="428"/>
      <c r="MAN538" s="330"/>
      <c r="MAO538" s="428"/>
      <c r="MAP538" s="330"/>
      <c r="MAQ538" s="428"/>
      <c r="MAR538" s="330"/>
      <c r="MAS538" s="428"/>
      <c r="MAT538" s="330"/>
      <c r="MAU538" s="428"/>
      <c r="MAV538" s="330"/>
      <c r="MAW538" s="428"/>
      <c r="MAX538" s="330"/>
      <c r="MAY538" s="428"/>
      <c r="MAZ538" s="330"/>
      <c r="MBA538" s="428"/>
      <c r="MBB538" s="330"/>
      <c r="MBC538" s="428"/>
      <c r="MBD538" s="330"/>
      <c r="MBE538" s="428"/>
      <c r="MBF538" s="330"/>
      <c r="MBG538" s="428"/>
      <c r="MBH538" s="330"/>
      <c r="MBI538" s="428"/>
      <c r="MBJ538" s="330"/>
      <c r="MBK538" s="428"/>
      <c r="MBL538" s="330"/>
      <c r="MBM538" s="428"/>
      <c r="MBN538" s="330"/>
      <c r="MBO538" s="428"/>
      <c r="MBP538" s="330"/>
      <c r="MBQ538" s="428"/>
      <c r="MBR538" s="330"/>
      <c r="MBS538" s="428"/>
      <c r="MBT538" s="330"/>
      <c r="MBU538" s="428"/>
      <c r="MBV538" s="330"/>
      <c r="MBW538" s="428"/>
      <c r="MBX538" s="330"/>
      <c r="MBY538" s="428"/>
      <c r="MBZ538" s="330"/>
      <c r="MCA538" s="428"/>
      <c r="MCB538" s="330"/>
      <c r="MCC538" s="428"/>
      <c r="MCD538" s="330"/>
      <c r="MCE538" s="428"/>
      <c r="MCF538" s="330"/>
      <c r="MCG538" s="428"/>
      <c r="MCH538" s="330"/>
      <c r="MCI538" s="428"/>
      <c r="MCJ538" s="330"/>
      <c r="MCK538" s="428"/>
      <c r="MCL538" s="330"/>
      <c r="MCM538" s="428"/>
      <c r="MCN538" s="330"/>
      <c r="MCO538" s="428"/>
      <c r="MCP538" s="330"/>
      <c r="MCQ538" s="428"/>
      <c r="MCR538" s="330"/>
      <c r="MCS538" s="428"/>
      <c r="MCT538" s="330"/>
      <c r="MCU538" s="428"/>
      <c r="MCV538" s="330"/>
      <c r="MCW538" s="428"/>
      <c r="MCX538" s="330"/>
      <c r="MCY538" s="428"/>
      <c r="MCZ538" s="330"/>
      <c r="MDA538" s="428"/>
      <c r="MDB538" s="330"/>
      <c r="MDC538" s="428"/>
      <c r="MDD538" s="330"/>
      <c r="MDE538" s="428"/>
      <c r="MDF538" s="330"/>
      <c r="MDG538" s="428"/>
      <c r="MDH538" s="330"/>
      <c r="MDI538" s="428"/>
      <c r="MDJ538" s="330"/>
      <c r="MDK538" s="428"/>
      <c r="MDL538" s="330"/>
      <c r="MDM538" s="428"/>
      <c r="MDN538" s="330"/>
      <c r="MDO538" s="428"/>
      <c r="MDP538" s="330"/>
      <c r="MDQ538" s="428"/>
      <c r="MDR538" s="330"/>
      <c r="MDS538" s="428"/>
      <c r="MDT538" s="330"/>
      <c r="MDU538" s="428"/>
      <c r="MDV538" s="330"/>
      <c r="MDW538" s="428"/>
      <c r="MDX538" s="330"/>
      <c r="MDY538" s="428"/>
      <c r="MDZ538" s="330"/>
      <c r="MEA538" s="428"/>
      <c r="MEB538" s="330"/>
      <c r="MEC538" s="428"/>
      <c r="MED538" s="330"/>
      <c r="MEE538" s="428"/>
      <c r="MEF538" s="330"/>
      <c r="MEG538" s="428"/>
      <c r="MEH538" s="330"/>
      <c r="MEI538" s="428"/>
      <c r="MEJ538" s="330"/>
      <c r="MEK538" s="428"/>
      <c r="MEL538" s="330"/>
      <c r="MEM538" s="428"/>
      <c r="MEN538" s="330"/>
      <c r="MEO538" s="428"/>
      <c r="MEP538" s="330"/>
      <c r="MEQ538" s="428"/>
      <c r="MER538" s="330"/>
      <c r="MES538" s="428"/>
      <c r="MET538" s="330"/>
      <c r="MEU538" s="428"/>
      <c r="MEV538" s="330"/>
      <c r="MEW538" s="428"/>
      <c r="MEX538" s="330"/>
      <c r="MEY538" s="428"/>
      <c r="MEZ538" s="330"/>
      <c r="MFA538" s="428"/>
      <c r="MFB538" s="330"/>
      <c r="MFC538" s="428"/>
      <c r="MFD538" s="330"/>
      <c r="MFE538" s="428"/>
      <c r="MFF538" s="330"/>
      <c r="MFG538" s="428"/>
      <c r="MFH538" s="330"/>
      <c r="MFI538" s="428"/>
      <c r="MFJ538" s="330"/>
      <c r="MFK538" s="428"/>
      <c r="MFL538" s="330"/>
      <c r="MFM538" s="428"/>
      <c r="MFN538" s="330"/>
      <c r="MFO538" s="428"/>
      <c r="MFP538" s="330"/>
      <c r="MFQ538" s="428"/>
      <c r="MFR538" s="330"/>
      <c r="MFS538" s="428"/>
      <c r="MFT538" s="330"/>
      <c r="MFU538" s="428"/>
      <c r="MFV538" s="330"/>
      <c r="MFW538" s="428"/>
      <c r="MFX538" s="330"/>
      <c r="MFY538" s="428"/>
      <c r="MFZ538" s="330"/>
      <c r="MGA538" s="428"/>
      <c r="MGB538" s="330"/>
      <c r="MGC538" s="428"/>
      <c r="MGD538" s="330"/>
      <c r="MGE538" s="428"/>
      <c r="MGF538" s="330"/>
      <c r="MGG538" s="428"/>
      <c r="MGH538" s="330"/>
      <c r="MGI538" s="428"/>
      <c r="MGJ538" s="330"/>
      <c r="MGK538" s="428"/>
      <c r="MGL538" s="330"/>
      <c r="MGM538" s="428"/>
      <c r="MGN538" s="330"/>
      <c r="MGO538" s="428"/>
      <c r="MGP538" s="330"/>
      <c r="MGQ538" s="428"/>
      <c r="MGR538" s="330"/>
      <c r="MGS538" s="428"/>
      <c r="MGT538" s="330"/>
      <c r="MGU538" s="428"/>
      <c r="MGV538" s="330"/>
      <c r="MGW538" s="428"/>
      <c r="MGX538" s="330"/>
      <c r="MGY538" s="428"/>
      <c r="MGZ538" s="330"/>
      <c r="MHA538" s="428"/>
      <c r="MHB538" s="330"/>
      <c r="MHC538" s="428"/>
      <c r="MHD538" s="330"/>
      <c r="MHE538" s="428"/>
      <c r="MHF538" s="330"/>
      <c r="MHG538" s="428"/>
      <c r="MHH538" s="330"/>
      <c r="MHI538" s="428"/>
      <c r="MHJ538" s="330"/>
      <c r="MHK538" s="428"/>
      <c r="MHL538" s="330"/>
      <c r="MHM538" s="428"/>
      <c r="MHN538" s="330"/>
      <c r="MHO538" s="428"/>
      <c r="MHP538" s="330"/>
      <c r="MHQ538" s="428"/>
      <c r="MHR538" s="330"/>
      <c r="MHS538" s="428"/>
      <c r="MHT538" s="330"/>
      <c r="MHU538" s="428"/>
      <c r="MHV538" s="330"/>
      <c r="MHW538" s="428"/>
      <c r="MHX538" s="330"/>
      <c r="MHY538" s="428"/>
      <c r="MHZ538" s="330"/>
      <c r="MIA538" s="428"/>
      <c r="MIB538" s="330"/>
      <c r="MIC538" s="428"/>
      <c r="MID538" s="330"/>
      <c r="MIE538" s="428"/>
      <c r="MIF538" s="330"/>
      <c r="MIG538" s="428"/>
      <c r="MIH538" s="330"/>
      <c r="MII538" s="428"/>
      <c r="MIJ538" s="330"/>
      <c r="MIK538" s="428"/>
      <c r="MIL538" s="330"/>
      <c r="MIM538" s="428"/>
      <c r="MIN538" s="330"/>
      <c r="MIO538" s="428"/>
      <c r="MIP538" s="330"/>
      <c r="MIQ538" s="428"/>
      <c r="MIR538" s="330"/>
      <c r="MIS538" s="428"/>
      <c r="MIT538" s="330"/>
      <c r="MIU538" s="428"/>
      <c r="MIV538" s="330"/>
      <c r="MIW538" s="428"/>
      <c r="MIX538" s="330"/>
      <c r="MIY538" s="428"/>
      <c r="MIZ538" s="330"/>
      <c r="MJA538" s="428"/>
      <c r="MJB538" s="330"/>
      <c r="MJC538" s="428"/>
      <c r="MJD538" s="330"/>
      <c r="MJE538" s="428"/>
      <c r="MJF538" s="330"/>
      <c r="MJG538" s="428"/>
      <c r="MJH538" s="330"/>
      <c r="MJI538" s="428"/>
      <c r="MJJ538" s="330"/>
      <c r="MJK538" s="428"/>
      <c r="MJL538" s="330"/>
      <c r="MJM538" s="428"/>
      <c r="MJN538" s="330"/>
      <c r="MJO538" s="428"/>
      <c r="MJP538" s="330"/>
      <c r="MJQ538" s="428"/>
      <c r="MJR538" s="330"/>
      <c r="MJS538" s="428"/>
      <c r="MJT538" s="330"/>
      <c r="MJU538" s="428"/>
      <c r="MJV538" s="330"/>
      <c r="MJW538" s="428"/>
      <c r="MJX538" s="330"/>
      <c r="MJY538" s="428"/>
      <c r="MJZ538" s="330"/>
      <c r="MKA538" s="428"/>
      <c r="MKB538" s="330"/>
      <c r="MKC538" s="428"/>
      <c r="MKD538" s="330"/>
      <c r="MKE538" s="428"/>
      <c r="MKF538" s="330"/>
      <c r="MKG538" s="428"/>
      <c r="MKH538" s="330"/>
      <c r="MKI538" s="428"/>
      <c r="MKJ538" s="330"/>
      <c r="MKK538" s="428"/>
      <c r="MKL538" s="330"/>
      <c r="MKM538" s="428"/>
      <c r="MKN538" s="330"/>
      <c r="MKO538" s="428"/>
      <c r="MKP538" s="330"/>
      <c r="MKQ538" s="428"/>
      <c r="MKR538" s="330"/>
      <c r="MKS538" s="428"/>
      <c r="MKT538" s="330"/>
      <c r="MKU538" s="428"/>
      <c r="MKV538" s="330"/>
      <c r="MKW538" s="428"/>
      <c r="MKX538" s="330"/>
      <c r="MKY538" s="428"/>
      <c r="MKZ538" s="330"/>
      <c r="MLA538" s="428"/>
      <c r="MLB538" s="330"/>
      <c r="MLC538" s="428"/>
      <c r="MLD538" s="330"/>
      <c r="MLE538" s="428"/>
      <c r="MLF538" s="330"/>
      <c r="MLG538" s="428"/>
      <c r="MLH538" s="330"/>
      <c r="MLI538" s="428"/>
      <c r="MLJ538" s="330"/>
      <c r="MLK538" s="428"/>
      <c r="MLL538" s="330"/>
      <c r="MLM538" s="428"/>
      <c r="MLN538" s="330"/>
      <c r="MLO538" s="428"/>
      <c r="MLP538" s="330"/>
      <c r="MLQ538" s="428"/>
      <c r="MLR538" s="330"/>
      <c r="MLS538" s="428"/>
      <c r="MLT538" s="330"/>
      <c r="MLU538" s="428"/>
      <c r="MLV538" s="330"/>
      <c r="MLW538" s="428"/>
      <c r="MLX538" s="330"/>
      <c r="MLY538" s="428"/>
      <c r="MLZ538" s="330"/>
      <c r="MMA538" s="428"/>
      <c r="MMB538" s="330"/>
      <c r="MMC538" s="428"/>
      <c r="MMD538" s="330"/>
      <c r="MME538" s="428"/>
      <c r="MMF538" s="330"/>
      <c r="MMG538" s="428"/>
      <c r="MMH538" s="330"/>
      <c r="MMI538" s="428"/>
      <c r="MMJ538" s="330"/>
      <c r="MMK538" s="428"/>
      <c r="MML538" s="330"/>
      <c r="MMM538" s="428"/>
      <c r="MMN538" s="330"/>
      <c r="MMO538" s="428"/>
      <c r="MMP538" s="330"/>
      <c r="MMQ538" s="428"/>
      <c r="MMR538" s="330"/>
      <c r="MMS538" s="428"/>
      <c r="MMT538" s="330"/>
      <c r="MMU538" s="428"/>
      <c r="MMV538" s="330"/>
      <c r="MMW538" s="428"/>
      <c r="MMX538" s="330"/>
      <c r="MMY538" s="428"/>
      <c r="MMZ538" s="330"/>
      <c r="MNA538" s="428"/>
      <c r="MNB538" s="330"/>
      <c r="MNC538" s="428"/>
      <c r="MND538" s="330"/>
      <c r="MNE538" s="428"/>
      <c r="MNF538" s="330"/>
      <c r="MNG538" s="428"/>
      <c r="MNH538" s="330"/>
      <c r="MNI538" s="428"/>
      <c r="MNJ538" s="330"/>
      <c r="MNK538" s="428"/>
      <c r="MNL538" s="330"/>
      <c r="MNM538" s="428"/>
      <c r="MNN538" s="330"/>
      <c r="MNO538" s="428"/>
      <c r="MNP538" s="330"/>
      <c r="MNQ538" s="428"/>
      <c r="MNR538" s="330"/>
      <c r="MNS538" s="428"/>
      <c r="MNT538" s="330"/>
      <c r="MNU538" s="428"/>
      <c r="MNV538" s="330"/>
      <c r="MNW538" s="428"/>
      <c r="MNX538" s="330"/>
      <c r="MNY538" s="428"/>
      <c r="MNZ538" s="330"/>
      <c r="MOA538" s="428"/>
      <c r="MOB538" s="330"/>
      <c r="MOC538" s="428"/>
      <c r="MOD538" s="330"/>
      <c r="MOE538" s="428"/>
      <c r="MOF538" s="330"/>
      <c r="MOG538" s="428"/>
      <c r="MOH538" s="330"/>
      <c r="MOI538" s="428"/>
      <c r="MOJ538" s="330"/>
      <c r="MOK538" s="428"/>
      <c r="MOL538" s="330"/>
      <c r="MOM538" s="428"/>
      <c r="MON538" s="330"/>
      <c r="MOO538" s="428"/>
      <c r="MOP538" s="330"/>
      <c r="MOQ538" s="428"/>
      <c r="MOR538" s="330"/>
      <c r="MOS538" s="428"/>
      <c r="MOT538" s="330"/>
      <c r="MOU538" s="428"/>
      <c r="MOV538" s="330"/>
      <c r="MOW538" s="428"/>
      <c r="MOX538" s="330"/>
      <c r="MOY538" s="428"/>
      <c r="MOZ538" s="330"/>
      <c r="MPA538" s="428"/>
      <c r="MPB538" s="330"/>
      <c r="MPC538" s="428"/>
      <c r="MPD538" s="330"/>
      <c r="MPE538" s="428"/>
      <c r="MPF538" s="330"/>
      <c r="MPG538" s="428"/>
      <c r="MPH538" s="330"/>
      <c r="MPI538" s="428"/>
      <c r="MPJ538" s="330"/>
      <c r="MPK538" s="428"/>
      <c r="MPL538" s="330"/>
      <c r="MPM538" s="428"/>
      <c r="MPN538" s="330"/>
      <c r="MPO538" s="428"/>
      <c r="MPP538" s="330"/>
      <c r="MPQ538" s="428"/>
      <c r="MPR538" s="330"/>
      <c r="MPS538" s="428"/>
      <c r="MPT538" s="330"/>
      <c r="MPU538" s="428"/>
      <c r="MPV538" s="330"/>
      <c r="MPW538" s="428"/>
      <c r="MPX538" s="330"/>
      <c r="MPY538" s="428"/>
      <c r="MPZ538" s="330"/>
      <c r="MQA538" s="428"/>
      <c r="MQB538" s="330"/>
      <c r="MQC538" s="428"/>
      <c r="MQD538" s="330"/>
      <c r="MQE538" s="428"/>
      <c r="MQF538" s="330"/>
      <c r="MQG538" s="428"/>
      <c r="MQH538" s="330"/>
      <c r="MQI538" s="428"/>
      <c r="MQJ538" s="330"/>
      <c r="MQK538" s="428"/>
      <c r="MQL538" s="330"/>
      <c r="MQM538" s="428"/>
      <c r="MQN538" s="330"/>
      <c r="MQO538" s="428"/>
      <c r="MQP538" s="330"/>
      <c r="MQQ538" s="428"/>
      <c r="MQR538" s="330"/>
      <c r="MQS538" s="428"/>
      <c r="MQT538" s="330"/>
      <c r="MQU538" s="428"/>
      <c r="MQV538" s="330"/>
      <c r="MQW538" s="428"/>
      <c r="MQX538" s="330"/>
      <c r="MQY538" s="428"/>
      <c r="MQZ538" s="330"/>
      <c r="MRA538" s="428"/>
      <c r="MRB538" s="330"/>
      <c r="MRC538" s="428"/>
      <c r="MRD538" s="330"/>
      <c r="MRE538" s="428"/>
      <c r="MRF538" s="330"/>
      <c r="MRG538" s="428"/>
      <c r="MRH538" s="330"/>
      <c r="MRI538" s="428"/>
      <c r="MRJ538" s="330"/>
      <c r="MRK538" s="428"/>
      <c r="MRL538" s="330"/>
      <c r="MRM538" s="428"/>
      <c r="MRN538" s="330"/>
      <c r="MRO538" s="428"/>
      <c r="MRP538" s="330"/>
      <c r="MRQ538" s="428"/>
      <c r="MRR538" s="330"/>
      <c r="MRS538" s="428"/>
      <c r="MRT538" s="330"/>
      <c r="MRU538" s="428"/>
      <c r="MRV538" s="330"/>
      <c r="MRW538" s="428"/>
      <c r="MRX538" s="330"/>
      <c r="MRY538" s="428"/>
      <c r="MRZ538" s="330"/>
      <c r="MSA538" s="428"/>
      <c r="MSB538" s="330"/>
      <c r="MSC538" s="428"/>
      <c r="MSD538" s="330"/>
      <c r="MSE538" s="428"/>
      <c r="MSF538" s="330"/>
      <c r="MSG538" s="428"/>
      <c r="MSH538" s="330"/>
      <c r="MSI538" s="428"/>
      <c r="MSJ538" s="330"/>
      <c r="MSK538" s="428"/>
      <c r="MSL538" s="330"/>
      <c r="MSM538" s="428"/>
      <c r="MSN538" s="330"/>
      <c r="MSO538" s="428"/>
      <c r="MSP538" s="330"/>
      <c r="MSQ538" s="428"/>
      <c r="MSR538" s="330"/>
      <c r="MSS538" s="428"/>
      <c r="MST538" s="330"/>
      <c r="MSU538" s="428"/>
      <c r="MSV538" s="330"/>
      <c r="MSW538" s="428"/>
      <c r="MSX538" s="330"/>
      <c r="MSY538" s="428"/>
      <c r="MSZ538" s="330"/>
      <c r="MTA538" s="428"/>
      <c r="MTB538" s="330"/>
      <c r="MTC538" s="428"/>
      <c r="MTD538" s="330"/>
      <c r="MTE538" s="428"/>
      <c r="MTF538" s="330"/>
      <c r="MTG538" s="428"/>
      <c r="MTH538" s="330"/>
      <c r="MTI538" s="428"/>
      <c r="MTJ538" s="330"/>
      <c r="MTK538" s="428"/>
      <c r="MTL538" s="330"/>
      <c r="MTM538" s="428"/>
      <c r="MTN538" s="330"/>
      <c r="MTO538" s="428"/>
      <c r="MTP538" s="330"/>
      <c r="MTQ538" s="428"/>
      <c r="MTR538" s="330"/>
      <c r="MTS538" s="428"/>
      <c r="MTT538" s="330"/>
      <c r="MTU538" s="428"/>
      <c r="MTV538" s="330"/>
      <c r="MTW538" s="428"/>
      <c r="MTX538" s="330"/>
      <c r="MTY538" s="428"/>
      <c r="MTZ538" s="330"/>
      <c r="MUA538" s="428"/>
      <c r="MUB538" s="330"/>
      <c r="MUC538" s="428"/>
      <c r="MUD538" s="330"/>
      <c r="MUE538" s="428"/>
      <c r="MUF538" s="330"/>
      <c r="MUG538" s="428"/>
      <c r="MUH538" s="330"/>
      <c r="MUI538" s="428"/>
      <c r="MUJ538" s="330"/>
      <c r="MUK538" s="428"/>
      <c r="MUL538" s="330"/>
      <c r="MUM538" s="428"/>
      <c r="MUN538" s="330"/>
      <c r="MUO538" s="428"/>
      <c r="MUP538" s="330"/>
      <c r="MUQ538" s="428"/>
      <c r="MUR538" s="330"/>
      <c r="MUS538" s="428"/>
      <c r="MUT538" s="330"/>
      <c r="MUU538" s="428"/>
      <c r="MUV538" s="330"/>
      <c r="MUW538" s="428"/>
      <c r="MUX538" s="330"/>
      <c r="MUY538" s="428"/>
      <c r="MUZ538" s="330"/>
      <c r="MVA538" s="428"/>
      <c r="MVB538" s="330"/>
      <c r="MVC538" s="428"/>
      <c r="MVD538" s="330"/>
      <c r="MVE538" s="428"/>
      <c r="MVF538" s="330"/>
      <c r="MVG538" s="428"/>
      <c r="MVH538" s="330"/>
      <c r="MVI538" s="428"/>
      <c r="MVJ538" s="330"/>
      <c r="MVK538" s="428"/>
      <c r="MVL538" s="330"/>
      <c r="MVM538" s="428"/>
      <c r="MVN538" s="330"/>
      <c r="MVO538" s="428"/>
      <c r="MVP538" s="330"/>
      <c r="MVQ538" s="428"/>
      <c r="MVR538" s="330"/>
      <c r="MVS538" s="428"/>
      <c r="MVT538" s="330"/>
      <c r="MVU538" s="428"/>
      <c r="MVV538" s="330"/>
      <c r="MVW538" s="428"/>
      <c r="MVX538" s="330"/>
      <c r="MVY538" s="428"/>
      <c r="MVZ538" s="330"/>
      <c r="MWA538" s="428"/>
      <c r="MWB538" s="330"/>
      <c r="MWC538" s="428"/>
      <c r="MWD538" s="330"/>
      <c r="MWE538" s="428"/>
      <c r="MWF538" s="330"/>
      <c r="MWG538" s="428"/>
      <c r="MWH538" s="330"/>
      <c r="MWI538" s="428"/>
      <c r="MWJ538" s="330"/>
      <c r="MWK538" s="428"/>
      <c r="MWL538" s="330"/>
      <c r="MWM538" s="428"/>
      <c r="MWN538" s="330"/>
      <c r="MWO538" s="428"/>
      <c r="MWP538" s="330"/>
      <c r="MWQ538" s="428"/>
      <c r="MWR538" s="330"/>
      <c r="MWS538" s="428"/>
      <c r="MWT538" s="330"/>
      <c r="MWU538" s="428"/>
      <c r="MWV538" s="330"/>
      <c r="MWW538" s="428"/>
      <c r="MWX538" s="330"/>
      <c r="MWY538" s="428"/>
      <c r="MWZ538" s="330"/>
      <c r="MXA538" s="428"/>
      <c r="MXB538" s="330"/>
      <c r="MXC538" s="428"/>
      <c r="MXD538" s="330"/>
      <c r="MXE538" s="428"/>
      <c r="MXF538" s="330"/>
      <c r="MXG538" s="428"/>
      <c r="MXH538" s="330"/>
      <c r="MXI538" s="428"/>
      <c r="MXJ538" s="330"/>
      <c r="MXK538" s="428"/>
      <c r="MXL538" s="330"/>
      <c r="MXM538" s="428"/>
      <c r="MXN538" s="330"/>
      <c r="MXO538" s="428"/>
      <c r="MXP538" s="330"/>
      <c r="MXQ538" s="428"/>
      <c r="MXR538" s="330"/>
      <c r="MXS538" s="428"/>
      <c r="MXT538" s="330"/>
      <c r="MXU538" s="428"/>
      <c r="MXV538" s="330"/>
      <c r="MXW538" s="428"/>
      <c r="MXX538" s="330"/>
      <c r="MXY538" s="428"/>
      <c r="MXZ538" s="330"/>
      <c r="MYA538" s="428"/>
      <c r="MYB538" s="330"/>
      <c r="MYC538" s="428"/>
      <c r="MYD538" s="330"/>
      <c r="MYE538" s="428"/>
      <c r="MYF538" s="330"/>
      <c r="MYG538" s="428"/>
      <c r="MYH538" s="330"/>
      <c r="MYI538" s="428"/>
      <c r="MYJ538" s="330"/>
      <c r="MYK538" s="428"/>
      <c r="MYL538" s="330"/>
      <c r="MYM538" s="428"/>
      <c r="MYN538" s="330"/>
      <c r="MYO538" s="428"/>
      <c r="MYP538" s="330"/>
      <c r="MYQ538" s="428"/>
      <c r="MYR538" s="330"/>
      <c r="MYS538" s="428"/>
      <c r="MYT538" s="330"/>
      <c r="MYU538" s="428"/>
      <c r="MYV538" s="330"/>
      <c r="MYW538" s="428"/>
      <c r="MYX538" s="330"/>
      <c r="MYY538" s="428"/>
      <c r="MYZ538" s="330"/>
      <c r="MZA538" s="428"/>
      <c r="MZB538" s="330"/>
      <c r="MZC538" s="428"/>
      <c r="MZD538" s="330"/>
      <c r="MZE538" s="428"/>
      <c r="MZF538" s="330"/>
      <c r="MZG538" s="428"/>
      <c r="MZH538" s="330"/>
      <c r="MZI538" s="428"/>
      <c r="MZJ538" s="330"/>
      <c r="MZK538" s="428"/>
      <c r="MZL538" s="330"/>
      <c r="MZM538" s="428"/>
      <c r="MZN538" s="330"/>
      <c r="MZO538" s="428"/>
      <c r="MZP538" s="330"/>
      <c r="MZQ538" s="428"/>
      <c r="MZR538" s="330"/>
      <c r="MZS538" s="428"/>
      <c r="MZT538" s="330"/>
      <c r="MZU538" s="428"/>
      <c r="MZV538" s="330"/>
      <c r="MZW538" s="428"/>
      <c r="MZX538" s="330"/>
      <c r="MZY538" s="428"/>
      <c r="MZZ538" s="330"/>
      <c r="NAA538" s="428"/>
      <c r="NAB538" s="330"/>
      <c r="NAC538" s="428"/>
      <c r="NAD538" s="330"/>
      <c r="NAE538" s="428"/>
      <c r="NAF538" s="330"/>
      <c r="NAG538" s="428"/>
      <c r="NAH538" s="330"/>
      <c r="NAI538" s="428"/>
      <c r="NAJ538" s="330"/>
      <c r="NAK538" s="428"/>
      <c r="NAL538" s="330"/>
      <c r="NAM538" s="428"/>
      <c r="NAN538" s="330"/>
      <c r="NAO538" s="428"/>
      <c r="NAP538" s="330"/>
      <c r="NAQ538" s="428"/>
      <c r="NAR538" s="330"/>
      <c r="NAS538" s="428"/>
      <c r="NAT538" s="330"/>
      <c r="NAU538" s="428"/>
      <c r="NAV538" s="330"/>
      <c r="NAW538" s="428"/>
      <c r="NAX538" s="330"/>
      <c r="NAY538" s="428"/>
      <c r="NAZ538" s="330"/>
      <c r="NBA538" s="428"/>
      <c r="NBB538" s="330"/>
      <c r="NBC538" s="428"/>
      <c r="NBD538" s="330"/>
      <c r="NBE538" s="428"/>
      <c r="NBF538" s="330"/>
      <c r="NBG538" s="428"/>
      <c r="NBH538" s="330"/>
      <c r="NBI538" s="428"/>
      <c r="NBJ538" s="330"/>
      <c r="NBK538" s="428"/>
      <c r="NBL538" s="330"/>
      <c r="NBM538" s="428"/>
      <c r="NBN538" s="330"/>
      <c r="NBO538" s="428"/>
      <c r="NBP538" s="330"/>
      <c r="NBQ538" s="428"/>
      <c r="NBR538" s="330"/>
      <c r="NBS538" s="428"/>
      <c r="NBT538" s="330"/>
      <c r="NBU538" s="428"/>
      <c r="NBV538" s="330"/>
      <c r="NBW538" s="428"/>
      <c r="NBX538" s="330"/>
      <c r="NBY538" s="428"/>
      <c r="NBZ538" s="330"/>
      <c r="NCA538" s="428"/>
      <c r="NCB538" s="330"/>
      <c r="NCC538" s="428"/>
      <c r="NCD538" s="330"/>
      <c r="NCE538" s="428"/>
      <c r="NCF538" s="330"/>
      <c r="NCG538" s="428"/>
      <c r="NCH538" s="330"/>
      <c r="NCI538" s="428"/>
      <c r="NCJ538" s="330"/>
      <c r="NCK538" s="428"/>
      <c r="NCL538" s="330"/>
      <c r="NCM538" s="428"/>
      <c r="NCN538" s="330"/>
      <c r="NCO538" s="428"/>
      <c r="NCP538" s="330"/>
      <c r="NCQ538" s="428"/>
      <c r="NCR538" s="330"/>
      <c r="NCS538" s="428"/>
      <c r="NCT538" s="330"/>
      <c r="NCU538" s="428"/>
      <c r="NCV538" s="330"/>
      <c r="NCW538" s="428"/>
      <c r="NCX538" s="330"/>
      <c r="NCY538" s="428"/>
      <c r="NCZ538" s="330"/>
      <c r="NDA538" s="428"/>
      <c r="NDB538" s="330"/>
      <c r="NDC538" s="428"/>
      <c r="NDD538" s="330"/>
      <c r="NDE538" s="428"/>
      <c r="NDF538" s="330"/>
      <c r="NDG538" s="428"/>
      <c r="NDH538" s="330"/>
      <c r="NDI538" s="428"/>
      <c r="NDJ538" s="330"/>
      <c r="NDK538" s="428"/>
      <c r="NDL538" s="330"/>
      <c r="NDM538" s="428"/>
      <c r="NDN538" s="330"/>
      <c r="NDO538" s="428"/>
      <c r="NDP538" s="330"/>
      <c r="NDQ538" s="428"/>
      <c r="NDR538" s="330"/>
      <c r="NDS538" s="428"/>
      <c r="NDT538" s="330"/>
      <c r="NDU538" s="428"/>
      <c r="NDV538" s="330"/>
      <c r="NDW538" s="428"/>
      <c r="NDX538" s="330"/>
      <c r="NDY538" s="428"/>
      <c r="NDZ538" s="330"/>
      <c r="NEA538" s="428"/>
      <c r="NEB538" s="330"/>
      <c r="NEC538" s="428"/>
      <c r="NED538" s="330"/>
      <c r="NEE538" s="428"/>
      <c r="NEF538" s="330"/>
      <c r="NEG538" s="428"/>
      <c r="NEH538" s="330"/>
      <c r="NEI538" s="428"/>
      <c r="NEJ538" s="330"/>
      <c r="NEK538" s="428"/>
      <c r="NEL538" s="330"/>
      <c r="NEM538" s="428"/>
      <c r="NEN538" s="330"/>
      <c r="NEO538" s="428"/>
      <c r="NEP538" s="330"/>
      <c r="NEQ538" s="428"/>
      <c r="NER538" s="330"/>
      <c r="NES538" s="428"/>
      <c r="NET538" s="330"/>
      <c r="NEU538" s="428"/>
      <c r="NEV538" s="330"/>
      <c r="NEW538" s="428"/>
      <c r="NEX538" s="330"/>
      <c r="NEY538" s="428"/>
      <c r="NEZ538" s="330"/>
      <c r="NFA538" s="428"/>
      <c r="NFB538" s="330"/>
      <c r="NFC538" s="428"/>
      <c r="NFD538" s="330"/>
      <c r="NFE538" s="428"/>
      <c r="NFF538" s="330"/>
      <c r="NFG538" s="428"/>
      <c r="NFH538" s="330"/>
      <c r="NFI538" s="428"/>
      <c r="NFJ538" s="330"/>
      <c r="NFK538" s="428"/>
      <c r="NFL538" s="330"/>
      <c r="NFM538" s="428"/>
      <c r="NFN538" s="330"/>
      <c r="NFO538" s="428"/>
      <c r="NFP538" s="330"/>
      <c r="NFQ538" s="428"/>
      <c r="NFR538" s="330"/>
      <c r="NFS538" s="428"/>
      <c r="NFT538" s="330"/>
      <c r="NFU538" s="428"/>
      <c r="NFV538" s="330"/>
      <c r="NFW538" s="428"/>
      <c r="NFX538" s="330"/>
      <c r="NFY538" s="428"/>
      <c r="NFZ538" s="330"/>
      <c r="NGA538" s="428"/>
      <c r="NGB538" s="330"/>
      <c r="NGC538" s="428"/>
      <c r="NGD538" s="330"/>
      <c r="NGE538" s="428"/>
      <c r="NGF538" s="330"/>
      <c r="NGG538" s="428"/>
      <c r="NGH538" s="330"/>
      <c r="NGI538" s="428"/>
      <c r="NGJ538" s="330"/>
      <c r="NGK538" s="428"/>
      <c r="NGL538" s="330"/>
      <c r="NGM538" s="428"/>
      <c r="NGN538" s="330"/>
      <c r="NGO538" s="428"/>
      <c r="NGP538" s="330"/>
      <c r="NGQ538" s="428"/>
      <c r="NGR538" s="330"/>
      <c r="NGS538" s="428"/>
      <c r="NGT538" s="330"/>
      <c r="NGU538" s="428"/>
      <c r="NGV538" s="330"/>
      <c r="NGW538" s="428"/>
      <c r="NGX538" s="330"/>
      <c r="NGY538" s="428"/>
      <c r="NGZ538" s="330"/>
      <c r="NHA538" s="428"/>
      <c r="NHB538" s="330"/>
      <c r="NHC538" s="428"/>
      <c r="NHD538" s="330"/>
      <c r="NHE538" s="428"/>
      <c r="NHF538" s="330"/>
      <c r="NHG538" s="428"/>
      <c r="NHH538" s="330"/>
      <c r="NHI538" s="428"/>
      <c r="NHJ538" s="330"/>
      <c r="NHK538" s="428"/>
      <c r="NHL538" s="330"/>
      <c r="NHM538" s="428"/>
      <c r="NHN538" s="330"/>
      <c r="NHO538" s="428"/>
      <c r="NHP538" s="330"/>
      <c r="NHQ538" s="428"/>
      <c r="NHR538" s="330"/>
      <c r="NHS538" s="428"/>
      <c r="NHT538" s="330"/>
      <c r="NHU538" s="428"/>
      <c r="NHV538" s="330"/>
      <c r="NHW538" s="428"/>
      <c r="NHX538" s="330"/>
      <c r="NHY538" s="428"/>
      <c r="NHZ538" s="330"/>
      <c r="NIA538" s="428"/>
      <c r="NIB538" s="330"/>
      <c r="NIC538" s="428"/>
      <c r="NID538" s="330"/>
      <c r="NIE538" s="428"/>
      <c r="NIF538" s="330"/>
      <c r="NIG538" s="428"/>
      <c r="NIH538" s="330"/>
      <c r="NII538" s="428"/>
      <c r="NIJ538" s="330"/>
      <c r="NIK538" s="428"/>
      <c r="NIL538" s="330"/>
      <c r="NIM538" s="428"/>
      <c r="NIN538" s="330"/>
      <c r="NIO538" s="428"/>
      <c r="NIP538" s="330"/>
      <c r="NIQ538" s="428"/>
      <c r="NIR538" s="330"/>
      <c r="NIS538" s="428"/>
      <c r="NIT538" s="330"/>
      <c r="NIU538" s="428"/>
      <c r="NIV538" s="330"/>
      <c r="NIW538" s="428"/>
      <c r="NIX538" s="330"/>
      <c r="NIY538" s="428"/>
      <c r="NIZ538" s="330"/>
      <c r="NJA538" s="428"/>
      <c r="NJB538" s="330"/>
      <c r="NJC538" s="428"/>
      <c r="NJD538" s="330"/>
      <c r="NJE538" s="428"/>
      <c r="NJF538" s="330"/>
      <c r="NJG538" s="428"/>
      <c r="NJH538" s="330"/>
      <c r="NJI538" s="428"/>
      <c r="NJJ538" s="330"/>
      <c r="NJK538" s="428"/>
      <c r="NJL538" s="330"/>
      <c r="NJM538" s="428"/>
      <c r="NJN538" s="330"/>
      <c r="NJO538" s="428"/>
      <c r="NJP538" s="330"/>
      <c r="NJQ538" s="428"/>
      <c r="NJR538" s="330"/>
      <c r="NJS538" s="428"/>
      <c r="NJT538" s="330"/>
      <c r="NJU538" s="428"/>
      <c r="NJV538" s="330"/>
      <c r="NJW538" s="428"/>
      <c r="NJX538" s="330"/>
      <c r="NJY538" s="428"/>
      <c r="NJZ538" s="330"/>
      <c r="NKA538" s="428"/>
      <c r="NKB538" s="330"/>
      <c r="NKC538" s="428"/>
      <c r="NKD538" s="330"/>
      <c r="NKE538" s="428"/>
      <c r="NKF538" s="330"/>
      <c r="NKG538" s="428"/>
      <c r="NKH538" s="330"/>
      <c r="NKI538" s="428"/>
      <c r="NKJ538" s="330"/>
      <c r="NKK538" s="428"/>
      <c r="NKL538" s="330"/>
      <c r="NKM538" s="428"/>
      <c r="NKN538" s="330"/>
      <c r="NKO538" s="428"/>
      <c r="NKP538" s="330"/>
      <c r="NKQ538" s="428"/>
      <c r="NKR538" s="330"/>
      <c r="NKS538" s="428"/>
      <c r="NKT538" s="330"/>
      <c r="NKU538" s="428"/>
      <c r="NKV538" s="330"/>
      <c r="NKW538" s="428"/>
      <c r="NKX538" s="330"/>
      <c r="NKY538" s="428"/>
      <c r="NKZ538" s="330"/>
      <c r="NLA538" s="428"/>
      <c r="NLB538" s="330"/>
      <c r="NLC538" s="428"/>
      <c r="NLD538" s="330"/>
      <c r="NLE538" s="428"/>
      <c r="NLF538" s="330"/>
      <c r="NLG538" s="428"/>
      <c r="NLH538" s="330"/>
      <c r="NLI538" s="428"/>
      <c r="NLJ538" s="330"/>
      <c r="NLK538" s="428"/>
      <c r="NLL538" s="330"/>
      <c r="NLM538" s="428"/>
      <c r="NLN538" s="330"/>
      <c r="NLO538" s="428"/>
      <c r="NLP538" s="330"/>
      <c r="NLQ538" s="428"/>
      <c r="NLR538" s="330"/>
      <c r="NLS538" s="428"/>
      <c r="NLT538" s="330"/>
      <c r="NLU538" s="428"/>
      <c r="NLV538" s="330"/>
      <c r="NLW538" s="428"/>
      <c r="NLX538" s="330"/>
      <c r="NLY538" s="428"/>
      <c r="NLZ538" s="330"/>
      <c r="NMA538" s="428"/>
      <c r="NMB538" s="330"/>
      <c r="NMC538" s="428"/>
      <c r="NMD538" s="330"/>
      <c r="NME538" s="428"/>
      <c r="NMF538" s="330"/>
      <c r="NMG538" s="428"/>
      <c r="NMH538" s="330"/>
      <c r="NMI538" s="428"/>
      <c r="NMJ538" s="330"/>
      <c r="NMK538" s="428"/>
      <c r="NML538" s="330"/>
      <c r="NMM538" s="428"/>
      <c r="NMN538" s="330"/>
      <c r="NMO538" s="428"/>
      <c r="NMP538" s="330"/>
      <c r="NMQ538" s="428"/>
      <c r="NMR538" s="330"/>
      <c r="NMS538" s="428"/>
      <c r="NMT538" s="330"/>
      <c r="NMU538" s="428"/>
      <c r="NMV538" s="330"/>
      <c r="NMW538" s="428"/>
      <c r="NMX538" s="330"/>
      <c r="NMY538" s="428"/>
      <c r="NMZ538" s="330"/>
      <c r="NNA538" s="428"/>
      <c r="NNB538" s="330"/>
      <c r="NNC538" s="428"/>
      <c r="NND538" s="330"/>
      <c r="NNE538" s="428"/>
      <c r="NNF538" s="330"/>
      <c r="NNG538" s="428"/>
      <c r="NNH538" s="330"/>
      <c r="NNI538" s="428"/>
      <c r="NNJ538" s="330"/>
      <c r="NNK538" s="428"/>
      <c r="NNL538" s="330"/>
      <c r="NNM538" s="428"/>
      <c r="NNN538" s="330"/>
      <c r="NNO538" s="428"/>
      <c r="NNP538" s="330"/>
      <c r="NNQ538" s="428"/>
      <c r="NNR538" s="330"/>
      <c r="NNS538" s="428"/>
      <c r="NNT538" s="330"/>
      <c r="NNU538" s="428"/>
      <c r="NNV538" s="330"/>
      <c r="NNW538" s="428"/>
      <c r="NNX538" s="330"/>
      <c r="NNY538" s="428"/>
      <c r="NNZ538" s="330"/>
      <c r="NOA538" s="428"/>
      <c r="NOB538" s="330"/>
      <c r="NOC538" s="428"/>
      <c r="NOD538" s="330"/>
      <c r="NOE538" s="428"/>
      <c r="NOF538" s="330"/>
      <c r="NOG538" s="428"/>
      <c r="NOH538" s="330"/>
      <c r="NOI538" s="428"/>
      <c r="NOJ538" s="330"/>
      <c r="NOK538" s="428"/>
      <c r="NOL538" s="330"/>
      <c r="NOM538" s="428"/>
      <c r="NON538" s="330"/>
      <c r="NOO538" s="428"/>
      <c r="NOP538" s="330"/>
      <c r="NOQ538" s="428"/>
      <c r="NOR538" s="330"/>
      <c r="NOS538" s="428"/>
      <c r="NOT538" s="330"/>
      <c r="NOU538" s="428"/>
      <c r="NOV538" s="330"/>
      <c r="NOW538" s="428"/>
      <c r="NOX538" s="330"/>
      <c r="NOY538" s="428"/>
      <c r="NOZ538" s="330"/>
      <c r="NPA538" s="428"/>
      <c r="NPB538" s="330"/>
      <c r="NPC538" s="428"/>
      <c r="NPD538" s="330"/>
      <c r="NPE538" s="428"/>
      <c r="NPF538" s="330"/>
      <c r="NPG538" s="428"/>
      <c r="NPH538" s="330"/>
      <c r="NPI538" s="428"/>
      <c r="NPJ538" s="330"/>
      <c r="NPK538" s="428"/>
      <c r="NPL538" s="330"/>
      <c r="NPM538" s="428"/>
      <c r="NPN538" s="330"/>
      <c r="NPO538" s="428"/>
      <c r="NPP538" s="330"/>
      <c r="NPQ538" s="428"/>
      <c r="NPR538" s="330"/>
      <c r="NPS538" s="428"/>
      <c r="NPT538" s="330"/>
      <c r="NPU538" s="428"/>
      <c r="NPV538" s="330"/>
      <c r="NPW538" s="428"/>
      <c r="NPX538" s="330"/>
      <c r="NPY538" s="428"/>
      <c r="NPZ538" s="330"/>
      <c r="NQA538" s="428"/>
      <c r="NQB538" s="330"/>
      <c r="NQC538" s="428"/>
      <c r="NQD538" s="330"/>
      <c r="NQE538" s="428"/>
      <c r="NQF538" s="330"/>
      <c r="NQG538" s="428"/>
      <c r="NQH538" s="330"/>
      <c r="NQI538" s="428"/>
      <c r="NQJ538" s="330"/>
      <c r="NQK538" s="428"/>
      <c r="NQL538" s="330"/>
      <c r="NQM538" s="428"/>
      <c r="NQN538" s="330"/>
      <c r="NQO538" s="428"/>
      <c r="NQP538" s="330"/>
      <c r="NQQ538" s="428"/>
      <c r="NQR538" s="330"/>
      <c r="NQS538" s="428"/>
      <c r="NQT538" s="330"/>
      <c r="NQU538" s="428"/>
      <c r="NQV538" s="330"/>
      <c r="NQW538" s="428"/>
      <c r="NQX538" s="330"/>
      <c r="NQY538" s="428"/>
      <c r="NQZ538" s="330"/>
      <c r="NRA538" s="428"/>
      <c r="NRB538" s="330"/>
      <c r="NRC538" s="428"/>
      <c r="NRD538" s="330"/>
      <c r="NRE538" s="428"/>
      <c r="NRF538" s="330"/>
      <c r="NRG538" s="428"/>
      <c r="NRH538" s="330"/>
      <c r="NRI538" s="428"/>
      <c r="NRJ538" s="330"/>
      <c r="NRK538" s="428"/>
      <c r="NRL538" s="330"/>
      <c r="NRM538" s="428"/>
      <c r="NRN538" s="330"/>
      <c r="NRO538" s="428"/>
      <c r="NRP538" s="330"/>
      <c r="NRQ538" s="428"/>
      <c r="NRR538" s="330"/>
      <c r="NRS538" s="428"/>
      <c r="NRT538" s="330"/>
      <c r="NRU538" s="428"/>
      <c r="NRV538" s="330"/>
      <c r="NRW538" s="428"/>
      <c r="NRX538" s="330"/>
      <c r="NRY538" s="428"/>
      <c r="NRZ538" s="330"/>
      <c r="NSA538" s="428"/>
      <c r="NSB538" s="330"/>
      <c r="NSC538" s="428"/>
      <c r="NSD538" s="330"/>
      <c r="NSE538" s="428"/>
      <c r="NSF538" s="330"/>
      <c r="NSG538" s="428"/>
      <c r="NSH538" s="330"/>
      <c r="NSI538" s="428"/>
      <c r="NSJ538" s="330"/>
      <c r="NSK538" s="428"/>
      <c r="NSL538" s="330"/>
      <c r="NSM538" s="428"/>
      <c r="NSN538" s="330"/>
      <c r="NSO538" s="428"/>
      <c r="NSP538" s="330"/>
      <c r="NSQ538" s="428"/>
      <c r="NSR538" s="330"/>
      <c r="NSS538" s="428"/>
      <c r="NST538" s="330"/>
      <c r="NSU538" s="428"/>
      <c r="NSV538" s="330"/>
      <c r="NSW538" s="428"/>
      <c r="NSX538" s="330"/>
      <c r="NSY538" s="428"/>
      <c r="NSZ538" s="330"/>
      <c r="NTA538" s="428"/>
      <c r="NTB538" s="330"/>
      <c r="NTC538" s="428"/>
      <c r="NTD538" s="330"/>
      <c r="NTE538" s="428"/>
      <c r="NTF538" s="330"/>
      <c r="NTG538" s="428"/>
      <c r="NTH538" s="330"/>
      <c r="NTI538" s="428"/>
      <c r="NTJ538" s="330"/>
      <c r="NTK538" s="428"/>
      <c r="NTL538" s="330"/>
      <c r="NTM538" s="428"/>
      <c r="NTN538" s="330"/>
      <c r="NTO538" s="428"/>
      <c r="NTP538" s="330"/>
      <c r="NTQ538" s="428"/>
      <c r="NTR538" s="330"/>
      <c r="NTS538" s="428"/>
      <c r="NTT538" s="330"/>
      <c r="NTU538" s="428"/>
      <c r="NTV538" s="330"/>
      <c r="NTW538" s="428"/>
      <c r="NTX538" s="330"/>
      <c r="NTY538" s="428"/>
      <c r="NTZ538" s="330"/>
      <c r="NUA538" s="428"/>
      <c r="NUB538" s="330"/>
      <c r="NUC538" s="428"/>
      <c r="NUD538" s="330"/>
      <c r="NUE538" s="428"/>
      <c r="NUF538" s="330"/>
      <c r="NUG538" s="428"/>
      <c r="NUH538" s="330"/>
      <c r="NUI538" s="428"/>
      <c r="NUJ538" s="330"/>
      <c r="NUK538" s="428"/>
      <c r="NUL538" s="330"/>
      <c r="NUM538" s="428"/>
      <c r="NUN538" s="330"/>
      <c r="NUO538" s="428"/>
      <c r="NUP538" s="330"/>
      <c r="NUQ538" s="428"/>
      <c r="NUR538" s="330"/>
      <c r="NUS538" s="428"/>
      <c r="NUT538" s="330"/>
      <c r="NUU538" s="428"/>
      <c r="NUV538" s="330"/>
      <c r="NUW538" s="428"/>
      <c r="NUX538" s="330"/>
      <c r="NUY538" s="428"/>
      <c r="NUZ538" s="330"/>
      <c r="NVA538" s="428"/>
      <c r="NVB538" s="330"/>
      <c r="NVC538" s="428"/>
      <c r="NVD538" s="330"/>
      <c r="NVE538" s="428"/>
      <c r="NVF538" s="330"/>
      <c r="NVG538" s="428"/>
      <c r="NVH538" s="330"/>
      <c r="NVI538" s="428"/>
      <c r="NVJ538" s="330"/>
      <c r="NVK538" s="428"/>
      <c r="NVL538" s="330"/>
      <c r="NVM538" s="428"/>
      <c r="NVN538" s="330"/>
      <c r="NVO538" s="428"/>
      <c r="NVP538" s="330"/>
      <c r="NVQ538" s="428"/>
      <c r="NVR538" s="330"/>
      <c r="NVS538" s="428"/>
      <c r="NVT538" s="330"/>
      <c r="NVU538" s="428"/>
      <c r="NVV538" s="330"/>
      <c r="NVW538" s="428"/>
      <c r="NVX538" s="330"/>
      <c r="NVY538" s="428"/>
      <c r="NVZ538" s="330"/>
      <c r="NWA538" s="428"/>
      <c r="NWB538" s="330"/>
      <c r="NWC538" s="428"/>
      <c r="NWD538" s="330"/>
      <c r="NWE538" s="428"/>
      <c r="NWF538" s="330"/>
      <c r="NWG538" s="428"/>
      <c r="NWH538" s="330"/>
      <c r="NWI538" s="428"/>
      <c r="NWJ538" s="330"/>
      <c r="NWK538" s="428"/>
      <c r="NWL538" s="330"/>
      <c r="NWM538" s="428"/>
      <c r="NWN538" s="330"/>
      <c r="NWO538" s="428"/>
      <c r="NWP538" s="330"/>
      <c r="NWQ538" s="428"/>
      <c r="NWR538" s="330"/>
      <c r="NWS538" s="428"/>
      <c r="NWT538" s="330"/>
      <c r="NWU538" s="428"/>
      <c r="NWV538" s="330"/>
      <c r="NWW538" s="428"/>
      <c r="NWX538" s="330"/>
      <c r="NWY538" s="428"/>
      <c r="NWZ538" s="330"/>
      <c r="NXA538" s="428"/>
      <c r="NXB538" s="330"/>
      <c r="NXC538" s="428"/>
      <c r="NXD538" s="330"/>
      <c r="NXE538" s="428"/>
      <c r="NXF538" s="330"/>
      <c r="NXG538" s="428"/>
      <c r="NXH538" s="330"/>
      <c r="NXI538" s="428"/>
      <c r="NXJ538" s="330"/>
      <c r="NXK538" s="428"/>
      <c r="NXL538" s="330"/>
      <c r="NXM538" s="428"/>
      <c r="NXN538" s="330"/>
      <c r="NXO538" s="428"/>
      <c r="NXP538" s="330"/>
      <c r="NXQ538" s="428"/>
      <c r="NXR538" s="330"/>
      <c r="NXS538" s="428"/>
      <c r="NXT538" s="330"/>
      <c r="NXU538" s="428"/>
      <c r="NXV538" s="330"/>
      <c r="NXW538" s="428"/>
      <c r="NXX538" s="330"/>
      <c r="NXY538" s="428"/>
      <c r="NXZ538" s="330"/>
      <c r="NYA538" s="428"/>
      <c r="NYB538" s="330"/>
      <c r="NYC538" s="428"/>
      <c r="NYD538" s="330"/>
      <c r="NYE538" s="428"/>
      <c r="NYF538" s="330"/>
      <c r="NYG538" s="428"/>
      <c r="NYH538" s="330"/>
      <c r="NYI538" s="428"/>
      <c r="NYJ538" s="330"/>
      <c r="NYK538" s="428"/>
      <c r="NYL538" s="330"/>
      <c r="NYM538" s="428"/>
      <c r="NYN538" s="330"/>
      <c r="NYO538" s="428"/>
      <c r="NYP538" s="330"/>
      <c r="NYQ538" s="428"/>
      <c r="NYR538" s="330"/>
      <c r="NYS538" s="428"/>
      <c r="NYT538" s="330"/>
      <c r="NYU538" s="428"/>
      <c r="NYV538" s="330"/>
      <c r="NYW538" s="428"/>
      <c r="NYX538" s="330"/>
      <c r="NYY538" s="428"/>
      <c r="NYZ538" s="330"/>
      <c r="NZA538" s="428"/>
      <c r="NZB538" s="330"/>
      <c r="NZC538" s="428"/>
      <c r="NZD538" s="330"/>
      <c r="NZE538" s="428"/>
      <c r="NZF538" s="330"/>
      <c r="NZG538" s="428"/>
      <c r="NZH538" s="330"/>
      <c r="NZI538" s="428"/>
      <c r="NZJ538" s="330"/>
      <c r="NZK538" s="428"/>
      <c r="NZL538" s="330"/>
      <c r="NZM538" s="428"/>
      <c r="NZN538" s="330"/>
      <c r="NZO538" s="428"/>
      <c r="NZP538" s="330"/>
      <c r="NZQ538" s="428"/>
      <c r="NZR538" s="330"/>
      <c r="NZS538" s="428"/>
      <c r="NZT538" s="330"/>
      <c r="NZU538" s="428"/>
      <c r="NZV538" s="330"/>
      <c r="NZW538" s="428"/>
      <c r="NZX538" s="330"/>
      <c r="NZY538" s="428"/>
      <c r="NZZ538" s="330"/>
      <c r="OAA538" s="428"/>
      <c r="OAB538" s="330"/>
      <c r="OAC538" s="428"/>
      <c r="OAD538" s="330"/>
      <c r="OAE538" s="428"/>
      <c r="OAF538" s="330"/>
      <c r="OAG538" s="428"/>
      <c r="OAH538" s="330"/>
      <c r="OAI538" s="428"/>
      <c r="OAJ538" s="330"/>
      <c r="OAK538" s="428"/>
      <c r="OAL538" s="330"/>
      <c r="OAM538" s="428"/>
      <c r="OAN538" s="330"/>
      <c r="OAO538" s="428"/>
      <c r="OAP538" s="330"/>
      <c r="OAQ538" s="428"/>
      <c r="OAR538" s="330"/>
      <c r="OAS538" s="428"/>
      <c r="OAT538" s="330"/>
      <c r="OAU538" s="428"/>
      <c r="OAV538" s="330"/>
      <c r="OAW538" s="428"/>
      <c r="OAX538" s="330"/>
      <c r="OAY538" s="428"/>
      <c r="OAZ538" s="330"/>
      <c r="OBA538" s="428"/>
      <c r="OBB538" s="330"/>
      <c r="OBC538" s="428"/>
      <c r="OBD538" s="330"/>
      <c r="OBE538" s="428"/>
      <c r="OBF538" s="330"/>
      <c r="OBG538" s="428"/>
      <c r="OBH538" s="330"/>
      <c r="OBI538" s="428"/>
      <c r="OBJ538" s="330"/>
      <c r="OBK538" s="428"/>
      <c r="OBL538" s="330"/>
      <c r="OBM538" s="428"/>
      <c r="OBN538" s="330"/>
      <c r="OBO538" s="428"/>
      <c r="OBP538" s="330"/>
      <c r="OBQ538" s="428"/>
      <c r="OBR538" s="330"/>
      <c r="OBS538" s="428"/>
      <c r="OBT538" s="330"/>
      <c r="OBU538" s="428"/>
      <c r="OBV538" s="330"/>
      <c r="OBW538" s="428"/>
      <c r="OBX538" s="330"/>
      <c r="OBY538" s="428"/>
      <c r="OBZ538" s="330"/>
      <c r="OCA538" s="428"/>
      <c r="OCB538" s="330"/>
      <c r="OCC538" s="428"/>
      <c r="OCD538" s="330"/>
      <c r="OCE538" s="428"/>
      <c r="OCF538" s="330"/>
      <c r="OCG538" s="428"/>
      <c r="OCH538" s="330"/>
      <c r="OCI538" s="428"/>
      <c r="OCJ538" s="330"/>
      <c r="OCK538" s="428"/>
      <c r="OCL538" s="330"/>
      <c r="OCM538" s="428"/>
      <c r="OCN538" s="330"/>
      <c r="OCO538" s="428"/>
      <c r="OCP538" s="330"/>
      <c r="OCQ538" s="428"/>
      <c r="OCR538" s="330"/>
      <c r="OCS538" s="428"/>
      <c r="OCT538" s="330"/>
      <c r="OCU538" s="428"/>
      <c r="OCV538" s="330"/>
      <c r="OCW538" s="428"/>
      <c r="OCX538" s="330"/>
      <c r="OCY538" s="428"/>
      <c r="OCZ538" s="330"/>
      <c r="ODA538" s="428"/>
      <c r="ODB538" s="330"/>
      <c r="ODC538" s="428"/>
      <c r="ODD538" s="330"/>
      <c r="ODE538" s="428"/>
      <c r="ODF538" s="330"/>
      <c r="ODG538" s="428"/>
      <c r="ODH538" s="330"/>
      <c r="ODI538" s="428"/>
      <c r="ODJ538" s="330"/>
      <c r="ODK538" s="428"/>
      <c r="ODL538" s="330"/>
      <c r="ODM538" s="428"/>
      <c r="ODN538" s="330"/>
      <c r="ODO538" s="428"/>
      <c r="ODP538" s="330"/>
      <c r="ODQ538" s="428"/>
      <c r="ODR538" s="330"/>
      <c r="ODS538" s="428"/>
      <c r="ODT538" s="330"/>
      <c r="ODU538" s="428"/>
      <c r="ODV538" s="330"/>
      <c r="ODW538" s="428"/>
      <c r="ODX538" s="330"/>
      <c r="ODY538" s="428"/>
      <c r="ODZ538" s="330"/>
      <c r="OEA538" s="428"/>
      <c r="OEB538" s="330"/>
      <c r="OEC538" s="428"/>
      <c r="OED538" s="330"/>
      <c r="OEE538" s="428"/>
      <c r="OEF538" s="330"/>
      <c r="OEG538" s="428"/>
      <c r="OEH538" s="330"/>
      <c r="OEI538" s="428"/>
      <c r="OEJ538" s="330"/>
      <c r="OEK538" s="428"/>
      <c r="OEL538" s="330"/>
      <c r="OEM538" s="428"/>
      <c r="OEN538" s="330"/>
      <c r="OEO538" s="428"/>
      <c r="OEP538" s="330"/>
      <c r="OEQ538" s="428"/>
      <c r="OER538" s="330"/>
      <c r="OES538" s="428"/>
      <c r="OET538" s="330"/>
      <c r="OEU538" s="428"/>
      <c r="OEV538" s="330"/>
      <c r="OEW538" s="428"/>
      <c r="OEX538" s="330"/>
      <c r="OEY538" s="428"/>
      <c r="OEZ538" s="330"/>
      <c r="OFA538" s="428"/>
      <c r="OFB538" s="330"/>
      <c r="OFC538" s="428"/>
      <c r="OFD538" s="330"/>
      <c r="OFE538" s="428"/>
      <c r="OFF538" s="330"/>
      <c r="OFG538" s="428"/>
      <c r="OFH538" s="330"/>
      <c r="OFI538" s="428"/>
      <c r="OFJ538" s="330"/>
      <c r="OFK538" s="428"/>
      <c r="OFL538" s="330"/>
      <c r="OFM538" s="428"/>
      <c r="OFN538" s="330"/>
      <c r="OFO538" s="428"/>
      <c r="OFP538" s="330"/>
      <c r="OFQ538" s="428"/>
      <c r="OFR538" s="330"/>
      <c r="OFS538" s="428"/>
      <c r="OFT538" s="330"/>
      <c r="OFU538" s="428"/>
      <c r="OFV538" s="330"/>
      <c r="OFW538" s="428"/>
      <c r="OFX538" s="330"/>
      <c r="OFY538" s="428"/>
      <c r="OFZ538" s="330"/>
      <c r="OGA538" s="428"/>
      <c r="OGB538" s="330"/>
      <c r="OGC538" s="428"/>
      <c r="OGD538" s="330"/>
      <c r="OGE538" s="428"/>
      <c r="OGF538" s="330"/>
      <c r="OGG538" s="428"/>
      <c r="OGH538" s="330"/>
      <c r="OGI538" s="428"/>
      <c r="OGJ538" s="330"/>
      <c r="OGK538" s="428"/>
      <c r="OGL538" s="330"/>
      <c r="OGM538" s="428"/>
      <c r="OGN538" s="330"/>
      <c r="OGO538" s="428"/>
      <c r="OGP538" s="330"/>
      <c r="OGQ538" s="428"/>
      <c r="OGR538" s="330"/>
      <c r="OGS538" s="428"/>
      <c r="OGT538" s="330"/>
      <c r="OGU538" s="428"/>
      <c r="OGV538" s="330"/>
      <c r="OGW538" s="428"/>
      <c r="OGX538" s="330"/>
      <c r="OGY538" s="428"/>
      <c r="OGZ538" s="330"/>
      <c r="OHA538" s="428"/>
      <c r="OHB538" s="330"/>
      <c r="OHC538" s="428"/>
      <c r="OHD538" s="330"/>
      <c r="OHE538" s="428"/>
      <c r="OHF538" s="330"/>
      <c r="OHG538" s="428"/>
      <c r="OHH538" s="330"/>
      <c r="OHI538" s="428"/>
      <c r="OHJ538" s="330"/>
      <c r="OHK538" s="428"/>
      <c r="OHL538" s="330"/>
      <c r="OHM538" s="428"/>
      <c r="OHN538" s="330"/>
      <c r="OHO538" s="428"/>
      <c r="OHP538" s="330"/>
      <c r="OHQ538" s="428"/>
      <c r="OHR538" s="330"/>
      <c r="OHS538" s="428"/>
      <c r="OHT538" s="330"/>
      <c r="OHU538" s="428"/>
      <c r="OHV538" s="330"/>
      <c r="OHW538" s="428"/>
      <c r="OHX538" s="330"/>
      <c r="OHY538" s="428"/>
      <c r="OHZ538" s="330"/>
      <c r="OIA538" s="428"/>
      <c r="OIB538" s="330"/>
      <c r="OIC538" s="428"/>
      <c r="OID538" s="330"/>
      <c r="OIE538" s="428"/>
      <c r="OIF538" s="330"/>
      <c r="OIG538" s="428"/>
      <c r="OIH538" s="330"/>
      <c r="OII538" s="428"/>
      <c r="OIJ538" s="330"/>
      <c r="OIK538" s="428"/>
      <c r="OIL538" s="330"/>
      <c r="OIM538" s="428"/>
      <c r="OIN538" s="330"/>
      <c r="OIO538" s="428"/>
      <c r="OIP538" s="330"/>
      <c r="OIQ538" s="428"/>
      <c r="OIR538" s="330"/>
      <c r="OIS538" s="428"/>
      <c r="OIT538" s="330"/>
      <c r="OIU538" s="428"/>
      <c r="OIV538" s="330"/>
      <c r="OIW538" s="428"/>
      <c r="OIX538" s="330"/>
      <c r="OIY538" s="428"/>
      <c r="OIZ538" s="330"/>
      <c r="OJA538" s="428"/>
      <c r="OJB538" s="330"/>
      <c r="OJC538" s="428"/>
      <c r="OJD538" s="330"/>
      <c r="OJE538" s="428"/>
      <c r="OJF538" s="330"/>
      <c r="OJG538" s="428"/>
      <c r="OJH538" s="330"/>
      <c r="OJI538" s="428"/>
      <c r="OJJ538" s="330"/>
      <c r="OJK538" s="428"/>
      <c r="OJL538" s="330"/>
      <c r="OJM538" s="428"/>
      <c r="OJN538" s="330"/>
      <c r="OJO538" s="428"/>
      <c r="OJP538" s="330"/>
      <c r="OJQ538" s="428"/>
      <c r="OJR538" s="330"/>
      <c r="OJS538" s="428"/>
      <c r="OJT538" s="330"/>
      <c r="OJU538" s="428"/>
      <c r="OJV538" s="330"/>
      <c r="OJW538" s="428"/>
      <c r="OJX538" s="330"/>
      <c r="OJY538" s="428"/>
      <c r="OJZ538" s="330"/>
      <c r="OKA538" s="428"/>
      <c r="OKB538" s="330"/>
      <c r="OKC538" s="428"/>
      <c r="OKD538" s="330"/>
      <c r="OKE538" s="428"/>
      <c r="OKF538" s="330"/>
      <c r="OKG538" s="428"/>
      <c r="OKH538" s="330"/>
      <c r="OKI538" s="428"/>
      <c r="OKJ538" s="330"/>
      <c r="OKK538" s="428"/>
      <c r="OKL538" s="330"/>
      <c r="OKM538" s="428"/>
      <c r="OKN538" s="330"/>
      <c r="OKO538" s="428"/>
      <c r="OKP538" s="330"/>
      <c r="OKQ538" s="428"/>
      <c r="OKR538" s="330"/>
      <c r="OKS538" s="428"/>
      <c r="OKT538" s="330"/>
      <c r="OKU538" s="428"/>
      <c r="OKV538" s="330"/>
      <c r="OKW538" s="428"/>
      <c r="OKX538" s="330"/>
      <c r="OKY538" s="428"/>
      <c r="OKZ538" s="330"/>
      <c r="OLA538" s="428"/>
      <c r="OLB538" s="330"/>
      <c r="OLC538" s="428"/>
      <c r="OLD538" s="330"/>
      <c r="OLE538" s="428"/>
      <c r="OLF538" s="330"/>
      <c r="OLG538" s="428"/>
      <c r="OLH538" s="330"/>
      <c r="OLI538" s="428"/>
      <c r="OLJ538" s="330"/>
      <c r="OLK538" s="428"/>
      <c r="OLL538" s="330"/>
      <c r="OLM538" s="428"/>
      <c r="OLN538" s="330"/>
      <c r="OLO538" s="428"/>
      <c r="OLP538" s="330"/>
      <c r="OLQ538" s="428"/>
      <c r="OLR538" s="330"/>
      <c r="OLS538" s="428"/>
      <c r="OLT538" s="330"/>
      <c r="OLU538" s="428"/>
      <c r="OLV538" s="330"/>
      <c r="OLW538" s="428"/>
      <c r="OLX538" s="330"/>
      <c r="OLY538" s="428"/>
      <c r="OLZ538" s="330"/>
      <c r="OMA538" s="428"/>
      <c r="OMB538" s="330"/>
      <c r="OMC538" s="428"/>
      <c r="OMD538" s="330"/>
      <c r="OME538" s="428"/>
      <c r="OMF538" s="330"/>
      <c r="OMG538" s="428"/>
      <c r="OMH538" s="330"/>
      <c r="OMI538" s="428"/>
      <c r="OMJ538" s="330"/>
      <c r="OMK538" s="428"/>
      <c r="OML538" s="330"/>
      <c r="OMM538" s="428"/>
      <c r="OMN538" s="330"/>
      <c r="OMO538" s="428"/>
      <c r="OMP538" s="330"/>
      <c r="OMQ538" s="428"/>
      <c r="OMR538" s="330"/>
      <c r="OMS538" s="428"/>
      <c r="OMT538" s="330"/>
      <c r="OMU538" s="428"/>
      <c r="OMV538" s="330"/>
      <c r="OMW538" s="428"/>
      <c r="OMX538" s="330"/>
      <c r="OMY538" s="428"/>
      <c r="OMZ538" s="330"/>
      <c r="ONA538" s="428"/>
      <c r="ONB538" s="330"/>
      <c r="ONC538" s="428"/>
      <c r="OND538" s="330"/>
      <c r="ONE538" s="428"/>
      <c r="ONF538" s="330"/>
      <c r="ONG538" s="428"/>
      <c r="ONH538" s="330"/>
      <c r="ONI538" s="428"/>
      <c r="ONJ538" s="330"/>
      <c r="ONK538" s="428"/>
      <c r="ONL538" s="330"/>
      <c r="ONM538" s="428"/>
      <c r="ONN538" s="330"/>
      <c r="ONO538" s="428"/>
      <c r="ONP538" s="330"/>
      <c r="ONQ538" s="428"/>
      <c r="ONR538" s="330"/>
      <c r="ONS538" s="428"/>
      <c r="ONT538" s="330"/>
      <c r="ONU538" s="428"/>
      <c r="ONV538" s="330"/>
      <c r="ONW538" s="428"/>
      <c r="ONX538" s="330"/>
      <c r="ONY538" s="428"/>
      <c r="ONZ538" s="330"/>
      <c r="OOA538" s="428"/>
      <c r="OOB538" s="330"/>
      <c r="OOC538" s="428"/>
      <c r="OOD538" s="330"/>
      <c r="OOE538" s="428"/>
      <c r="OOF538" s="330"/>
      <c r="OOG538" s="428"/>
      <c r="OOH538" s="330"/>
      <c r="OOI538" s="428"/>
      <c r="OOJ538" s="330"/>
      <c r="OOK538" s="428"/>
      <c r="OOL538" s="330"/>
      <c r="OOM538" s="428"/>
      <c r="OON538" s="330"/>
      <c r="OOO538" s="428"/>
      <c r="OOP538" s="330"/>
      <c r="OOQ538" s="428"/>
      <c r="OOR538" s="330"/>
      <c r="OOS538" s="428"/>
      <c r="OOT538" s="330"/>
      <c r="OOU538" s="428"/>
      <c r="OOV538" s="330"/>
      <c r="OOW538" s="428"/>
      <c r="OOX538" s="330"/>
      <c r="OOY538" s="428"/>
      <c r="OOZ538" s="330"/>
      <c r="OPA538" s="428"/>
      <c r="OPB538" s="330"/>
      <c r="OPC538" s="428"/>
      <c r="OPD538" s="330"/>
      <c r="OPE538" s="428"/>
      <c r="OPF538" s="330"/>
      <c r="OPG538" s="428"/>
      <c r="OPH538" s="330"/>
      <c r="OPI538" s="428"/>
      <c r="OPJ538" s="330"/>
      <c r="OPK538" s="428"/>
      <c r="OPL538" s="330"/>
      <c r="OPM538" s="428"/>
      <c r="OPN538" s="330"/>
      <c r="OPO538" s="428"/>
      <c r="OPP538" s="330"/>
      <c r="OPQ538" s="428"/>
      <c r="OPR538" s="330"/>
      <c r="OPS538" s="428"/>
      <c r="OPT538" s="330"/>
      <c r="OPU538" s="428"/>
      <c r="OPV538" s="330"/>
      <c r="OPW538" s="428"/>
      <c r="OPX538" s="330"/>
      <c r="OPY538" s="428"/>
      <c r="OPZ538" s="330"/>
      <c r="OQA538" s="428"/>
      <c r="OQB538" s="330"/>
      <c r="OQC538" s="428"/>
      <c r="OQD538" s="330"/>
      <c r="OQE538" s="428"/>
      <c r="OQF538" s="330"/>
      <c r="OQG538" s="428"/>
      <c r="OQH538" s="330"/>
      <c r="OQI538" s="428"/>
      <c r="OQJ538" s="330"/>
      <c r="OQK538" s="428"/>
      <c r="OQL538" s="330"/>
      <c r="OQM538" s="428"/>
      <c r="OQN538" s="330"/>
      <c r="OQO538" s="428"/>
      <c r="OQP538" s="330"/>
      <c r="OQQ538" s="428"/>
      <c r="OQR538" s="330"/>
      <c r="OQS538" s="428"/>
      <c r="OQT538" s="330"/>
      <c r="OQU538" s="428"/>
      <c r="OQV538" s="330"/>
      <c r="OQW538" s="428"/>
      <c r="OQX538" s="330"/>
      <c r="OQY538" s="428"/>
      <c r="OQZ538" s="330"/>
      <c r="ORA538" s="428"/>
      <c r="ORB538" s="330"/>
      <c r="ORC538" s="428"/>
      <c r="ORD538" s="330"/>
      <c r="ORE538" s="428"/>
      <c r="ORF538" s="330"/>
      <c r="ORG538" s="428"/>
      <c r="ORH538" s="330"/>
      <c r="ORI538" s="428"/>
      <c r="ORJ538" s="330"/>
      <c r="ORK538" s="428"/>
      <c r="ORL538" s="330"/>
      <c r="ORM538" s="428"/>
      <c r="ORN538" s="330"/>
      <c r="ORO538" s="428"/>
      <c r="ORP538" s="330"/>
      <c r="ORQ538" s="428"/>
      <c r="ORR538" s="330"/>
      <c r="ORS538" s="428"/>
      <c r="ORT538" s="330"/>
      <c r="ORU538" s="428"/>
      <c r="ORV538" s="330"/>
      <c r="ORW538" s="428"/>
      <c r="ORX538" s="330"/>
      <c r="ORY538" s="428"/>
      <c r="ORZ538" s="330"/>
      <c r="OSA538" s="428"/>
      <c r="OSB538" s="330"/>
      <c r="OSC538" s="428"/>
      <c r="OSD538" s="330"/>
      <c r="OSE538" s="428"/>
      <c r="OSF538" s="330"/>
      <c r="OSG538" s="428"/>
      <c r="OSH538" s="330"/>
      <c r="OSI538" s="428"/>
      <c r="OSJ538" s="330"/>
      <c r="OSK538" s="428"/>
      <c r="OSL538" s="330"/>
      <c r="OSM538" s="428"/>
      <c r="OSN538" s="330"/>
      <c r="OSO538" s="428"/>
      <c r="OSP538" s="330"/>
      <c r="OSQ538" s="428"/>
      <c r="OSR538" s="330"/>
      <c r="OSS538" s="428"/>
      <c r="OST538" s="330"/>
      <c r="OSU538" s="428"/>
      <c r="OSV538" s="330"/>
      <c r="OSW538" s="428"/>
      <c r="OSX538" s="330"/>
      <c r="OSY538" s="428"/>
      <c r="OSZ538" s="330"/>
      <c r="OTA538" s="428"/>
      <c r="OTB538" s="330"/>
      <c r="OTC538" s="428"/>
      <c r="OTD538" s="330"/>
      <c r="OTE538" s="428"/>
      <c r="OTF538" s="330"/>
      <c r="OTG538" s="428"/>
      <c r="OTH538" s="330"/>
      <c r="OTI538" s="428"/>
      <c r="OTJ538" s="330"/>
      <c r="OTK538" s="428"/>
      <c r="OTL538" s="330"/>
      <c r="OTM538" s="428"/>
      <c r="OTN538" s="330"/>
      <c r="OTO538" s="428"/>
      <c r="OTP538" s="330"/>
      <c r="OTQ538" s="428"/>
      <c r="OTR538" s="330"/>
      <c r="OTS538" s="428"/>
      <c r="OTT538" s="330"/>
      <c r="OTU538" s="428"/>
      <c r="OTV538" s="330"/>
      <c r="OTW538" s="428"/>
      <c r="OTX538" s="330"/>
      <c r="OTY538" s="428"/>
      <c r="OTZ538" s="330"/>
      <c r="OUA538" s="428"/>
      <c r="OUB538" s="330"/>
      <c r="OUC538" s="428"/>
      <c r="OUD538" s="330"/>
      <c r="OUE538" s="428"/>
      <c r="OUF538" s="330"/>
      <c r="OUG538" s="428"/>
      <c r="OUH538" s="330"/>
      <c r="OUI538" s="428"/>
      <c r="OUJ538" s="330"/>
      <c r="OUK538" s="428"/>
      <c r="OUL538" s="330"/>
      <c r="OUM538" s="428"/>
      <c r="OUN538" s="330"/>
      <c r="OUO538" s="428"/>
      <c r="OUP538" s="330"/>
      <c r="OUQ538" s="428"/>
      <c r="OUR538" s="330"/>
      <c r="OUS538" s="428"/>
      <c r="OUT538" s="330"/>
      <c r="OUU538" s="428"/>
      <c r="OUV538" s="330"/>
      <c r="OUW538" s="428"/>
      <c r="OUX538" s="330"/>
      <c r="OUY538" s="428"/>
      <c r="OUZ538" s="330"/>
      <c r="OVA538" s="428"/>
      <c r="OVB538" s="330"/>
      <c r="OVC538" s="428"/>
      <c r="OVD538" s="330"/>
      <c r="OVE538" s="428"/>
      <c r="OVF538" s="330"/>
      <c r="OVG538" s="428"/>
      <c r="OVH538" s="330"/>
      <c r="OVI538" s="428"/>
      <c r="OVJ538" s="330"/>
      <c r="OVK538" s="428"/>
      <c r="OVL538" s="330"/>
      <c r="OVM538" s="428"/>
      <c r="OVN538" s="330"/>
      <c r="OVO538" s="428"/>
      <c r="OVP538" s="330"/>
      <c r="OVQ538" s="428"/>
      <c r="OVR538" s="330"/>
      <c r="OVS538" s="428"/>
      <c r="OVT538" s="330"/>
      <c r="OVU538" s="428"/>
      <c r="OVV538" s="330"/>
      <c r="OVW538" s="428"/>
      <c r="OVX538" s="330"/>
      <c r="OVY538" s="428"/>
      <c r="OVZ538" s="330"/>
      <c r="OWA538" s="428"/>
      <c r="OWB538" s="330"/>
      <c r="OWC538" s="428"/>
      <c r="OWD538" s="330"/>
      <c r="OWE538" s="428"/>
      <c r="OWF538" s="330"/>
      <c r="OWG538" s="428"/>
      <c r="OWH538" s="330"/>
      <c r="OWI538" s="428"/>
      <c r="OWJ538" s="330"/>
      <c r="OWK538" s="428"/>
      <c r="OWL538" s="330"/>
      <c r="OWM538" s="428"/>
      <c r="OWN538" s="330"/>
      <c r="OWO538" s="428"/>
      <c r="OWP538" s="330"/>
      <c r="OWQ538" s="428"/>
      <c r="OWR538" s="330"/>
      <c r="OWS538" s="428"/>
      <c r="OWT538" s="330"/>
      <c r="OWU538" s="428"/>
      <c r="OWV538" s="330"/>
      <c r="OWW538" s="428"/>
      <c r="OWX538" s="330"/>
      <c r="OWY538" s="428"/>
      <c r="OWZ538" s="330"/>
      <c r="OXA538" s="428"/>
      <c r="OXB538" s="330"/>
      <c r="OXC538" s="428"/>
      <c r="OXD538" s="330"/>
      <c r="OXE538" s="428"/>
      <c r="OXF538" s="330"/>
      <c r="OXG538" s="428"/>
      <c r="OXH538" s="330"/>
      <c r="OXI538" s="428"/>
      <c r="OXJ538" s="330"/>
      <c r="OXK538" s="428"/>
      <c r="OXL538" s="330"/>
      <c r="OXM538" s="428"/>
      <c r="OXN538" s="330"/>
      <c r="OXO538" s="428"/>
      <c r="OXP538" s="330"/>
      <c r="OXQ538" s="428"/>
      <c r="OXR538" s="330"/>
      <c r="OXS538" s="428"/>
      <c r="OXT538" s="330"/>
      <c r="OXU538" s="428"/>
      <c r="OXV538" s="330"/>
      <c r="OXW538" s="428"/>
      <c r="OXX538" s="330"/>
      <c r="OXY538" s="428"/>
      <c r="OXZ538" s="330"/>
      <c r="OYA538" s="428"/>
      <c r="OYB538" s="330"/>
      <c r="OYC538" s="428"/>
      <c r="OYD538" s="330"/>
      <c r="OYE538" s="428"/>
      <c r="OYF538" s="330"/>
      <c r="OYG538" s="428"/>
      <c r="OYH538" s="330"/>
      <c r="OYI538" s="428"/>
      <c r="OYJ538" s="330"/>
      <c r="OYK538" s="428"/>
      <c r="OYL538" s="330"/>
      <c r="OYM538" s="428"/>
      <c r="OYN538" s="330"/>
      <c r="OYO538" s="428"/>
      <c r="OYP538" s="330"/>
      <c r="OYQ538" s="428"/>
      <c r="OYR538" s="330"/>
      <c r="OYS538" s="428"/>
      <c r="OYT538" s="330"/>
      <c r="OYU538" s="428"/>
      <c r="OYV538" s="330"/>
      <c r="OYW538" s="428"/>
      <c r="OYX538" s="330"/>
      <c r="OYY538" s="428"/>
      <c r="OYZ538" s="330"/>
      <c r="OZA538" s="428"/>
      <c r="OZB538" s="330"/>
      <c r="OZC538" s="428"/>
      <c r="OZD538" s="330"/>
      <c r="OZE538" s="428"/>
      <c r="OZF538" s="330"/>
      <c r="OZG538" s="428"/>
      <c r="OZH538" s="330"/>
      <c r="OZI538" s="428"/>
      <c r="OZJ538" s="330"/>
      <c r="OZK538" s="428"/>
      <c r="OZL538" s="330"/>
      <c r="OZM538" s="428"/>
      <c r="OZN538" s="330"/>
      <c r="OZO538" s="428"/>
      <c r="OZP538" s="330"/>
      <c r="OZQ538" s="428"/>
      <c r="OZR538" s="330"/>
      <c r="OZS538" s="428"/>
      <c r="OZT538" s="330"/>
      <c r="OZU538" s="428"/>
      <c r="OZV538" s="330"/>
      <c r="OZW538" s="428"/>
      <c r="OZX538" s="330"/>
      <c r="OZY538" s="428"/>
      <c r="OZZ538" s="330"/>
      <c r="PAA538" s="428"/>
      <c r="PAB538" s="330"/>
      <c r="PAC538" s="428"/>
      <c r="PAD538" s="330"/>
      <c r="PAE538" s="428"/>
      <c r="PAF538" s="330"/>
      <c r="PAG538" s="428"/>
      <c r="PAH538" s="330"/>
      <c r="PAI538" s="428"/>
      <c r="PAJ538" s="330"/>
      <c r="PAK538" s="428"/>
      <c r="PAL538" s="330"/>
      <c r="PAM538" s="428"/>
      <c r="PAN538" s="330"/>
      <c r="PAO538" s="428"/>
      <c r="PAP538" s="330"/>
      <c r="PAQ538" s="428"/>
      <c r="PAR538" s="330"/>
      <c r="PAS538" s="428"/>
      <c r="PAT538" s="330"/>
      <c r="PAU538" s="428"/>
      <c r="PAV538" s="330"/>
      <c r="PAW538" s="428"/>
      <c r="PAX538" s="330"/>
      <c r="PAY538" s="428"/>
      <c r="PAZ538" s="330"/>
      <c r="PBA538" s="428"/>
      <c r="PBB538" s="330"/>
      <c r="PBC538" s="428"/>
      <c r="PBD538" s="330"/>
      <c r="PBE538" s="428"/>
      <c r="PBF538" s="330"/>
      <c r="PBG538" s="428"/>
      <c r="PBH538" s="330"/>
      <c r="PBI538" s="428"/>
      <c r="PBJ538" s="330"/>
      <c r="PBK538" s="428"/>
      <c r="PBL538" s="330"/>
      <c r="PBM538" s="428"/>
      <c r="PBN538" s="330"/>
      <c r="PBO538" s="428"/>
      <c r="PBP538" s="330"/>
      <c r="PBQ538" s="428"/>
      <c r="PBR538" s="330"/>
      <c r="PBS538" s="428"/>
      <c r="PBT538" s="330"/>
      <c r="PBU538" s="428"/>
      <c r="PBV538" s="330"/>
      <c r="PBW538" s="428"/>
      <c r="PBX538" s="330"/>
      <c r="PBY538" s="428"/>
      <c r="PBZ538" s="330"/>
      <c r="PCA538" s="428"/>
      <c r="PCB538" s="330"/>
      <c r="PCC538" s="428"/>
      <c r="PCD538" s="330"/>
      <c r="PCE538" s="428"/>
      <c r="PCF538" s="330"/>
      <c r="PCG538" s="428"/>
      <c r="PCH538" s="330"/>
      <c r="PCI538" s="428"/>
      <c r="PCJ538" s="330"/>
      <c r="PCK538" s="428"/>
      <c r="PCL538" s="330"/>
      <c r="PCM538" s="428"/>
      <c r="PCN538" s="330"/>
      <c r="PCO538" s="428"/>
      <c r="PCP538" s="330"/>
      <c r="PCQ538" s="428"/>
      <c r="PCR538" s="330"/>
      <c r="PCS538" s="428"/>
      <c r="PCT538" s="330"/>
      <c r="PCU538" s="428"/>
      <c r="PCV538" s="330"/>
      <c r="PCW538" s="428"/>
      <c r="PCX538" s="330"/>
      <c r="PCY538" s="428"/>
      <c r="PCZ538" s="330"/>
      <c r="PDA538" s="428"/>
      <c r="PDB538" s="330"/>
      <c r="PDC538" s="428"/>
      <c r="PDD538" s="330"/>
      <c r="PDE538" s="428"/>
      <c r="PDF538" s="330"/>
      <c r="PDG538" s="428"/>
      <c r="PDH538" s="330"/>
      <c r="PDI538" s="428"/>
      <c r="PDJ538" s="330"/>
      <c r="PDK538" s="428"/>
      <c r="PDL538" s="330"/>
      <c r="PDM538" s="428"/>
      <c r="PDN538" s="330"/>
      <c r="PDO538" s="428"/>
      <c r="PDP538" s="330"/>
      <c r="PDQ538" s="428"/>
      <c r="PDR538" s="330"/>
      <c r="PDS538" s="428"/>
      <c r="PDT538" s="330"/>
      <c r="PDU538" s="428"/>
      <c r="PDV538" s="330"/>
      <c r="PDW538" s="428"/>
      <c r="PDX538" s="330"/>
      <c r="PDY538" s="428"/>
      <c r="PDZ538" s="330"/>
      <c r="PEA538" s="428"/>
      <c r="PEB538" s="330"/>
      <c r="PEC538" s="428"/>
      <c r="PED538" s="330"/>
      <c r="PEE538" s="428"/>
      <c r="PEF538" s="330"/>
      <c r="PEG538" s="428"/>
      <c r="PEH538" s="330"/>
      <c r="PEI538" s="428"/>
      <c r="PEJ538" s="330"/>
      <c r="PEK538" s="428"/>
      <c r="PEL538" s="330"/>
      <c r="PEM538" s="428"/>
      <c r="PEN538" s="330"/>
      <c r="PEO538" s="428"/>
      <c r="PEP538" s="330"/>
      <c r="PEQ538" s="428"/>
      <c r="PER538" s="330"/>
      <c r="PES538" s="428"/>
      <c r="PET538" s="330"/>
      <c r="PEU538" s="428"/>
      <c r="PEV538" s="330"/>
      <c r="PEW538" s="428"/>
      <c r="PEX538" s="330"/>
      <c r="PEY538" s="428"/>
      <c r="PEZ538" s="330"/>
      <c r="PFA538" s="428"/>
      <c r="PFB538" s="330"/>
      <c r="PFC538" s="428"/>
      <c r="PFD538" s="330"/>
      <c r="PFE538" s="428"/>
      <c r="PFF538" s="330"/>
      <c r="PFG538" s="428"/>
      <c r="PFH538" s="330"/>
      <c r="PFI538" s="428"/>
      <c r="PFJ538" s="330"/>
      <c r="PFK538" s="428"/>
      <c r="PFL538" s="330"/>
      <c r="PFM538" s="428"/>
      <c r="PFN538" s="330"/>
      <c r="PFO538" s="428"/>
      <c r="PFP538" s="330"/>
      <c r="PFQ538" s="428"/>
      <c r="PFR538" s="330"/>
      <c r="PFS538" s="428"/>
      <c r="PFT538" s="330"/>
      <c r="PFU538" s="428"/>
      <c r="PFV538" s="330"/>
      <c r="PFW538" s="428"/>
      <c r="PFX538" s="330"/>
      <c r="PFY538" s="428"/>
      <c r="PFZ538" s="330"/>
      <c r="PGA538" s="428"/>
      <c r="PGB538" s="330"/>
      <c r="PGC538" s="428"/>
      <c r="PGD538" s="330"/>
      <c r="PGE538" s="428"/>
      <c r="PGF538" s="330"/>
      <c r="PGG538" s="428"/>
      <c r="PGH538" s="330"/>
      <c r="PGI538" s="428"/>
      <c r="PGJ538" s="330"/>
      <c r="PGK538" s="428"/>
      <c r="PGL538" s="330"/>
      <c r="PGM538" s="428"/>
      <c r="PGN538" s="330"/>
      <c r="PGO538" s="428"/>
      <c r="PGP538" s="330"/>
      <c r="PGQ538" s="428"/>
      <c r="PGR538" s="330"/>
      <c r="PGS538" s="428"/>
      <c r="PGT538" s="330"/>
      <c r="PGU538" s="428"/>
      <c r="PGV538" s="330"/>
      <c r="PGW538" s="428"/>
      <c r="PGX538" s="330"/>
      <c r="PGY538" s="428"/>
      <c r="PGZ538" s="330"/>
      <c r="PHA538" s="428"/>
      <c r="PHB538" s="330"/>
      <c r="PHC538" s="428"/>
      <c r="PHD538" s="330"/>
      <c r="PHE538" s="428"/>
      <c r="PHF538" s="330"/>
      <c r="PHG538" s="428"/>
      <c r="PHH538" s="330"/>
      <c r="PHI538" s="428"/>
      <c r="PHJ538" s="330"/>
      <c r="PHK538" s="428"/>
      <c r="PHL538" s="330"/>
      <c r="PHM538" s="428"/>
      <c r="PHN538" s="330"/>
      <c r="PHO538" s="428"/>
      <c r="PHP538" s="330"/>
      <c r="PHQ538" s="428"/>
      <c r="PHR538" s="330"/>
      <c r="PHS538" s="428"/>
      <c r="PHT538" s="330"/>
      <c r="PHU538" s="428"/>
      <c r="PHV538" s="330"/>
      <c r="PHW538" s="428"/>
      <c r="PHX538" s="330"/>
      <c r="PHY538" s="428"/>
      <c r="PHZ538" s="330"/>
      <c r="PIA538" s="428"/>
      <c r="PIB538" s="330"/>
      <c r="PIC538" s="428"/>
      <c r="PID538" s="330"/>
      <c r="PIE538" s="428"/>
      <c r="PIF538" s="330"/>
      <c r="PIG538" s="428"/>
      <c r="PIH538" s="330"/>
      <c r="PII538" s="428"/>
      <c r="PIJ538" s="330"/>
      <c r="PIK538" s="428"/>
      <c r="PIL538" s="330"/>
      <c r="PIM538" s="428"/>
      <c r="PIN538" s="330"/>
      <c r="PIO538" s="428"/>
      <c r="PIP538" s="330"/>
      <c r="PIQ538" s="428"/>
      <c r="PIR538" s="330"/>
      <c r="PIS538" s="428"/>
      <c r="PIT538" s="330"/>
      <c r="PIU538" s="428"/>
      <c r="PIV538" s="330"/>
      <c r="PIW538" s="428"/>
      <c r="PIX538" s="330"/>
      <c r="PIY538" s="428"/>
      <c r="PIZ538" s="330"/>
      <c r="PJA538" s="428"/>
      <c r="PJB538" s="330"/>
      <c r="PJC538" s="428"/>
      <c r="PJD538" s="330"/>
      <c r="PJE538" s="428"/>
      <c r="PJF538" s="330"/>
      <c r="PJG538" s="428"/>
      <c r="PJH538" s="330"/>
      <c r="PJI538" s="428"/>
      <c r="PJJ538" s="330"/>
      <c r="PJK538" s="428"/>
      <c r="PJL538" s="330"/>
      <c r="PJM538" s="428"/>
      <c r="PJN538" s="330"/>
      <c r="PJO538" s="428"/>
      <c r="PJP538" s="330"/>
      <c r="PJQ538" s="428"/>
      <c r="PJR538" s="330"/>
      <c r="PJS538" s="428"/>
      <c r="PJT538" s="330"/>
      <c r="PJU538" s="428"/>
      <c r="PJV538" s="330"/>
      <c r="PJW538" s="428"/>
      <c r="PJX538" s="330"/>
      <c r="PJY538" s="428"/>
      <c r="PJZ538" s="330"/>
      <c r="PKA538" s="428"/>
      <c r="PKB538" s="330"/>
      <c r="PKC538" s="428"/>
      <c r="PKD538" s="330"/>
      <c r="PKE538" s="428"/>
      <c r="PKF538" s="330"/>
      <c r="PKG538" s="428"/>
      <c r="PKH538" s="330"/>
      <c r="PKI538" s="428"/>
      <c r="PKJ538" s="330"/>
      <c r="PKK538" s="428"/>
      <c r="PKL538" s="330"/>
      <c r="PKM538" s="428"/>
      <c r="PKN538" s="330"/>
      <c r="PKO538" s="428"/>
      <c r="PKP538" s="330"/>
      <c r="PKQ538" s="428"/>
      <c r="PKR538" s="330"/>
      <c r="PKS538" s="428"/>
      <c r="PKT538" s="330"/>
      <c r="PKU538" s="428"/>
      <c r="PKV538" s="330"/>
      <c r="PKW538" s="428"/>
      <c r="PKX538" s="330"/>
      <c r="PKY538" s="428"/>
      <c r="PKZ538" s="330"/>
      <c r="PLA538" s="428"/>
      <c r="PLB538" s="330"/>
      <c r="PLC538" s="428"/>
      <c r="PLD538" s="330"/>
      <c r="PLE538" s="428"/>
      <c r="PLF538" s="330"/>
      <c r="PLG538" s="428"/>
      <c r="PLH538" s="330"/>
      <c r="PLI538" s="428"/>
      <c r="PLJ538" s="330"/>
      <c r="PLK538" s="428"/>
      <c r="PLL538" s="330"/>
      <c r="PLM538" s="428"/>
      <c r="PLN538" s="330"/>
      <c r="PLO538" s="428"/>
      <c r="PLP538" s="330"/>
      <c r="PLQ538" s="428"/>
      <c r="PLR538" s="330"/>
      <c r="PLS538" s="428"/>
      <c r="PLT538" s="330"/>
      <c r="PLU538" s="428"/>
      <c r="PLV538" s="330"/>
      <c r="PLW538" s="428"/>
      <c r="PLX538" s="330"/>
      <c r="PLY538" s="428"/>
      <c r="PLZ538" s="330"/>
      <c r="PMA538" s="428"/>
      <c r="PMB538" s="330"/>
      <c r="PMC538" s="428"/>
      <c r="PMD538" s="330"/>
      <c r="PME538" s="428"/>
      <c r="PMF538" s="330"/>
      <c r="PMG538" s="428"/>
      <c r="PMH538" s="330"/>
      <c r="PMI538" s="428"/>
      <c r="PMJ538" s="330"/>
      <c r="PMK538" s="428"/>
      <c r="PML538" s="330"/>
      <c r="PMM538" s="428"/>
      <c r="PMN538" s="330"/>
      <c r="PMO538" s="428"/>
      <c r="PMP538" s="330"/>
      <c r="PMQ538" s="428"/>
      <c r="PMR538" s="330"/>
      <c r="PMS538" s="428"/>
      <c r="PMT538" s="330"/>
      <c r="PMU538" s="428"/>
      <c r="PMV538" s="330"/>
      <c r="PMW538" s="428"/>
      <c r="PMX538" s="330"/>
      <c r="PMY538" s="428"/>
      <c r="PMZ538" s="330"/>
      <c r="PNA538" s="428"/>
      <c r="PNB538" s="330"/>
      <c r="PNC538" s="428"/>
      <c r="PND538" s="330"/>
      <c r="PNE538" s="428"/>
      <c r="PNF538" s="330"/>
      <c r="PNG538" s="428"/>
      <c r="PNH538" s="330"/>
      <c r="PNI538" s="428"/>
      <c r="PNJ538" s="330"/>
      <c r="PNK538" s="428"/>
      <c r="PNL538" s="330"/>
      <c r="PNM538" s="428"/>
      <c r="PNN538" s="330"/>
      <c r="PNO538" s="428"/>
      <c r="PNP538" s="330"/>
      <c r="PNQ538" s="428"/>
      <c r="PNR538" s="330"/>
      <c r="PNS538" s="428"/>
      <c r="PNT538" s="330"/>
      <c r="PNU538" s="428"/>
      <c r="PNV538" s="330"/>
      <c r="PNW538" s="428"/>
      <c r="PNX538" s="330"/>
      <c r="PNY538" s="428"/>
      <c r="PNZ538" s="330"/>
      <c r="POA538" s="428"/>
      <c r="POB538" s="330"/>
      <c r="POC538" s="428"/>
      <c r="POD538" s="330"/>
      <c r="POE538" s="428"/>
      <c r="POF538" s="330"/>
      <c r="POG538" s="428"/>
      <c r="POH538" s="330"/>
      <c r="POI538" s="428"/>
      <c r="POJ538" s="330"/>
      <c r="POK538" s="428"/>
      <c r="POL538" s="330"/>
      <c r="POM538" s="428"/>
      <c r="PON538" s="330"/>
      <c r="POO538" s="428"/>
      <c r="POP538" s="330"/>
      <c r="POQ538" s="428"/>
      <c r="POR538" s="330"/>
      <c r="POS538" s="428"/>
      <c r="POT538" s="330"/>
      <c r="POU538" s="428"/>
      <c r="POV538" s="330"/>
      <c r="POW538" s="428"/>
      <c r="POX538" s="330"/>
      <c r="POY538" s="428"/>
      <c r="POZ538" s="330"/>
      <c r="PPA538" s="428"/>
      <c r="PPB538" s="330"/>
      <c r="PPC538" s="428"/>
      <c r="PPD538" s="330"/>
      <c r="PPE538" s="428"/>
      <c r="PPF538" s="330"/>
      <c r="PPG538" s="428"/>
      <c r="PPH538" s="330"/>
      <c r="PPI538" s="428"/>
      <c r="PPJ538" s="330"/>
      <c r="PPK538" s="428"/>
      <c r="PPL538" s="330"/>
      <c r="PPM538" s="428"/>
      <c r="PPN538" s="330"/>
      <c r="PPO538" s="428"/>
      <c r="PPP538" s="330"/>
      <c r="PPQ538" s="428"/>
      <c r="PPR538" s="330"/>
      <c r="PPS538" s="428"/>
      <c r="PPT538" s="330"/>
      <c r="PPU538" s="428"/>
      <c r="PPV538" s="330"/>
      <c r="PPW538" s="428"/>
      <c r="PPX538" s="330"/>
      <c r="PPY538" s="428"/>
      <c r="PPZ538" s="330"/>
      <c r="PQA538" s="428"/>
      <c r="PQB538" s="330"/>
      <c r="PQC538" s="428"/>
      <c r="PQD538" s="330"/>
      <c r="PQE538" s="428"/>
      <c r="PQF538" s="330"/>
      <c r="PQG538" s="428"/>
      <c r="PQH538" s="330"/>
      <c r="PQI538" s="428"/>
      <c r="PQJ538" s="330"/>
      <c r="PQK538" s="428"/>
      <c r="PQL538" s="330"/>
      <c r="PQM538" s="428"/>
      <c r="PQN538" s="330"/>
      <c r="PQO538" s="428"/>
      <c r="PQP538" s="330"/>
      <c r="PQQ538" s="428"/>
      <c r="PQR538" s="330"/>
      <c r="PQS538" s="428"/>
      <c r="PQT538" s="330"/>
      <c r="PQU538" s="428"/>
      <c r="PQV538" s="330"/>
      <c r="PQW538" s="428"/>
      <c r="PQX538" s="330"/>
      <c r="PQY538" s="428"/>
      <c r="PQZ538" s="330"/>
      <c r="PRA538" s="428"/>
      <c r="PRB538" s="330"/>
      <c r="PRC538" s="428"/>
      <c r="PRD538" s="330"/>
      <c r="PRE538" s="428"/>
      <c r="PRF538" s="330"/>
      <c r="PRG538" s="428"/>
      <c r="PRH538" s="330"/>
      <c r="PRI538" s="428"/>
      <c r="PRJ538" s="330"/>
      <c r="PRK538" s="428"/>
      <c r="PRL538" s="330"/>
      <c r="PRM538" s="428"/>
      <c r="PRN538" s="330"/>
      <c r="PRO538" s="428"/>
      <c r="PRP538" s="330"/>
      <c r="PRQ538" s="428"/>
      <c r="PRR538" s="330"/>
      <c r="PRS538" s="428"/>
      <c r="PRT538" s="330"/>
      <c r="PRU538" s="428"/>
      <c r="PRV538" s="330"/>
      <c r="PRW538" s="428"/>
      <c r="PRX538" s="330"/>
      <c r="PRY538" s="428"/>
      <c r="PRZ538" s="330"/>
      <c r="PSA538" s="428"/>
      <c r="PSB538" s="330"/>
      <c r="PSC538" s="428"/>
      <c r="PSD538" s="330"/>
      <c r="PSE538" s="428"/>
      <c r="PSF538" s="330"/>
      <c r="PSG538" s="428"/>
      <c r="PSH538" s="330"/>
      <c r="PSI538" s="428"/>
      <c r="PSJ538" s="330"/>
      <c r="PSK538" s="428"/>
      <c r="PSL538" s="330"/>
      <c r="PSM538" s="428"/>
      <c r="PSN538" s="330"/>
      <c r="PSO538" s="428"/>
      <c r="PSP538" s="330"/>
      <c r="PSQ538" s="428"/>
      <c r="PSR538" s="330"/>
      <c r="PSS538" s="428"/>
      <c r="PST538" s="330"/>
      <c r="PSU538" s="428"/>
      <c r="PSV538" s="330"/>
      <c r="PSW538" s="428"/>
      <c r="PSX538" s="330"/>
      <c r="PSY538" s="428"/>
      <c r="PSZ538" s="330"/>
      <c r="PTA538" s="428"/>
      <c r="PTB538" s="330"/>
      <c r="PTC538" s="428"/>
      <c r="PTD538" s="330"/>
      <c r="PTE538" s="428"/>
      <c r="PTF538" s="330"/>
      <c r="PTG538" s="428"/>
      <c r="PTH538" s="330"/>
      <c r="PTI538" s="428"/>
      <c r="PTJ538" s="330"/>
      <c r="PTK538" s="428"/>
      <c r="PTL538" s="330"/>
      <c r="PTM538" s="428"/>
      <c r="PTN538" s="330"/>
      <c r="PTO538" s="428"/>
      <c r="PTP538" s="330"/>
      <c r="PTQ538" s="428"/>
      <c r="PTR538" s="330"/>
      <c r="PTS538" s="428"/>
      <c r="PTT538" s="330"/>
      <c r="PTU538" s="428"/>
      <c r="PTV538" s="330"/>
      <c r="PTW538" s="428"/>
      <c r="PTX538" s="330"/>
      <c r="PTY538" s="428"/>
      <c r="PTZ538" s="330"/>
      <c r="PUA538" s="428"/>
      <c r="PUB538" s="330"/>
      <c r="PUC538" s="428"/>
      <c r="PUD538" s="330"/>
      <c r="PUE538" s="428"/>
      <c r="PUF538" s="330"/>
      <c r="PUG538" s="428"/>
      <c r="PUH538" s="330"/>
      <c r="PUI538" s="428"/>
      <c r="PUJ538" s="330"/>
      <c r="PUK538" s="428"/>
      <c r="PUL538" s="330"/>
      <c r="PUM538" s="428"/>
      <c r="PUN538" s="330"/>
      <c r="PUO538" s="428"/>
      <c r="PUP538" s="330"/>
      <c r="PUQ538" s="428"/>
      <c r="PUR538" s="330"/>
      <c r="PUS538" s="428"/>
      <c r="PUT538" s="330"/>
      <c r="PUU538" s="428"/>
      <c r="PUV538" s="330"/>
      <c r="PUW538" s="428"/>
      <c r="PUX538" s="330"/>
      <c r="PUY538" s="428"/>
      <c r="PUZ538" s="330"/>
      <c r="PVA538" s="428"/>
      <c r="PVB538" s="330"/>
      <c r="PVC538" s="428"/>
      <c r="PVD538" s="330"/>
      <c r="PVE538" s="428"/>
      <c r="PVF538" s="330"/>
      <c r="PVG538" s="428"/>
      <c r="PVH538" s="330"/>
      <c r="PVI538" s="428"/>
      <c r="PVJ538" s="330"/>
      <c r="PVK538" s="428"/>
      <c r="PVL538" s="330"/>
      <c r="PVM538" s="428"/>
      <c r="PVN538" s="330"/>
      <c r="PVO538" s="428"/>
      <c r="PVP538" s="330"/>
      <c r="PVQ538" s="428"/>
      <c r="PVR538" s="330"/>
      <c r="PVS538" s="428"/>
      <c r="PVT538" s="330"/>
      <c r="PVU538" s="428"/>
      <c r="PVV538" s="330"/>
      <c r="PVW538" s="428"/>
      <c r="PVX538" s="330"/>
      <c r="PVY538" s="428"/>
      <c r="PVZ538" s="330"/>
      <c r="PWA538" s="428"/>
      <c r="PWB538" s="330"/>
      <c r="PWC538" s="428"/>
      <c r="PWD538" s="330"/>
      <c r="PWE538" s="428"/>
      <c r="PWF538" s="330"/>
      <c r="PWG538" s="428"/>
      <c r="PWH538" s="330"/>
      <c r="PWI538" s="428"/>
      <c r="PWJ538" s="330"/>
      <c r="PWK538" s="428"/>
      <c r="PWL538" s="330"/>
      <c r="PWM538" s="428"/>
      <c r="PWN538" s="330"/>
      <c r="PWO538" s="428"/>
      <c r="PWP538" s="330"/>
      <c r="PWQ538" s="428"/>
      <c r="PWR538" s="330"/>
      <c r="PWS538" s="428"/>
      <c r="PWT538" s="330"/>
      <c r="PWU538" s="428"/>
      <c r="PWV538" s="330"/>
      <c r="PWW538" s="428"/>
      <c r="PWX538" s="330"/>
      <c r="PWY538" s="428"/>
      <c r="PWZ538" s="330"/>
      <c r="PXA538" s="428"/>
      <c r="PXB538" s="330"/>
      <c r="PXC538" s="428"/>
      <c r="PXD538" s="330"/>
      <c r="PXE538" s="428"/>
      <c r="PXF538" s="330"/>
      <c r="PXG538" s="428"/>
      <c r="PXH538" s="330"/>
      <c r="PXI538" s="428"/>
      <c r="PXJ538" s="330"/>
      <c r="PXK538" s="428"/>
      <c r="PXL538" s="330"/>
      <c r="PXM538" s="428"/>
      <c r="PXN538" s="330"/>
      <c r="PXO538" s="428"/>
      <c r="PXP538" s="330"/>
      <c r="PXQ538" s="428"/>
      <c r="PXR538" s="330"/>
      <c r="PXS538" s="428"/>
      <c r="PXT538" s="330"/>
      <c r="PXU538" s="428"/>
      <c r="PXV538" s="330"/>
      <c r="PXW538" s="428"/>
      <c r="PXX538" s="330"/>
      <c r="PXY538" s="428"/>
      <c r="PXZ538" s="330"/>
      <c r="PYA538" s="428"/>
      <c r="PYB538" s="330"/>
      <c r="PYC538" s="428"/>
      <c r="PYD538" s="330"/>
      <c r="PYE538" s="428"/>
      <c r="PYF538" s="330"/>
      <c r="PYG538" s="428"/>
      <c r="PYH538" s="330"/>
      <c r="PYI538" s="428"/>
      <c r="PYJ538" s="330"/>
      <c r="PYK538" s="428"/>
      <c r="PYL538" s="330"/>
      <c r="PYM538" s="428"/>
      <c r="PYN538" s="330"/>
      <c r="PYO538" s="428"/>
      <c r="PYP538" s="330"/>
      <c r="PYQ538" s="428"/>
      <c r="PYR538" s="330"/>
      <c r="PYS538" s="428"/>
      <c r="PYT538" s="330"/>
      <c r="PYU538" s="428"/>
      <c r="PYV538" s="330"/>
      <c r="PYW538" s="428"/>
      <c r="PYX538" s="330"/>
      <c r="PYY538" s="428"/>
      <c r="PYZ538" s="330"/>
      <c r="PZA538" s="428"/>
      <c r="PZB538" s="330"/>
      <c r="PZC538" s="428"/>
      <c r="PZD538" s="330"/>
      <c r="PZE538" s="428"/>
      <c r="PZF538" s="330"/>
      <c r="PZG538" s="428"/>
      <c r="PZH538" s="330"/>
      <c r="PZI538" s="428"/>
      <c r="PZJ538" s="330"/>
      <c r="PZK538" s="428"/>
      <c r="PZL538" s="330"/>
      <c r="PZM538" s="428"/>
      <c r="PZN538" s="330"/>
      <c r="PZO538" s="428"/>
      <c r="PZP538" s="330"/>
      <c r="PZQ538" s="428"/>
      <c r="PZR538" s="330"/>
      <c r="PZS538" s="428"/>
      <c r="PZT538" s="330"/>
      <c r="PZU538" s="428"/>
      <c r="PZV538" s="330"/>
      <c r="PZW538" s="428"/>
      <c r="PZX538" s="330"/>
      <c r="PZY538" s="428"/>
      <c r="PZZ538" s="330"/>
      <c r="QAA538" s="428"/>
      <c r="QAB538" s="330"/>
      <c r="QAC538" s="428"/>
      <c r="QAD538" s="330"/>
      <c r="QAE538" s="428"/>
      <c r="QAF538" s="330"/>
      <c r="QAG538" s="428"/>
      <c r="QAH538" s="330"/>
      <c r="QAI538" s="428"/>
      <c r="QAJ538" s="330"/>
      <c r="QAK538" s="428"/>
      <c r="QAL538" s="330"/>
      <c r="QAM538" s="428"/>
      <c r="QAN538" s="330"/>
      <c r="QAO538" s="428"/>
      <c r="QAP538" s="330"/>
      <c r="QAQ538" s="428"/>
      <c r="QAR538" s="330"/>
      <c r="QAS538" s="428"/>
      <c r="QAT538" s="330"/>
      <c r="QAU538" s="428"/>
      <c r="QAV538" s="330"/>
      <c r="QAW538" s="428"/>
      <c r="QAX538" s="330"/>
      <c r="QAY538" s="428"/>
      <c r="QAZ538" s="330"/>
      <c r="QBA538" s="428"/>
      <c r="QBB538" s="330"/>
      <c r="QBC538" s="428"/>
      <c r="QBD538" s="330"/>
      <c r="QBE538" s="428"/>
      <c r="QBF538" s="330"/>
      <c r="QBG538" s="428"/>
      <c r="QBH538" s="330"/>
      <c r="QBI538" s="428"/>
      <c r="QBJ538" s="330"/>
      <c r="QBK538" s="428"/>
      <c r="QBL538" s="330"/>
      <c r="QBM538" s="428"/>
      <c r="QBN538" s="330"/>
      <c r="QBO538" s="428"/>
      <c r="QBP538" s="330"/>
      <c r="QBQ538" s="428"/>
      <c r="QBR538" s="330"/>
      <c r="QBS538" s="428"/>
      <c r="QBT538" s="330"/>
      <c r="QBU538" s="428"/>
      <c r="QBV538" s="330"/>
      <c r="QBW538" s="428"/>
      <c r="QBX538" s="330"/>
      <c r="QBY538" s="428"/>
      <c r="QBZ538" s="330"/>
      <c r="QCA538" s="428"/>
      <c r="QCB538" s="330"/>
      <c r="QCC538" s="428"/>
      <c r="QCD538" s="330"/>
      <c r="QCE538" s="428"/>
      <c r="QCF538" s="330"/>
      <c r="QCG538" s="428"/>
      <c r="QCH538" s="330"/>
      <c r="QCI538" s="428"/>
      <c r="QCJ538" s="330"/>
      <c r="QCK538" s="428"/>
      <c r="QCL538" s="330"/>
      <c r="QCM538" s="428"/>
      <c r="QCN538" s="330"/>
      <c r="QCO538" s="428"/>
      <c r="QCP538" s="330"/>
      <c r="QCQ538" s="428"/>
      <c r="QCR538" s="330"/>
      <c r="QCS538" s="428"/>
      <c r="QCT538" s="330"/>
      <c r="QCU538" s="428"/>
      <c r="QCV538" s="330"/>
      <c r="QCW538" s="428"/>
      <c r="QCX538" s="330"/>
      <c r="QCY538" s="428"/>
      <c r="QCZ538" s="330"/>
      <c r="QDA538" s="428"/>
      <c r="QDB538" s="330"/>
      <c r="QDC538" s="428"/>
      <c r="QDD538" s="330"/>
      <c r="QDE538" s="428"/>
      <c r="QDF538" s="330"/>
      <c r="QDG538" s="428"/>
      <c r="QDH538" s="330"/>
      <c r="QDI538" s="428"/>
      <c r="QDJ538" s="330"/>
      <c r="QDK538" s="428"/>
      <c r="QDL538" s="330"/>
      <c r="QDM538" s="428"/>
      <c r="QDN538" s="330"/>
      <c r="QDO538" s="428"/>
      <c r="QDP538" s="330"/>
      <c r="QDQ538" s="428"/>
      <c r="QDR538" s="330"/>
      <c r="QDS538" s="428"/>
      <c r="QDT538" s="330"/>
      <c r="QDU538" s="428"/>
      <c r="QDV538" s="330"/>
      <c r="QDW538" s="428"/>
      <c r="QDX538" s="330"/>
      <c r="QDY538" s="428"/>
      <c r="QDZ538" s="330"/>
      <c r="QEA538" s="428"/>
      <c r="QEB538" s="330"/>
      <c r="QEC538" s="428"/>
      <c r="QED538" s="330"/>
      <c r="QEE538" s="428"/>
      <c r="QEF538" s="330"/>
      <c r="QEG538" s="428"/>
      <c r="QEH538" s="330"/>
      <c r="QEI538" s="428"/>
      <c r="QEJ538" s="330"/>
      <c r="QEK538" s="428"/>
      <c r="QEL538" s="330"/>
      <c r="QEM538" s="428"/>
      <c r="QEN538" s="330"/>
      <c r="QEO538" s="428"/>
      <c r="QEP538" s="330"/>
      <c r="QEQ538" s="428"/>
      <c r="QER538" s="330"/>
      <c r="QES538" s="428"/>
      <c r="QET538" s="330"/>
      <c r="QEU538" s="428"/>
      <c r="QEV538" s="330"/>
      <c r="QEW538" s="428"/>
      <c r="QEX538" s="330"/>
      <c r="QEY538" s="428"/>
      <c r="QEZ538" s="330"/>
      <c r="QFA538" s="428"/>
      <c r="QFB538" s="330"/>
      <c r="QFC538" s="428"/>
      <c r="QFD538" s="330"/>
      <c r="QFE538" s="428"/>
      <c r="QFF538" s="330"/>
      <c r="QFG538" s="428"/>
      <c r="QFH538" s="330"/>
      <c r="QFI538" s="428"/>
      <c r="QFJ538" s="330"/>
      <c r="QFK538" s="428"/>
      <c r="QFL538" s="330"/>
      <c r="QFM538" s="428"/>
      <c r="QFN538" s="330"/>
      <c r="QFO538" s="428"/>
      <c r="QFP538" s="330"/>
      <c r="QFQ538" s="428"/>
      <c r="QFR538" s="330"/>
      <c r="QFS538" s="428"/>
      <c r="QFT538" s="330"/>
      <c r="QFU538" s="428"/>
      <c r="QFV538" s="330"/>
      <c r="QFW538" s="428"/>
      <c r="QFX538" s="330"/>
      <c r="QFY538" s="428"/>
      <c r="QFZ538" s="330"/>
      <c r="QGA538" s="428"/>
      <c r="QGB538" s="330"/>
      <c r="QGC538" s="428"/>
      <c r="QGD538" s="330"/>
      <c r="QGE538" s="428"/>
      <c r="QGF538" s="330"/>
      <c r="QGG538" s="428"/>
      <c r="QGH538" s="330"/>
      <c r="QGI538" s="428"/>
      <c r="QGJ538" s="330"/>
      <c r="QGK538" s="428"/>
      <c r="QGL538" s="330"/>
      <c r="QGM538" s="428"/>
      <c r="QGN538" s="330"/>
      <c r="QGO538" s="428"/>
      <c r="QGP538" s="330"/>
      <c r="QGQ538" s="428"/>
      <c r="QGR538" s="330"/>
      <c r="QGS538" s="428"/>
      <c r="QGT538" s="330"/>
      <c r="QGU538" s="428"/>
      <c r="QGV538" s="330"/>
      <c r="QGW538" s="428"/>
      <c r="QGX538" s="330"/>
      <c r="QGY538" s="428"/>
      <c r="QGZ538" s="330"/>
      <c r="QHA538" s="428"/>
      <c r="QHB538" s="330"/>
      <c r="QHC538" s="428"/>
      <c r="QHD538" s="330"/>
      <c r="QHE538" s="428"/>
      <c r="QHF538" s="330"/>
      <c r="QHG538" s="428"/>
      <c r="QHH538" s="330"/>
      <c r="QHI538" s="428"/>
      <c r="QHJ538" s="330"/>
      <c r="QHK538" s="428"/>
      <c r="QHL538" s="330"/>
      <c r="QHM538" s="428"/>
      <c r="QHN538" s="330"/>
      <c r="QHO538" s="428"/>
      <c r="QHP538" s="330"/>
      <c r="QHQ538" s="428"/>
      <c r="QHR538" s="330"/>
      <c r="QHS538" s="428"/>
      <c r="QHT538" s="330"/>
      <c r="QHU538" s="428"/>
      <c r="QHV538" s="330"/>
      <c r="QHW538" s="428"/>
      <c r="QHX538" s="330"/>
      <c r="QHY538" s="428"/>
      <c r="QHZ538" s="330"/>
      <c r="QIA538" s="428"/>
      <c r="QIB538" s="330"/>
      <c r="QIC538" s="428"/>
      <c r="QID538" s="330"/>
      <c r="QIE538" s="428"/>
      <c r="QIF538" s="330"/>
      <c r="QIG538" s="428"/>
      <c r="QIH538" s="330"/>
      <c r="QII538" s="428"/>
      <c r="QIJ538" s="330"/>
      <c r="QIK538" s="428"/>
      <c r="QIL538" s="330"/>
      <c r="QIM538" s="428"/>
      <c r="QIN538" s="330"/>
      <c r="QIO538" s="428"/>
      <c r="QIP538" s="330"/>
      <c r="QIQ538" s="428"/>
      <c r="QIR538" s="330"/>
      <c r="QIS538" s="428"/>
      <c r="QIT538" s="330"/>
      <c r="QIU538" s="428"/>
      <c r="QIV538" s="330"/>
      <c r="QIW538" s="428"/>
      <c r="QIX538" s="330"/>
      <c r="QIY538" s="428"/>
      <c r="QIZ538" s="330"/>
      <c r="QJA538" s="428"/>
      <c r="QJB538" s="330"/>
      <c r="QJC538" s="428"/>
      <c r="QJD538" s="330"/>
      <c r="QJE538" s="428"/>
      <c r="QJF538" s="330"/>
      <c r="QJG538" s="428"/>
      <c r="QJH538" s="330"/>
      <c r="QJI538" s="428"/>
      <c r="QJJ538" s="330"/>
      <c r="QJK538" s="428"/>
      <c r="QJL538" s="330"/>
      <c r="QJM538" s="428"/>
      <c r="QJN538" s="330"/>
      <c r="QJO538" s="428"/>
      <c r="QJP538" s="330"/>
      <c r="QJQ538" s="428"/>
      <c r="QJR538" s="330"/>
      <c r="QJS538" s="428"/>
      <c r="QJT538" s="330"/>
      <c r="QJU538" s="428"/>
      <c r="QJV538" s="330"/>
      <c r="QJW538" s="428"/>
      <c r="QJX538" s="330"/>
      <c r="QJY538" s="428"/>
      <c r="QJZ538" s="330"/>
      <c r="QKA538" s="428"/>
      <c r="QKB538" s="330"/>
      <c r="QKC538" s="428"/>
      <c r="QKD538" s="330"/>
      <c r="QKE538" s="428"/>
      <c r="QKF538" s="330"/>
      <c r="QKG538" s="428"/>
      <c r="QKH538" s="330"/>
      <c r="QKI538" s="428"/>
      <c r="QKJ538" s="330"/>
      <c r="QKK538" s="428"/>
      <c r="QKL538" s="330"/>
      <c r="QKM538" s="428"/>
      <c r="QKN538" s="330"/>
      <c r="QKO538" s="428"/>
      <c r="QKP538" s="330"/>
      <c r="QKQ538" s="428"/>
      <c r="QKR538" s="330"/>
      <c r="QKS538" s="428"/>
      <c r="QKT538" s="330"/>
      <c r="QKU538" s="428"/>
      <c r="QKV538" s="330"/>
      <c r="QKW538" s="428"/>
      <c r="QKX538" s="330"/>
      <c r="QKY538" s="428"/>
      <c r="QKZ538" s="330"/>
      <c r="QLA538" s="428"/>
      <c r="QLB538" s="330"/>
      <c r="QLC538" s="428"/>
      <c r="QLD538" s="330"/>
      <c r="QLE538" s="428"/>
      <c r="QLF538" s="330"/>
      <c r="QLG538" s="428"/>
      <c r="QLH538" s="330"/>
      <c r="QLI538" s="428"/>
      <c r="QLJ538" s="330"/>
      <c r="QLK538" s="428"/>
      <c r="QLL538" s="330"/>
      <c r="QLM538" s="428"/>
      <c r="QLN538" s="330"/>
      <c r="QLO538" s="428"/>
      <c r="QLP538" s="330"/>
      <c r="QLQ538" s="428"/>
      <c r="QLR538" s="330"/>
      <c r="QLS538" s="428"/>
      <c r="QLT538" s="330"/>
      <c r="QLU538" s="428"/>
      <c r="QLV538" s="330"/>
      <c r="QLW538" s="428"/>
      <c r="QLX538" s="330"/>
      <c r="QLY538" s="428"/>
      <c r="QLZ538" s="330"/>
      <c r="QMA538" s="428"/>
      <c r="QMB538" s="330"/>
      <c r="QMC538" s="428"/>
      <c r="QMD538" s="330"/>
      <c r="QME538" s="428"/>
      <c r="QMF538" s="330"/>
      <c r="QMG538" s="428"/>
      <c r="QMH538" s="330"/>
      <c r="QMI538" s="428"/>
      <c r="QMJ538" s="330"/>
      <c r="QMK538" s="428"/>
      <c r="QML538" s="330"/>
      <c r="QMM538" s="428"/>
      <c r="QMN538" s="330"/>
      <c r="QMO538" s="428"/>
      <c r="QMP538" s="330"/>
      <c r="QMQ538" s="428"/>
      <c r="QMR538" s="330"/>
      <c r="QMS538" s="428"/>
      <c r="QMT538" s="330"/>
      <c r="QMU538" s="428"/>
      <c r="QMV538" s="330"/>
      <c r="QMW538" s="428"/>
      <c r="QMX538" s="330"/>
      <c r="QMY538" s="428"/>
      <c r="QMZ538" s="330"/>
      <c r="QNA538" s="428"/>
      <c r="QNB538" s="330"/>
      <c r="QNC538" s="428"/>
      <c r="QND538" s="330"/>
      <c r="QNE538" s="428"/>
      <c r="QNF538" s="330"/>
      <c r="QNG538" s="428"/>
      <c r="QNH538" s="330"/>
      <c r="QNI538" s="428"/>
      <c r="QNJ538" s="330"/>
      <c r="QNK538" s="428"/>
      <c r="QNL538" s="330"/>
      <c r="QNM538" s="428"/>
      <c r="QNN538" s="330"/>
      <c r="QNO538" s="428"/>
      <c r="QNP538" s="330"/>
      <c r="QNQ538" s="428"/>
      <c r="QNR538" s="330"/>
      <c r="QNS538" s="428"/>
      <c r="QNT538" s="330"/>
      <c r="QNU538" s="428"/>
      <c r="QNV538" s="330"/>
      <c r="QNW538" s="428"/>
      <c r="QNX538" s="330"/>
      <c r="QNY538" s="428"/>
      <c r="QNZ538" s="330"/>
      <c r="QOA538" s="428"/>
      <c r="QOB538" s="330"/>
      <c r="QOC538" s="428"/>
      <c r="QOD538" s="330"/>
      <c r="QOE538" s="428"/>
      <c r="QOF538" s="330"/>
      <c r="QOG538" s="428"/>
      <c r="QOH538" s="330"/>
      <c r="QOI538" s="428"/>
      <c r="QOJ538" s="330"/>
      <c r="QOK538" s="428"/>
      <c r="QOL538" s="330"/>
      <c r="QOM538" s="428"/>
      <c r="QON538" s="330"/>
      <c r="QOO538" s="428"/>
      <c r="QOP538" s="330"/>
      <c r="QOQ538" s="428"/>
      <c r="QOR538" s="330"/>
      <c r="QOS538" s="428"/>
      <c r="QOT538" s="330"/>
      <c r="QOU538" s="428"/>
      <c r="QOV538" s="330"/>
      <c r="QOW538" s="428"/>
      <c r="QOX538" s="330"/>
      <c r="QOY538" s="428"/>
      <c r="QOZ538" s="330"/>
      <c r="QPA538" s="428"/>
      <c r="QPB538" s="330"/>
      <c r="QPC538" s="428"/>
      <c r="QPD538" s="330"/>
      <c r="QPE538" s="428"/>
      <c r="QPF538" s="330"/>
      <c r="QPG538" s="428"/>
      <c r="QPH538" s="330"/>
      <c r="QPI538" s="428"/>
      <c r="QPJ538" s="330"/>
      <c r="QPK538" s="428"/>
      <c r="QPL538" s="330"/>
      <c r="QPM538" s="428"/>
      <c r="QPN538" s="330"/>
      <c r="QPO538" s="428"/>
      <c r="QPP538" s="330"/>
      <c r="QPQ538" s="428"/>
      <c r="QPR538" s="330"/>
      <c r="QPS538" s="428"/>
      <c r="QPT538" s="330"/>
      <c r="QPU538" s="428"/>
      <c r="QPV538" s="330"/>
      <c r="QPW538" s="428"/>
      <c r="QPX538" s="330"/>
      <c r="QPY538" s="428"/>
      <c r="QPZ538" s="330"/>
      <c r="QQA538" s="428"/>
      <c r="QQB538" s="330"/>
      <c r="QQC538" s="428"/>
      <c r="QQD538" s="330"/>
      <c r="QQE538" s="428"/>
      <c r="QQF538" s="330"/>
      <c r="QQG538" s="428"/>
      <c r="QQH538" s="330"/>
      <c r="QQI538" s="428"/>
      <c r="QQJ538" s="330"/>
      <c r="QQK538" s="428"/>
      <c r="QQL538" s="330"/>
      <c r="QQM538" s="428"/>
      <c r="QQN538" s="330"/>
      <c r="QQO538" s="428"/>
      <c r="QQP538" s="330"/>
      <c r="QQQ538" s="428"/>
      <c r="QQR538" s="330"/>
      <c r="QQS538" s="428"/>
      <c r="QQT538" s="330"/>
      <c r="QQU538" s="428"/>
      <c r="QQV538" s="330"/>
      <c r="QQW538" s="428"/>
      <c r="QQX538" s="330"/>
      <c r="QQY538" s="428"/>
      <c r="QQZ538" s="330"/>
      <c r="QRA538" s="428"/>
      <c r="QRB538" s="330"/>
      <c r="QRC538" s="428"/>
      <c r="QRD538" s="330"/>
      <c r="QRE538" s="428"/>
      <c r="QRF538" s="330"/>
      <c r="QRG538" s="428"/>
      <c r="QRH538" s="330"/>
      <c r="QRI538" s="428"/>
      <c r="QRJ538" s="330"/>
      <c r="QRK538" s="428"/>
      <c r="QRL538" s="330"/>
      <c r="QRM538" s="428"/>
      <c r="QRN538" s="330"/>
      <c r="QRO538" s="428"/>
      <c r="QRP538" s="330"/>
      <c r="QRQ538" s="428"/>
      <c r="QRR538" s="330"/>
      <c r="QRS538" s="428"/>
      <c r="QRT538" s="330"/>
      <c r="QRU538" s="428"/>
      <c r="QRV538" s="330"/>
      <c r="QRW538" s="428"/>
      <c r="QRX538" s="330"/>
      <c r="QRY538" s="428"/>
      <c r="QRZ538" s="330"/>
      <c r="QSA538" s="428"/>
      <c r="QSB538" s="330"/>
      <c r="QSC538" s="428"/>
      <c r="QSD538" s="330"/>
      <c r="QSE538" s="428"/>
      <c r="QSF538" s="330"/>
      <c r="QSG538" s="428"/>
      <c r="QSH538" s="330"/>
      <c r="QSI538" s="428"/>
      <c r="QSJ538" s="330"/>
      <c r="QSK538" s="428"/>
      <c r="QSL538" s="330"/>
      <c r="QSM538" s="428"/>
      <c r="QSN538" s="330"/>
      <c r="QSO538" s="428"/>
      <c r="QSP538" s="330"/>
      <c r="QSQ538" s="428"/>
      <c r="QSR538" s="330"/>
      <c r="QSS538" s="428"/>
      <c r="QST538" s="330"/>
      <c r="QSU538" s="428"/>
      <c r="QSV538" s="330"/>
      <c r="QSW538" s="428"/>
      <c r="QSX538" s="330"/>
      <c r="QSY538" s="428"/>
      <c r="QSZ538" s="330"/>
      <c r="QTA538" s="428"/>
      <c r="QTB538" s="330"/>
      <c r="QTC538" s="428"/>
      <c r="QTD538" s="330"/>
      <c r="QTE538" s="428"/>
      <c r="QTF538" s="330"/>
      <c r="QTG538" s="428"/>
      <c r="QTH538" s="330"/>
      <c r="QTI538" s="428"/>
      <c r="QTJ538" s="330"/>
      <c r="QTK538" s="428"/>
      <c r="QTL538" s="330"/>
      <c r="QTM538" s="428"/>
      <c r="QTN538" s="330"/>
      <c r="QTO538" s="428"/>
      <c r="QTP538" s="330"/>
      <c r="QTQ538" s="428"/>
      <c r="QTR538" s="330"/>
      <c r="QTS538" s="428"/>
      <c r="QTT538" s="330"/>
      <c r="QTU538" s="428"/>
      <c r="QTV538" s="330"/>
      <c r="QTW538" s="428"/>
      <c r="QTX538" s="330"/>
      <c r="QTY538" s="428"/>
      <c r="QTZ538" s="330"/>
      <c r="QUA538" s="428"/>
      <c r="QUB538" s="330"/>
      <c r="QUC538" s="428"/>
      <c r="QUD538" s="330"/>
      <c r="QUE538" s="428"/>
      <c r="QUF538" s="330"/>
      <c r="QUG538" s="428"/>
      <c r="QUH538" s="330"/>
      <c r="QUI538" s="428"/>
      <c r="QUJ538" s="330"/>
      <c r="QUK538" s="428"/>
      <c r="QUL538" s="330"/>
      <c r="QUM538" s="428"/>
      <c r="QUN538" s="330"/>
      <c r="QUO538" s="428"/>
      <c r="QUP538" s="330"/>
      <c r="QUQ538" s="428"/>
      <c r="QUR538" s="330"/>
      <c r="QUS538" s="428"/>
      <c r="QUT538" s="330"/>
      <c r="QUU538" s="428"/>
      <c r="QUV538" s="330"/>
      <c r="QUW538" s="428"/>
      <c r="QUX538" s="330"/>
      <c r="QUY538" s="428"/>
      <c r="QUZ538" s="330"/>
      <c r="QVA538" s="428"/>
      <c r="QVB538" s="330"/>
      <c r="QVC538" s="428"/>
      <c r="QVD538" s="330"/>
      <c r="QVE538" s="428"/>
      <c r="QVF538" s="330"/>
      <c r="QVG538" s="428"/>
      <c r="QVH538" s="330"/>
      <c r="QVI538" s="428"/>
      <c r="QVJ538" s="330"/>
      <c r="QVK538" s="428"/>
      <c r="QVL538" s="330"/>
      <c r="QVM538" s="428"/>
      <c r="QVN538" s="330"/>
      <c r="QVO538" s="428"/>
      <c r="QVP538" s="330"/>
      <c r="QVQ538" s="428"/>
      <c r="QVR538" s="330"/>
      <c r="QVS538" s="428"/>
      <c r="QVT538" s="330"/>
      <c r="QVU538" s="428"/>
      <c r="QVV538" s="330"/>
      <c r="QVW538" s="428"/>
      <c r="QVX538" s="330"/>
      <c r="QVY538" s="428"/>
      <c r="QVZ538" s="330"/>
      <c r="QWA538" s="428"/>
      <c r="QWB538" s="330"/>
      <c r="QWC538" s="428"/>
      <c r="QWD538" s="330"/>
      <c r="QWE538" s="428"/>
      <c r="QWF538" s="330"/>
      <c r="QWG538" s="428"/>
      <c r="QWH538" s="330"/>
      <c r="QWI538" s="428"/>
      <c r="QWJ538" s="330"/>
      <c r="QWK538" s="428"/>
      <c r="QWL538" s="330"/>
      <c r="QWM538" s="428"/>
      <c r="QWN538" s="330"/>
      <c r="QWO538" s="428"/>
      <c r="QWP538" s="330"/>
      <c r="QWQ538" s="428"/>
      <c r="QWR538" s="330"/>
      <c r="QWS538" s="428"/>
      <c r="QWT538" s="330"/>
      <c r="QWU538" s="428"/>
      <c r="QWV538" s="330"/>
      <c r="QWW538" s="428"/>
      <c r="QWX538" s="330"/>
      <c r="QWY538" s="428"/>
      <c r="QWZ538" s="330"/>
      <c r="QXA538" s="428"/>
      <c r="QXB538" s="330"/>
      <c r="QXC538" s="428"/>
      <c r="QXD538" s="330"/>
      <c r="QXE538" s="428"/>
      <c r="QXF538" s="330"/>
      <c r="QXG538" s="428"/>
      <c r="QXH538" s="330"/>
      <c r="QXI538" s="428"/>
      <c r="QXJ538" s="330"/>
      <c r="QXK538" s="428"/>
      <c r="QXL538" s="330"/>
      <c r="QXM538" s="428"/>
      <c r="QXN538" s="330"/>
      <c r="QXO538" s="428"/>
      <c r="QXP538" s="330"/>
      <c r="QXQ538" s="428"/>
      <c r="QXR538" s="330"/>
      <c r="QXS538" s="428"/>
      <c r="QXT538" s="330"/>
      <c r="QXU538" s="428"/>
      <c r="QXV538" s="330"/>
      <c r="QXW538" s="428"/>
      <c r="QXX538" s="330"/>
      <c r="QXY538" s="428"/>
      <c r="QXZ538" s="330"/>
      <c r="QYA538" s="428"/>
      <c r="QYB538" s="330"/>
      <c r="QYC538" s="428"/>
      <c r="QYD538" s="330"/>
      <c r="QYE538" s="428"/>
      <c r="QYF538" s="330"/>
      <c r="QYG538" s="428"/>
      <c r="QYH538" s="330"/>
      <c r="QYI538" s="428"/>
      <c r="QYJ538" s="330"/>
      <c r="QYK538" s="428"/>
      <c r="QYL538" s="330"/>
      <c r="QYM538" s="428"/>
      <c r="QYN538" s="330"/>
      <c r="QYO538" s="428"/>
      <c r="QYP538" s="330"/>
      <c r="QYQ538" s="428"/>
      <c r="QYR538" s="330"/>
      <c r="QYS538" s="428"/>
      <c r="QYT538" s="330"/>
      <c r="QYU538" s="428"/>
      <c r="QYV538" s="330"/>
      <c r="QYW538" s="428"/>
      <c r="QYX538" s="330"/>
      <c r="QYY538" s="428"/>
      <c r="QYZ538" s="330"/>
      <c r="QZA538" s="428"/>
      <c r="QZB538" s="330"/>
      <c r="QZC538" s="428"/>
      <c r="QZD538" s="330"/>
      <c r="QZE538" s="428"/>
      <c r="QZF538" s="330"/>
      <c r="QZG538" s="428"/>
      <c r="QZH538" s="330"/>
      <c r="QZI538" s="428"/>
      <c r="QZJ538" s="330"/>
      <c r="QZK538" s="428"/>
      <c r="QZL538" s="330"/>
      <c r="QZM538" s="428"/>
      <c r="QZN538" s="330"/>
      <c r="QZO538" s="428"/>
      <c r="QZP538" s="330"/>
      <c r="QZQ538" s="428"/>
      <c r="QZR538" s="330"/>
      <c r="QZS538" s="428"/>
      <c r="QZT538" s="330"/>
      <c r="QZU538" s="428"/>
      <c r="QZV538" s="330"/>
      <c r="QZW538" s="428"/>
      <c r="QZX538" s="330"/>
      <c r="QZY538" s="428"/>
      <c r="QZZ538" s="330"/>
      <c r="RAA538" s="428"/>
      <c r="RAB538" s="330"/>
      <c r="RAC538" s="428"/>
      <c r="RAD538" s="330"/>
      <c r="RAE538" s="428"/>
      <c r="RAF538" s="330"/>
      <c r="RAG538" s="428"/>
      <c r="RAH538" s="330"/>
      <c r="RAI538" s="428"/>
      <c r="RAJ538" s="330"/>
      <c r="RAK538" s="428"/>
      <c r="RAL538" s="330"/>
      <c r="RAM538" s="428"/>
      <c r="RAN538" s="330"/>
      <c r="RAO538" s="428"/>
      <c r="RAP538" s="330"/>
      <c r="RAQ538" s="428"/>
      <c r="RAR538" s="330"/>
      <c r="RAS538" s="428"/>
      <c r="RAT538" s="330"/>
      <c r="RAU538" s="428"/>
      <c r="RAV538" s="330"/>
      <c r="RAW538" s="428"/>
      <c r="RAX538" s="330"/>
      <c r="RAY538" s="428"/>
      <c r="RAZ538" s="330"/>
      <c r="RBA538" s="428"/>
      <c r="RBB538" s="330"/>
      <c r="RBC538" s="428"/>
      <c r="RBD538" s="330"/>
      <c r="RBE538" s="428"/>
      <c r="RBF538" s="330"/>
      <c r="RBG538" s="428"/>
      <c r="RBH538" s="330"/>
      <c r="RBI538" s="428"/>
      <c r="RBJ538" s="330"/>
      <c r="RBK538" s="428"/>
      <c r="RBL538" s="330"/>
      <c r="RBM538" s="428"/>
      <c r="RBN538" s="330"/>
      <c r="RBO538" s="428"/>
      <c r="RBP538" s="330"/>
      <c r="RBQ538" s="428"/>
      <c r="RBR538" s="330"/>
      <c r="RBS538" s="428"/>
      <c r="RBT538" s="330"/>
      <c r="RBU538" s="428"/>
      <c r="RBV538" s="330"/>
      <c r="RBW538" s="428"/>
      <c r="RBX538" s="330"/>
      <c r="RBY538" s="428"/>
      <c r="RBZ538" s="330"/>
      <c r="RCA538" s="428"/>
      <c r="RCB538" s="330"/>
      <c r="RCC538" s="428"/>
      <c r="RCD538" s="330"/>
      <c r="RCE538" s="428"/>
      <c r="RCF538" s="330"/>
      <c r="RCG538" s="428"/>
      <c r="RCH538" s="330"/>
      <c r="RCI538" s="428"/>
      <c r="RCJ538" s="330"/>
      <c r="RCK538" s="428"/>
      <c r="RCL538" s="330"/>
      <c r="RCM538" s="428"/>
      <c r="RCN538" s="330"/>
      <c r="RCO538" s="428"/>
      <c r="RCP538" s="330"/>
      <c r="RCQ538" s="428"/>
      <c r="RCR538" s="330"/>
      <c r="RCS538" s="428"/>
      <c r="RCT538" s="330"/>
      <c r="RCU538" s="428"/>
      <c r="RCV538" s="330"/>
      <c r="RCW538" s="428"/>
      <c r="RCX538" s="330"/>
      <c r="RCY538" s="428"/>
      <c r="RCZ538" s="330"/>
      <c r="RDA538" s="428"/>
      <c r="RDB538" s="330"/>
      <c r="RDC538" s="428"/>
      <c r="RDD538" s="330"/>
      <c r="RDE538" s="428"/>
      <c r="RDF538" s="330"/>
      <c r="RDG538" s="428"/>
      <c r="RDH538" s="330"/>
      <c r="RDI538" s="428"/>
      <c r="RDJ538" s="330"/>
      <c r="RDK538" s="428"/>
      <c r="RDL538" s="330"/>
      <c r="RDM538" s="428"/>
      <c r="RDN538" s="330"/>
      <c r="RDO538" s="428"/>
      <c r="RDP538" s="330"/>
      <c r="RDQ538" s="428"/>
      <c r="RDR538" s="330"/>
      <c r="RDS538" s="428"/>
      <c r="RDT538" s="330"/>
      <c r="RDU538" s="428"/>
      <c r="RDV538" s="330"/>
      <c r="RDW538" s="428"/>
      <c r="RDX538" s="330"/>
      <c r="RDY538" s="428"/>
      <c r="RDZ538" s="330"/>
      <c r="REA538" s="428"/>
      <c r="REB538" s="330"/>
      <c r="REC538" s="428"/>
      <c r="RED538" s="330"/>
      <c r="REE538" s="428"/>
      <c r="REF538" s="330"/>
      <c r="REG538" s="428"/>
      <c r="REH538" s="330"/>
      <c r="REI538" s="428"/>
      <c r="REJ538" s="330"/>
      <c r="REK538" s="428"/>
      <c r="REL538" s="330"/>
      <c r="REM538" s="428"/>
      <c r="REN538" s="330"/>
      <c r="REO538" s="428"/>
      <c r="REP538" s="330"/>
      <c r="REQ538" s="428"/>
      <c r="RER538" s="330"/>
      <c r="RES538" s="428"/>
      <c r="RET538" s="330"/>
      <c r="REU538" s="428"/>
      <c r="REV538" s="330"/>
      <c r="REW538" s="428"/>
      <c r="REX538" s="330"/>
      <c r="REY538" s="428"/>
      <c r="REZ538" s="330"/>
      <c r="RFA538" s="428"/>
      <c r="RFB538" s="330"/>
      <c r="RFC538" s="428"/>
      <c r="RFD538" s="330"/>
      <c r="RFE538" s="428"/>
      <c r="RFF538" s="330"/>
      <c r="RFG538" s="428"/>
      <c r="RFH538" s="330"/>
      <c r="RFI538" s="428"/>
      <c r="RFJ538" s="330"/>
      <c r="RFK538" s="428"/>
      <c r="RFL538" s="330"/>
      <c r="RFM538" s="428"/>
      <c r="RFN538" s="330"/>
      <c r="RFO538" s="428"/>
      <c r="RFP538" s="330"/>
      <c r="RFQ538" s="428"/>
      <c r="RFR538" s="330"/>
      <c r="RFS538" s="428"/>
      <c r="RFT538" s="330"/>
      <c r="RFU538" s="428"/>
      <c r="RFV538" s="330"/>
      <c r="RFW538" s="428"/>
      <c r="RFX538" s="330"/>
      <c r="RFY538" s="428"/>
      <c r="RFZ538" s="330"/>
      <c r="RGA538" s="428"/>
      <c r="RGB538" s="330"/>
      <c r="RGC538" s="428"/>
      <c r="RGD538" s="330"/>
      <c r="RGE538" s="428"/>
      <c r="RGF538" s="330"/>
      <c r="RGG538" s="428"/>
      <c r="RGH538" s="330"/>
      <c r="RGI538" s="428"/>
      <c r="RGJ538" s="330"/>
      <c r="RGK538" s="428"/>
      <c r="RGL538" s="330"/>
      <c r="RGM538" s="428"/>
      <c r="RGN538" s="330"/>
      <c r="RGO538" s="428"/>
      <c r="RGP538" s="330"/>
      <c r="RGQ538" s="428"/>
      <c r="RGR538" s="330"/>
      <c r="RGS538" s="428"/>
      <c r="RGT538" s="330"/>
      <c r="RGU538" s="428"/>
      <c r="RGV538" s="330"/>
      <c r="RGW538" s="428"/>
      <c r="RGX538" s="330"/>
      <c r="RGY538" s="428"/>
      <c r="RGZ538" s="330"/>
      <c r="RHA538" s="428"/>
      <c r="RHB538" s="330"/>
      <c r="RHC538" s="428"/>
      <c r="RHD538" s="330"/>
      <c r="RHE538" s="428"/>
      <c r="RHF538" s="330"/>
      <c r="RHG538" s="428"/>
      <c r="RHH538" s="330"/>
      <c r="RHI538" s="428"/>
      <c r="RHJ538" s="330"/>
      <c r="RHK538" s="428"/>
      <c r="RHL538" s="330"/>
      <c r="RHM538" s="428"/>
      <c r="RHN538" s="330"/>
      <c r="RHO538" s="428"/>
      <c r="RHP538" s="330"/>
      <c r="RHQ538" s="428"/>
      <c r="RHR538" s="330"/>
      <c r="RHS538" s="428"/>
      <c r="RHT538" s="330"/>
      <c r="RHU538" s="428"/>
      <c r="RHV538" s="330"/>
      <c r="RHW538" s="428"/>
      <c r="RHX538" s="330"/>
      <c r="RHY538" s="428"/>
      <c r="RHZ538" s="330"/>
      <c r="RIA538" s="428"/>
      <c r="RIB538" s="330"/>
      <c r="RIC538" s="428"/>
      <c r="RID538" s="330"/>
      <c r="RIE538" s="428"/>
      <c r="RIF538" s="330"/>
      <c r="RIG538" s="428"/>
      <c r="RIH538" s="330"/>
      <c r="RII538" s="428"/>
      <c r="RIJ538" s="330"/>
      <c r="RIK538" s="428"/>
      <c r="RIL538" s="330"/>
      <c r="RIM538" s="428"/>
      <c r="RIN538" s="330"/>
      <c r="RIO538" s="428"/>
      <c r="RIP538" s="330"/>
      <c r="RIQ538" s="428"/>
      <c r="RIR538" s="330"/>
      <c r="RIS538" s="428"/>
      <c r="RIT538" s="330"/>
      <c r="RIU538" s="428"/>
      <c r="RIV538" s="330"/>
      <c r="RIW538" s="428"/>
      <c r="RIX538" s="330"/>
      <c r="RIY538" s="428"/>
      <c r="RIZ538" s="330"/>
      <c r="RJA538" s="428"/>
      <c r="RJB538" s="330"/>
      <c r="RJC538" s="428"/>
      <c r="RJD538" s="330"/>
      <c r="RJE538" s="428"/>
      <c r="RJF538" s="330"/>
      <c r="RJG538" s="428"/>
      <c r="RJH538" s="330"/>
      <c r="RJI538" s="428"/>
      <c r="RJJ538" s="330"/>
      <c r="RJK538" s="428"/>
      <c r="RJL538" s="330"/>
      <c r="RJM538" s="428"/>
      <c r="RJN538" s="330"/>
      <c r="RJO538" s="428"/>
      <c r="RJP538" s="330"/>
      <c r="RJQ538" s="428"/>
      <c r="RJR538" s="330"/>
      <c r="RJS538" s="428"/>
      <c r="RJT538" s="330"/>
      <c r="RJU538" s="428"/>
      <c r="RJV538" s="330"/>
      <c r="RJW538" s="428"/>
      <c r="RJX538" s="330"/>
      <c r="RJY538" s="428"/>
      <c r="RJZ538" s="330"/>
      <c r="RKA538" s="428"/>
      <c r="RKB538" s="330"/>
      <c r="RKC538" s="428"/>
      <c r="RKD538" s="330"/>
      <c r="RKE538" s="428"/>
      <c r="RKF538" s="330"/>
      <c r="RKG538" s="428"/>
      <c r="RKH538" s="330"/>
      <c r="RKI538" s="428"/>
      <c r="RKJ538" s="330"/>
      <c r="RKK538" s="428"/>
      <c r="RKL538" s="330"/>
      <c r="RKM538" s="428"/>
      <c r="RKN538" s="330"/>
      <c r="RKO538" s="428"/>
      <c r="RKP538" s="330"/>
      <c r="RKQ538" s="428"/>
      <c r="RKR538" s="330"/>
      <c r="RKS538" s="428"/>
      <c r="RKT538" s="330"/>
      <c r="RKU538" s="428"/>
      <c r="RKV538" s="330"/>
      <c r="RKW538" s="428"/>
      <c r="RKX538" s="330"/>
      <c r="RKY538" s="428"/>
      <c r="RKZ538" s="330"/>
      <c r="RLA538" s="428"/>
      <c r="RLB538" s="330"/>
      <c r="RLC538" s="428"/>
      <c r="RLD538" s="330"/>
      <c r="RLE538" s="428"/>
      <c r="RLF538" s="330"/>
      <c r="RLG538" s="428"/>
      <c r="RLH538" s="330"/>
      <c r="RLI538" s="428"/>
      <c r="RLJ538" s="330"/>
      <c r="RLK538" s="428"/>
      <c r="RLL538" s="330"/>
      <c r="RLM538" s="428"/>
      <c r="RLN538" s="330"/>
      <c r="RLO538" s="428"/>
      <c r="RLP538" s="330"/>
      <c r="RLQ538" s="428"/>
      <c r="RLR538" s="330"/>
      <c r="RLS538" s="428"/>
      <c r="RLT538" s="330"/>
      <c r="RLU538" s="428"/>
      <c r="RLV538" s="330"/>
      <c r="RLW538" s="428"/>
      <c r="RLX538" s="330"/>
      <c r="RLY538" s="428"/>
      <c r="RLZ538" s="330"/>
      <c r="RMA538" s="428"/>
      <c r="RMB538" s="330"/>
      <c r="RMC538" s="428"/>
      <c r="RMD538" s="330"/>
      <c r="RME538" s="428"/>
      <c r="RMF538" s="330"/>
      <c r="RMG538" s="428"/>
      <c r="RMH538" s="330"/>
      <c r="RMI538" s="428"/>
      <c r="RMJ538" s="330"/>
      <c r="RMK538" s="428"/>
      <c r="RML538" s="330"/>
      <c r="RMM538" s="428"/>
      <c r="RMN538" s="330"/>
      <c r="RMO538" s="428"/>
      <c r="RMP538" s="330"/>
      <c r="RMQ538" s="428"/>
      <c r="RMR538" s="330"/>
      <c r="RMS538" s="428"/>
      <c r="RMT538" s="330"/>
      <c r="RMU538" s="428"/>
      <c r="RMV538" s="330"/>
      <c r="RMW538" s="428"/>
      <c r="RMX538" s="330"/>
      <c r="RMY538" s="428"/>
      <c r="RMZ538" s="330"/>
      <c r="RNA538" s="428"/>
      <c r="RNB538" s="330"/>
      <c r="RNC538" s="428"/>
      <c r="RND538" s="330"/>
      <c r="RNE538" s="428"/>
      <c r="RNF538" s="330"/>
      <c r="RNG538" s="428"/>
      <c r="RNH538" s="330"/>
      <c r="RNI538" s="428"/>
      <c r="RNJ538" s="330"/>
      <c r="RNK538" s="428"/>
      <c r="RNL538" s="330"/>
      <c r="RNM538" s="428"/>
      <c r="RNN538" s="330"/>
      <c r="RNO538" s="428"/>
      <c r="RNP538" s="330"/>
      <c r="RNQ538" s="428"/>
      <c r="RNR538" s="330"/>
      <c r="RNS538" s="428"/>
      <c r="RNT538" s="330"/>
      <c r="RNU538" s="428"/>
      <c r="RNV538" s="330"/>
      <c r="RNW538" s="428"/>
      <c r="RNX538" s="330"/>
      <c r="RNY538" s="428"/>
      <c r="RNZ538" s="330"/>
      <c r="ROA538" s="428"/>
      <c r="ROB538" s="330"/>
      <c r="ROC538" s="428"/>
      <c r="ROD538" s="330"/>
      <c r="ROE538" s="428"/>
      <c r="ROF538" s="330"/>
      <c r="ROG538" s="428"/>
      <c r="ROH538" s="330"/>
      <c r="ROI538" s="428"/>
      <c r="ROJ538" s="330"/>
      <c r="ROK538" s="428"/>
      <c r="ROL538" s="330"/>
      <c r="ROM538" s="428"/>
      <c r="RON538" s="330"/>
      <c r="ROO538" s="428"/>
      <c r="ROP538" s="330"/>
      <c r="ROQ538" s="428"/>
      <c r="ROR538" s="330"/>
      <c r="ROS538" s="428"/>
      <c r="ROT538" s="330"/>
      <c r="ROU538" s="428"/>
      <c r="ROV538" s="330"/>
      <c r="ROW538" s="428"/>
      <c r="ROX538" s="330"/>
      <c r="ROY538" s="428"/>
      <c r="ROZ538" s="330"/>
      <c r="RPA538" s="428"/>
      <c r="RPB538" s="330"/>
      <c r="RPC538" s="428"/>
      <c r="RPD538" s="330"/>
      <c r="RPE538" s="428"/>
      <c r="RPF538" s="330"/>
      <c r="RPG538" s="428"/>
      <c r="RPH538" s="330"/>
      <c r="RPI538" s="428"/>
      <c r="RPJ538" s="330"/>
      <c r="RPK538" s="428"/>
      <c r="RPL538" s="330"/>
      <c r="RPM538" s="428"/>
      <c r="RPN538" s="330"/>
      <c r="RPO538" s="428"/>
      <c r="RPP538" s="330"/>
      <c r="RPQ538" s="428"/>
      <c r="RPR538" s="330"/>
      <c r="RPS538" s="428"/>
      <c r="RPT538" s="330"/>
      <c r="RPU538" s="428"/>
      <c r="RPV538" s="330"/>
      <c r="RPW538" s="428"/>
      <c r="RPX538" s="330"/>
      <c r="RPY538" s="428"/>
      <c r="RPZ538" s="330"/>
      <c r="RQA538" s="428"/>
      <c r="RQB538" s="330"/>
      <c r="RQC538" s="428"/>
      <c r="RQD538" s="330"/>
      <c r="RQE538" s="428"/>
      <c r="RQF538" s="330"/>
      <c r="RQG538" s="428"/>
      <c r="RQH538" s="330"/>
      <c r="RQI538" s="428"/>
      <c r="RQJ538" s="330"/>
      <c r="RQK538" s="428"/>
      <c r="RQL538" s="330"/>
      <c r="RQM538" s="428"/>
      <c r="RQN538" s="330"/>
      <c r="RQO538" s="428"/>
      <c r="RQP538" s="330"/>
      <c r="RQQ538" s="428"/>
      <c r="RQR538" s="330"/>
      <c r="RQS538" s="428"/>
      <c r="RQT538" s="330"/>
      <c r="RQU538" s="428"/>
      <c r="RQV538" s="330"/>
      <c r="RQW538" s="428"/>
      <c r="RQX538" s="330"/>
      <c r="RQY538" s="428"/>
      <c r="RQZ538" s="330"/>
      <c r="RRA538" s="428"/>
      <c r="RRB538" s="330"/>
      <c r="RRC538" s="428"/>
      <c r="RRD538" s="330"/>
      <c r="RRE538" s="428"/>
      <c r="RRF538" s="330"/>
      <c r="RRG538" s="428"/>
      <c r="RRH538" s="330"/>
      <c r="RRI538" s="428"/>
      <c r="RRJ538" s="330"/>
      <c r="RRK538" s="428"/>
      <c r="RRL538" s="330"/>
      <c r="RRM538" s="428"/>
      <c r="RRN538" s="330"/>
      <c r="RRO538" s="428"/>
      <c r="RRP538" s="330"/>
      <c r="RRQ538" s="428"/>
      <c r="RRR538" s="330"/>
      <c r="RRS538" s="428"/>
      <c r="RRT538" s="330"/>
      <c r="RRU538" s="428"/>
      <c r="RRV538" s="330"/>
      <c r="RRW538" s="428"/>
      <c r="RRX538" s="330"/>
      <c r="RRY538" s="428"/>
      <c r="RRZ538" s="330"/>
      <c r="RSA538" s="428"/>
      <c r="RSB538" s="330"/>
      <c r="RSC538" s="428"/>
      <c r="RSD538" s="330"/>
      <c r="RSE538" s="428"/>
      <c r="RSF538" s="330"/>
      <c r="RSG538" s="428"/>
      <c r="RSH538" s="330"/>
      <c r="RSI538" s="428"/>
      <c r="RSJ538" s="330"/>
      <c r="RSK538" s="428"/>
      <c r="RSL538" s="330"/>
      <c r="RSM538" s="428"/>
      <c r="RSN538" s="330"/>
      <c r="RSO538" s="428"/>
      <c r="RSP538" s="330"/>
      <c r="RSQ538" s="428"/>
      <c r="RSR538" s="330"/>
      <c r="RSS538" s="428"/>
      <c r="RST538" s="330"/>
      <c r="RSU538" s="428"/>
      <c r="RSV538" s="330"/>
      <c r="RSW538" s="428"/>
      <c r="RSX538" s="330"/>
      <c r="RSY538" s="428"/>
      <c r="RSZ538" s="330"/>
      <c r="RTA538" s="428"/>
      <c r="RTB538" s="330"/>
      <c r="RTC538" s="428"/>
      <c r="RTD538" s="330"/>
      <c r="RTE538" s="428"/>
      <c r="RTF538" s="330"/>
      <c r="RTG538" s="428"/>
      <c r="RTH538" s="330"/>
      <c r="RTI538" s="428"/>
      <c r="RTJ538" s="330"/>
      <c r="RTK538" s="428"/>
      <c r="RTL538" s="330"/>
      <c r="RTM538" s="428"/>
      <c r="RTN538" s="330"/>
      <c r="RTO538" s="428"/>
      <c r="RTP538" s="330"/>
      <c r="RTQ538" s="428"/>
      <c r="RTR538" s="330"/>
      <c r="RTS538" s="428"/>
      <c r="RTT538" s="330"/>
      <c r="RTU538" s="428"/>
      <c r="RTV538" s="330"/>
      <c r="RTW538" s="428"/>
      <c r="RTX538" s="330"/>
      <c r="RTY538" s="428"/>
      <c r="RTZ538" s="330"/>
      <c r="RUA538" s="428"/>
      <c r="RUB538" s="330"/>
      <c r="RUC538" s="428"/>
      <c r="RUD538" s="330"/>
      <c r="RUE538" s="428"/>
      <c r="RUF538" s="330"/>
      <c r="RUG538" s="428"/>
      <c r="RUH538" s="330"/>
      <c r="RUI538" s="428"/>
      <c r="RUJ538" s="330"/>
      <c r="RUK538" s="428"/>
      <c r="RUL538" s="330"/>
      <c r="RUM538" s="428"/>
      <c r="RUN538" s="330"/>
      <c r="RUO538" s="428"/>
      <c r="RUP538" s="330"/>
      <c r="RUQ538" s="428"/>
      <c r="RUR538" s="330"/>
      <c r="RUS538" s="428"/>
      <c r="RUT538" s="330"/>
      <c r="RUU538" s="428"/>
      <c r="RUV538" s="330"/>
      <c r="RUW538" s="428"/>
      <c r="RUX538" s="330"/>
      <c r="RUY538" s="428"/>
      <c r="RUZ538" s="330"/>
      <c r="RVA538" s="428"/>
      <c r="RVB538" s="330"/>
      <c r="RVC538" s="428"/>
      <c r="RVD538" s="330"/>
      <c r="RVE538" s="428"/>
      <c r="RVF538" s="330"/>
      <c r="RVG538" s="428"/>
      <c r="RVH538" s="330"/>
      <c r="RVI538" s="428"/>
      <c r="RVJ538" s="330"/>
      <c r="RVK538" s="428"/>
      <c r="RVL538" s="330"/>
      <c r="RVM538" s="428"/>
      <c r="RVN538" s="330"/>
      <c r="RVO538" s="428"/>
      <c r="RVP538" s="330"/>
      <c r="RVQ538" s="428"/>
      <c r="RVR538" s="330"/>
      <c r="RVS538" s="428"/>
      <c r="RVT538" s="330"/>
      <c r="RVU538" s="428"/>
      <c r="RVV538" s="330"/>
      <c r="RVW538" s="428"/>
      <c r="RVX538" s="330"/>
      <c r="RVY538" s="428"/>
      <c r="RVZ538" s="330"/>
      <c r="RWA538" s="428"/>
      <c r="RWB538" s="330"/>
      <c r="RWC538" s="428"/>
      <c r="RWD538" s="330"/>
      <c r="RWE538" s="428"/>
      <c r="RWF538" s="330"/>
      <c r="RWG538" s="428"/>
      <c r="RWH538" s="330"/>
      <c r="RWI538" s="428"/>
      <c r="RWJ538" s="330"/>
      <c r="RWK538" s="428"/>
      <c r="RWL538" s="330"/>
      <c r="RWM538" s="428"/>
      <c r="RWN538" s="330"/>
      <c r="RWO538" s="428"/>
      <c r="RWP538" s="330"/>
      <c r="RWQ538" s="428"/>
      <c r="RWR538" s="330"/>
      <c r="RWS538" s="428"/>
      <c r="RWT538" s="330"/>
      <c r="RWU538" s="428"/>
      <c r="RWV538" s="330"/>
      <c r="RWW538" s="428"/>
      <c r="RWX538" s="330"/>
      <c r="RWY538" s="428"/>
      <c r="RWZ538" s="330"/>
      <c r="RXA538" s="428"/>
      <c r="RXB538" s="330"/>
      <c r="RXC538" s="428"/>
      <c r="RXD538" s="330"/>
      <c r="RXE538" s="428"/>
      <c r="RXF538" s="330"/>
      <c r="RXG538" s="428"/>
      <c r="RXH538" s="330"/>
      <c r="RXI538" s="428"/>
      <c r="RXJ538" s="330"/>
      <c r="RXK538" s="428"/>
      <c r="RXL538" s="330"/>
      <c r="RXM538" s="428"/>
      <c r="RXN538" s="330"/>
      <c r="RXO538" s="428"/>
      <c r="RXP538" s="330"/>
      <c r="RXQ538" s="428"/>
      <c r="RXR538" s="330"/>
      <c r="RXS538" s="428"/>
      <c r="RXT538" s="330"/>
      <c r="RXU538" s="428"/>
      <c r="RXV538" s="330"/>
      <c r="RXW538" s="428"/>
      <c r="RXX538" s="330"/>
      <c r="RXY538" s="428"/>
      <c r="RXZ538" s="330"/>
      <c r="RYA538" s="428"/>
      <c r="RYB538" s="330"/>
      <c r="RYC538" s="428"/>
      <c r="RYD538" s="330"/>
      <c r="RYE538" s="428"/>
      <c r="RYF538" s="330"/>
      <c r="RYG538" s="428"/>
      <c r="RYH538" s="330"/>
      <c r="RYI538" s="428"/>
      <c r="RYJ538" s="330"/>
      <c r="RYK538" s="428"/>
      <c r="RYL538" s="330"/>
      <c r="RYM538" s="428"/>
      <c r="RYN538" s="330"/>
      <c r="RYO538" s="428"/>
      <c r="RYP538" s="330"/>
      <c r="RYQ538" s="428"/>
      <c r="RYR538" s="330"/>
      <c r="RYS538" s="428"/>
      <c r="RYT538" s="330"/>
      <c r="RYU538" s="428"/>
      <c r="RYV538" s="330"/>
      <c r="RYW538" s="428"/>
      <c r="RYX538" s="330"/>
      <c r="RYY538" s="428"/>
      <c r="RYZ538" s="330"/>
      <c r="RZA538" s="428"/>
      <c r="RZB538" s="330"/>
      <c r="RZC538" s="428"/>
      <c r="RZD538" s="330"/>
      <c r="RZE538" s="428"/>
      <c r="RZF538" s="330"/>
      <c r="RZG538" s="428"/>
      <c r="RZH538" s="330"/>
      <c r="RZI538" s="428"/>
      <c r="RZJ538" s="330"/>
      <c r="RZK538" s="428"/>
      <c r="RZL538" s="330"/>
      <c r="RZM538" s="428"/>
      <c r="RZN538" s="330"/>
      <c r="RZO538" s="428"/>
      <c r="RZP538" s="330"/>
      <c r="RZQ538" s="428"/>
      <c r="RZR538" s="330"/>
      <c r="RZS538" s="428"/>
      <c r="RZT538" s="330"/>
      <c r="RZU538" s="428"/>
      <c r="RZV538" s="330"/>
      <c r="RZW538" s="428"/>
      <c r="RZX538" s="330"/>
      <c r="RZY538" s="428"/>
      <c r="RZZ538" s="330"/>
      <c r="SAA538" s="428"/>
      <c r="SAB538" s="330"/>
      <c r="SAC538" s="428"/>
      <c r="SAD538" s="330"/>
      <c r="SAE538" s="428"/>
      <c r="SAF538" s="330"/>
      <c r="SAG538" s="428"/>
      <c r="SAH538" s="330"/>
      <c r="SAI538" s="428"/>
      <c r="SAJ538" s="330"/>
      <c r="SAK538" s="428"/>
      <c r="SAL538" s="330"/>
      <c r="SAM538" s="428"/>
      <c r="SAN538" s="330"/>
      <c r="SAO538" s="428"/>
      <c r="SAP538" s="330"/>
      <c r="SAQ538" s="428"/>
      <c r="SAR538" s="330"/>
      <c r="SAS538" s="428"/>
      <c r="SAT538" s="330"/>
      <c r="SAU538" s="428"/>
      <c r="SAV538" s="330"/>
      <c r="SAW538" s="428"/>
      <c r="SAX538" s="330"/>
      <c r="SAY538" s="428"/>
      <c r="SAZ538" s="330"/>
      <c r="SBA538" s="428"/>
      <c r="SBB538" s="330"/>
      <c r="SBC538" s="428"/>
      <c r="SBD538" s="330"/>
      <c r="SBE538" s="428"/>
      <c r="SBF538" s="330"/>
      <c r="SBG538" s="428"/>
      <c r="SBH538" s="330"/>
      <c r="SBI538" s="428"/>
      <c r="SBJ538" s="330"/>
      <c r="SBK538" s="428"/>
      <c r="SBL538" s="330"/>
      <c r="SBM538" s="428"/>
      <c r="SBN538" s="330"/>
      <c r="SBO538" s="428"/>
      <c r="SBP538" s="330"/>
      <c r="SBQ538" s="428"/>
      <c r="SBR538" s="330"/>
      <c r="SBS538" s="428"/>
      <c r="SBT538" s="330"/>
      <c r="SBU538" s="428"/>
      <c r="SBV538" s="330"/>
      <c r="SBW538" s="428"/>
      <c r="SBX538" s="330"/>
      <c r="SBY538" s="428"/>
      <c r="SBZ538" s="330"/>
      <c r="SCA538" s="428"/>
      <c r="SCB538" s="330"/>
      <c r="SCC538" s="428"/>
      <c r="SCD538" s="330"/>
      <c r="SCE538" s="428"/>
      <c r="SCF538" s="330"/>
      <c r="SCG538" s="428"/>
      <c r="SCH538" s="330"/>
      <c r="SCI538" s="428"/>
      <c r="SCJ538" s="330"/>
      <c r="SCK538" s="428"/>
      <c r="SCL538" s="330"/>
      <c r="SCM538" s="428"/>
      <c r="SCN538" s="330"/>
      <c r="SCO538" s="428"/>
      <c r="SCP538" s="330"/>
      <c r="SCQ538" s="428"/>
      <c r="SCR538" s="330"/>
      <c r="SCS538" s="428"/>
      <c r="SCT538" s="330"/>
      <c r="SCU538" s="428"/>
      <c r="SCV538" s="330"/>
      <c r="SCW538" s="428"/>
      <c r="SCX538" s="330"/>
      <c r="SCY538" s="428"/>
      <c r="SCZ538" s="330"/>
      <c r="SDA538" s="428"/>
      <c r="SDB538" s="330"/>
      <c r="SDC538" s="428"/>
      <c r="SDD538" s="330"/>
      <c r="SDE538" s="428"/>
      <c r="SDF538" s="330"/>
      <c r="SDG538" s="428"/>
      <c r="SDH538" s="330"/>
      <c r="SDI538" s="428"/>
      <c r="SDJ538" s="330"/>
      <c r="SDK538" s="428"/>
      <c r="SDL538" s="330"/>
      <c r="SDM538" s="428"/>
      <c r="SDN538" s="330"/>
      <c r="SDO538" s="428"/>
      <c r="SDP538" s="330"/>
      <c r="SDQ538" s="428"/>
      <c r="SDR538" s="330"/>
      <c r="SDS538" s="428"/>
      <c r="SDT538" s="330"/>
      <c r="SDU538" s="428"/>
      <c r="SDV538" s="330"/>
      <c r="SDW538" s="428"/>
      <c r="SDX538" s="330"/>
      <c r="SDY538" s="428"/>
      <c r="SDZ538" s="330"/>
      <c r="SEA538" s="428"/>
      <c r="SEB538" s="330"/>
      <c r="SEC538" s="428"/>
      <c r="SED538" s="330"/>
      <c r="SEE538" s="428"/>
      <c r="SEF538" s="330"/>
      <c r="SEG538" s="428"/>
      <c r="SEH538" s="330"/>
      <c r="SEI538" s="428"/>
      <c r="SEJ538" s="330"/>
      <c r="SEK538" s="428"/>
      <c r="SEL538" s="330"/>
      <c r="SEM538" s="428"/>
      <c r="SEN538" s="330"/>
      <c r="SEO538" s="428"/>
      <c r="SEP538" s="330"/>
      <c r="SEQ538" s="428"/>
      <c r="SER538" s="330"/>
      <c r="SES538" s="428"/>
      <c r="SET538" s="330"/>
      <c r="SEU538" s="428"/>
      <c r="SEV538" s="330"/>
      <c r="SEW538" s="428"/>
      <c r="SEX538" s="330"/>
      <c r="SEY538" s="428"/>
      <c r="SEZ538" s="330"/>
      <c r="SFA538" s="428"/>
      <c r="SFB538" s="330"/>
      <c r="SFC538" s="428"/>
      <c r="SFD538" s="330"/>
      <c r="SFE538" s="428"/>
      <c r="SFF538" s="330"/>
      <c r="SFG538" s="428"/>
      <c r="SFH538" s="330"/>
      <c r="SFI538" s="428"/>
      <c r="SFJ538" s="330"/>
      <c r="SFK538" s="428"/>
      <c r="SFL538" s="330"/>
      <c r="SFM538" s="428"/>
      <c r="SFN538" s="330"/>
      <c r="SFO538" s="428"/>
      <c r="SFP538" s="330"/>
      <c r="SFQ538" s="428"/>
      <c r="SFR538" s="330"/>
      <c r="SFS538" s="428"/>
      <c r="SFT538" s="330"/>
      <c r="SFU538" s="428"/>
      <c r="SFV538" s="330"/>
      <c r="SFW538" s="428"/>
      <c r="SFX538" s="330"/>
      <c r="SFY538" s="428"/>
      <c r="SFZ538" s="330"/>
      <c r="SGA538" s="428"/>
      <c r="SGB538" s="330"/>
      <c r="SGC538" s="428"/>
      <c r="SGD538" s="330"/>
      <c r="SGE538" s="428"/>
      <c r="SGF538" s="330"/>
      <c r="SGG538" s="428"/>
      <c r="SGH538" s="330"/>
      <c r="SGI538" s="428"/>
      <c r="SGJ538" s="330"/>
      <c r="SGK538" s="428"/>
      <c r="SGL538" s="330"/>
      <c r="SGM538" s="428"/>
      <c r="SGN538" s="330"/>
      <c r="SGO538" s="428"/>
      <c r="SGP538" s="330"/>
      <c r="SGQ538" s="428"/>
      <c r="SGR538" s="330"/>
      <c r="SGS538" s="428"/>
      <c r="SGT538" s="330"/>
      <c r="SGU538" s="428"/>
      <c r="SGV538" s="330"/>
      <c r="SGW538" s="428"/>
      <c r="SGX538" s="330"/>
      <c r="SGY538" s="428"/>
      <c r="SGZ538" s="330"/>
      <c r="SHA538" s="428"/>
      <c r="SHB538" s="330"/>
      <c r="SHC538" s="428"/>
      <c r="SHD538" s="330"/>
      <c r="SHE538" s="428"/>
      <c r="SHF538" s="330"/>
      <c r="SHG538" s="428"/>
      <c r="SHH538" s="330"/>
      <c r="SHI538" s="428"/>
      <c r="SHJ538" s="330"/>
      <c r="SHK538" s="428"/>
      <c r="SHL538" s="330"/>
      <c r="SHM538" s="428"/>
      <c r="SHN538" s="330"/>
      <c r="SHO538" s="428"/>
      <c r="SHP538" s="330"/>
      <c r="SHQ538" s="428"/>
      <c r="SHR538" s="330"/>
      <c r="SHS538" s="428"/>
      <c r="SHT538" s="330"/>
      <c r="SHU538" s="428"/>
      <c r="SHV538" s="330"/>
      <c r="SHW538" s="428"/>
      <c r="SHX538" s="330"/>
      <c r="SHY538" s="428"/>
      <c r="SHZ538" s="330"/>
      <c r="SIA538" s="428"/>
      <c r="SIB538" s="330"/>
      <c r="SIC538" s="428"/>
      <c r="SID538" s="330"/>
      <c r="SIE538" s="428"/>
      <c r="SIF538" s="330"/>
      <c r="SIG538" s="428"/>
      <c r="SIH538" s="330"/>
      <c r="SII538" s="428"/>
      <c r="SIJ538" s="330"/>
      <c r="SIK538" s="428"/>
      <c r="SIL538" s="330"/>
      <c r="SIM538" s="428"/>
      <c r="SIN538" s="330"/>
      <c r="SIO538" s="428"/>
      <c r="SIP538" s="330"/>
      <c r="SIQ538" s="428"/>
      <c r="SIR538" s="330"/>
      <c r="SIS538" s="428"/>
      <c r="SIT538" s="330"/>
      <c r="SIU538" s="428"/>
      <c r="SIV538" s="330"/>
      <c r="SIW538" s="428"/>
      <c r="SIX538" s="330"/>
      <c r="SIY538" s="428"/>
      <c r="SIZ538" s="330"/>
      <c r="SJA538" s="428"/>
      <c r="SJB538" s="330"/>
      <c r="SJC538" s="428"/>
      <c r="SJD538" s="330"/>
      <c r="SJE538" s="428"/>
      <c r="SJF538" s="330"/>
      <c r="SJG538" s="428"/>
      <c r="SJH538" s="330"/>
      <c r="SJI538" s="428"/>
      <c r="SJJ538" s="330"/>
      <c r="SJK538" s="428"/>
      <c r="SJL538" s="330"/>
      <c r="SJM538" s="428"/>
      <c r="SJN538" s="330"/>
      <c r="SJO538" s="428"/>
      <c r="SJP538" s="330"/>
      <c r="SJQ538" s="428"/>
      <c r="SJR538" s="330"/>
      <c r="SJS538" s="428"/>
      <c r="SJT538" s="330"/>
      <c r="SJU538" s="428"/>
      <c r="SJV538" s="330"/>
      <c r="SJW538" s="428"/>
      <c r="SJX538" s="330"/>
      <c r="SJY538" s="428"/>
      <c r="SJZ538" s="330"/>
      <c r="SKA538" s="428"/>
      <c r="SKB538" s="330"/>
      <c r="SKC538" s="428"/>
      <c r="SKD538" s="330"/>
      <c r="SKE538" s="428"/>
      <c r="SKF538" s="330"/>
      <c r="SKG538" s="428"/>
      <c r="SKH538" s="330"/>
      <c r="SKI538" s="428"/>
      <c r="SKJ538" s="330"/>
      <c r="SKK538" s="428"/>
      <c r="SKL538" s="330"/>
      <c r="SKM538" s="428"/>
      <c r="SKN538" s="330"/>
      <c r="SKO538" s="428"/>
      <c r="SKP538" s="330"/>
      <c r="SKQ538" s="428"/>
      <c r="SKR538" s="330"/>
      <c r="SKS538" s="428"/>
      <c r="SKT538" s="330"/>
      <c r="SKU538" s="428"/>
      <c r="SKV538" s="330"/>
      <c r="SKW538" s="428"/>
      <c r="SKX538" s="330"/>
      <c r="SKY538" s="428"/>
      <c r="SKZ538" s="330"/>
      <c r="SLA538" s="428"/>
      <c r="SLB538" s="330"/>
      <c r="SLC538" s="428"/>
      <c r="SLD538" s="330"/>
      <c r="SLE538" s="428"/>
      <c r="SLF538" s="330"/>
      <c r="SLG538" s="428"/>
      <c r="SLH538" s="330"/>
      <c r="SLI538" s="428"/>
      <c r="SLJ538" s="330"/>
      <c r="SLK538" s="428"/>
      <c r="SLL538" s="330"/>
      <c r="SLM538" s="428"/>
      <c r="SLN538" s="330"/>
      <c r="SLO538" s="428"/>
      <c r="SLP538" s="330"/>
      <c r="SLQ538" s="428"/>
      <c r="SLR538" s="330"/>
      <c r="SLS538" s="428"/>
      <c r="SLT538" s="330"/>
      <c r="SLU538" s="428"/>
      <c r="SLV538" s="330"/>
      <c r="SLW538" s="428"/>
      <c r="SLX538" s="330"/>
      <c r="SLY538" s="428"/>
      <c r="SLZ538" s="330"/>
      <c r="SMA538" s="428"/>
      <c r="SMB538" s="330"/>
      <c r="SMC538" s="428"/>
      <c r="SMD538" s="330"/>
      <c r="SME538" s="428"/>
      <c r="SMF538" s="330"/>
      <c r="SMG538" s="428"/>
      <c r="SMH538" s="330"/>
      <c r="SMI538" s="428"/>
      <c r="SMJ538" s="330"/>
      <c r="SMK538" s="428"/>
      <c r="SML538" s="330"/>
      <c r="SMM538" s="428"/>
      <c r="SMN538" s="330"/>
      <c r="SMO538" s="428"/>
      <c r="SMP538" s="330"/>
      <c r="SMQ538" s="428"/>
      <c r="SMR538" s="330"/>
      <c r="SMS538" s="428"/>
      <c r="SMT538" s="330"/>
      <c r="SMU538" s="428"/>
      <c r="SMV538" s="330"/>
      <c r="SMW538" s="428"/>
      <c r="SMX538" s="330"/>
      <c r="SMY538" s="428"/>
      <c r="SMZ538" s="330"/>
      <c r="SNA538" s="428"/>
      <c r="SNB538" s="330"/>
      <c r="SNC538" s="428"/>
      <c r="SND538" s="330"/>
      <c r="SNE538" s="428"/>
      <c r="SNF538" s="330"/>
      <c r="SNG538" s="428"/>
      <c r="SNH538" s="330"/>
      <c r="SNI538" s="428"/>
      <c r="SNJ538" s="330"/>
      <c r="SNK538" s="428"/>
      <c r="SNL538" s="330"/>
      <c r="SNM538" s="428"/>
      <c r="SNN538" s="330"/>
      <c r="SNO538" s="428"/>
      <c r="SNP538" s="330"/>
      <c r="SNQ538" s="428"/>
      <c r="SNR538" s="330"/>
      <c r="SNS538" s="428"/>
      <c r="SNT538" s="330"/>
      <c r="SNU538" s="428"/>
      <c r="SNV538" s="330"/>
      <c r="SNW538" s="428"/>
      <c r="SNX538" s="330"/>
      <c r="SNY538" s="428"/>
      <c r="SNZ538" s="330"/>
      <c r="SOA538" s="428"/>
      <c r="SOB538" s="330"/>
      <c r="SOC538" s="428"/>
      <c r="SOD538" s="330"/>
      <c r="SOE538" s="428"/>
      <c r="SOF538" s="330"/>
      <c r="SOG538" s="428"/>
      <c r="SOH538" s="330"/>
      <c r="SOI538" s="428"/>
      <c r="SOJ538" s="330"/>
      <c r="SOK538" s="428"/>
      <c r="SOL538" s="330"/>
      <c r="SOM538" s="428"/>
      <c r="SON538" s="330"/>
      <c r="SOO538" s="428"/>
      <c r="SOP538" s="330"/>
      <c r="SOQ538" s="428"/>
      <c r="SOR538" s="330"/>
      <c r="SOS538" s="428"/>
      <c r="SOT538" s="330"/>
      <c r="SOU538" s="428"/>
      <c r="SOV538" s="330"/>
      <c r="SOW538" s="428"/>
      <c r="SOX538" s="330"/>
      <c r="SOY538" s="428"/>
      <c r="SOZ538" s="330"/>
      <c r="SPA538" s="428"/>
      <c r="SPB538" s="330"/>
      <c r="SPC538" s="428"/>
      <c r="SPD538" s="330"/>
      <c r="SPE538" s="428"/>
      <c r="SPF538" s="330"/>
      <c r="SPG538" s="428"/>
      <c r="SPH538" s="330"/>
      <c r="SPI538" s="428"/>
      <c r="SPJ538" s="330"/>
      <c r="SPK538" s="428"/>
      <c r="SPL538" s="330"/>
      <c r="SPM538" s="428"/>
      <c r="SPN538" s="330"/>
      <c r="SPO538" s="428"/>
      <c r="SPP538" s="330"/>
      <c r="SPQ538" s="428"/>
      <c r="SPR538" s="330"/>
      <c r="SPS538" s="428"/>
      <c r="SPT538" s="330"/>
      <c r="SPU538" s="428"/>
      <c r="SPV538" s="330"/>
      <c r="SPW538" s="428"/>
      <c r="SPX538" s="330"/>
      <c r="SPY538" s="428"/>
      <c r="SPZ538" s="330"/>
      <c r="SQA538" s="428"/>
      <c r="SQB538" s="330"/>
      <c r="SQC538" s="428"/>
      <c r="SQD538" s="330"/>
      <c r="SQE538" s="428"/>
      <c r="SQF538" s="330"/>
      <c r="SQG538" s="428"/>
      <c r="SQH538" s="330"/>
      <c r="SQI538" s="428"/>
      <c r="SQJ538" s="330"/>
      <c r="SQK538" s="428"/>
      <c r="SQL538" s="330"/>
      <c r="SQM538" s="428"/>
      <c r="SQN538" s="330"/>
      <c r="SQO538" s="428"/>
      <c r="SQP538" s="330"/>
      <c r="SQQ538" s="428"/>
      <c r="SQR538" s="330"/>
      <c r="SQS538" s="428"/>
      <c r="SQT538" s="330"/>
      <c r="SQU538" s="428"/>
      <c r="SQV538" s="330"/>
      <c r="SQW538" s="428"/>
      <c r="SQX538" s="330"/>
      <c r="SQY538" s="428"/>
      <c r="SQZ538" s="330"/>
      <c r="SRA538" s="428"/>
      <c r="SRB538" s="330"/>
      <c r="SRC538" s="428"/>
      <c r="SRD538" s="330"/>
      <c r="SRE538" s="428"/>
      <c r="SRF538" s="330"/>
      <c r="SRG538" s="428"/>
      <c r="SRH538" s="330"/>
      <c r="SRI538" s="428"/>
      <c r="SRJ538" s="330"/>
      <c r="SRK538" s="428"/>
      <c r="SRL538" s="330"/>
      <c r="SRM538" s="428"/>
      <c r="SRN538" s="330"/>
      <c r="SRO538" s="428"/>
      <c r="SRP538" s="330"/>
      <c r="SRQ538" s="428"/>
      <c r="SRR538" s="330"/>
      <c r="SRS538" s="428"/>
      <c r="SRT538" s="330"/>
      <c r="SRU538" s="428"/>
      <c r="SRV538" s="330"/>
      <c r="SRW538" s="428"/>
      <c r="SRX538" s="330"/>
      <c r="SRY538" s="428"/>
      <c r="SRZ538" s="330"/>
      <c r="SSA538" s="428"/>
      <c r="SSB538" s="330"/>
      <c r="SSC538" s="428"/>
      <c r="SSD538" s="330"/>
      <c r="SSE538" s="428"/>
      <c r="SSF538" s="330"/>
      <c r="SSG538" s="428"/>
      <c r="SSH538" s="330"/>
      <c r="SSI538" s="428"/>
      <c r="SSJ538" s="330"/>
      <c r="SSK538" s="428"/>
      <c r="SSL538" s="330"/>
      <c r="SSM538" s="428"/>
      <c r="SSN538" s="330"/>
      <c r="SSO538" s="428"/>
      <c r="SSP538" s="330"/>
      <c r="SSQ538" s="428"/>
      <c r="SSR538" s="330"/>
      <c r="SSS538" s="428"/>
      <c r="SST538" s="330"/>
      <c r="SSU538" s="428"/>
      <c r="SSV538" s="330"/>
      <c r="SSW538" s="428"/>
      <c r="SSX538" s="330"/>
      <c r="SSY538" s="428"/>
      <c r="SSZ538" s="330"/>
      <c r="STA538" s="428"/>
      <c r="STB538" s="330"/>
      <c r="STC538" s="428"/>
      <c r="STD538" s="330"/>
      <c r="STE538" s="428"/>
      <c r="STF538" s="330"/>
      <c r="STG538" s="428"/>
      <c r="STH538" s="330"/>
      <c r="STI538" s="428"/>
      <c r="STJ538" s="330"/>
      <c r="STK538" s="428"/>
      <c r="STL538" s="330"/>
      <c r="STM538" s="428"/>
      <c r="STN538" s="330"/>
      <c r="STO538" s="428"/>
      <c r="STP538" s="330"/>
      <c r="STQ538" s="428"/>
      <c r="STR538" s="330"/>
      <c r="STS538" s="428"/>
      <c r="STT538" s="330"/>
      <c r="STU538" s="428"/>
      <c r="STV538" s="330"/>
      <c r="STW538" s="428"/>
      <c r="STX538" s="330"/>
      <c r="STY538" s="428"/>
      <c r="STZ538" s="330"/>
      <c r="SUA538" s="428"/>
      <c r="SUB538" s="330"/>
      <c r="SUC538" s="428"/>
      <c r="SUD538" s="330"/>
      <c r="SUE538" s="428"/>
      <c r="SUF538" s="330"/>
      <c r="SUG538" s="428"/>
      <c r="SUH538" s="330"/>
      <c r="SUI538" s="428"/>
      <c r="SUJ538" s="330"/>
      <c r="SUK538" s="428"/>
      <c r="SUL538" s="330"/>
      <c r="SUM538" s="428"/>
      <c r="SUN538" s="330"/>
      <c r="SUO538" s="428"/>
      <c r="SUP538" s="330"/>
      <c r="SUQ538" s="428"/>
      <c r="SUR538" s="330"/>
      <c r="SUS538" s="428"/>
      <c r="SUT538" s="330"/>
      <c r="SUU538" s="428"/>
      <c r="SUV538" s="330"/>
      <c r="SUW538" s="428"/>
      <c r="SUX538" s="330"/>
      <c r="SUY538" s="428"/>
      <c r="SUZ538" s="330"/>
      <c r="SVA538" s="428"/>
      <c r="SVB538" s="330"/>
      <c r="SVC538" s="428"/>
      <c r="SVD538" s="330"/>
      <c r="SVE538" s="428"/>
      <c r="SVF538" s="330"/>
      <c r="SVG538" s="428"/>
      <c r="SVH538" s="330"/>
      <c r="SVI538" s="428"/>
      <c r="SVJ538" s="330"/>
      <c r="SVK538" s="428"/>
      <c r="SVL538" s="330"/>
      <c r="SVM538" s="428"/>
      <c r="SVN538" s="330"/>
      <c r="SVO538" s="428"/>
      <c r="SVP538" s="330"/>
      <c r="SVQ538" s="428"/>
      <c r="SVR538" s="330"/>
      <c r="SVS538" s="428"/>
      <c r="SVT538" s="330"/>
      <c r="SVU538" s="428"/>
      <c r="SVV538" s="330"/>
      <c r="SVW538" s="428"/>
      <c r="SVX538" s="330"/>
      <c r="SVY538" s="428"/>
      <c r="SVZ538" s="330"/>
      <c r="SWA538" s="428"/>
      <c r="SWB538" s="330"/>
      <c r="SWC538" s="428"/>
      <c r="SWD538" s="330"/>
      <c r="SWE538" s="428"/>
      <c r="SWF538" s="330"/>
      <c r="SWG538" s="428"/>
      <c r="SWH538" s="330"/>
      <c r="SWI538" s="428"/>
      <c r="SWJ538" s="330"/>
      <c r="SWK538" s="428"/>
      <c r="SWL538" s="330"/>
      <c r="SWM538" s="428"/>
      <c r="SWN538" s="330"/>
      <c r="SWO538" s="428"/>
      <c r="SWP538" s="330"/>
      <c r="SWQ538" s="428"/>
      <c r="SWR538" s="330"/>
      <c r="SWS538" s="428"/>
      <c r="SWT538" s="330"/>
      <c r="SWU538" s="428"/>
      <c r="SWV538" s="330"/>
      <c r="SWW538" s="428"/>
      <c r="SWX538" s="330"/>
      <c r="SWY538" s="428"/>
      <c r="SWZ538" s="330"/>
      <c r="SXA538" s="428"/>
      <c r="SXB538" s="330"/>
      <c r="SXC538" s="428"/>
      <c r="SXD538" s="330"/>
      <c r="SXE538" s="428"/>
      <c r="SXF538" s="330"/>
      <c r="SXG538" s="428"/>
      <c r="SXH538" s="330"/>
      <c r="SXI538" s="428"/>
      <c r="SXJ538" s="330"/>
      <c r="SXK538" s="428"/>
      <c r="SXL538" s="330"/>
      <c r="SXM538" s="428"/>
      <c r="SXN538" s="330"/>
      <c r="SXO538" s="428"/>
      <c r="SXP538" s="330"/>
      <c r="SXQ538" s="428"/>
      <c r="SXR538" s="330"/>
      <c r="SXS538" s="428"/>
      <c r="SXT538" s="330"/>
      <c r="SXU538" s="428"/>
      <c r="SXV538" s="330"/>
      <c r="SXW538" s="428"/>
      <c r="SXX538" s="330"/>
      <c r="SXY538" s="428"/>
      <c r="SXZ538" s="330"/>
      <c r="SYA538" s="428"/>
      <c r="SYB538" s="330"/>
      <c r="SYC538" s="428"/>
      <c r="SYD538" s="330"/>
      <c r="SYE538" s="428"/>
      <c r="SYF538" s="330"/>
      <c r="SYG538" s="428"/>
      <c r="SYH538" s="330"/>
      <c r="SYI538" s="428"/>
      <c r="SYJ538" s="330"/>
      <c r="SYK538" s="428"/>
      <c r="SYL538" s="330"/>
      <c r="SYM538" s="428"/>
      <c r="SYN538" s="330"/>
      <c r="SYO538" s="428"/>
      <c r="SYP538" s="330"/>
      <c r="SYQ538" s="428"/>
      <c r="SYR538" s="330"/>
      <c r="SYS538" s="428"/>
      <c r="SYT538" s="330"/>
      <c r="SYU538" s="428"/>
      <c r="SYV538" s="330"/>
      <c r="SYW538" s="428"/>
      <c r="SYX538" s="330"/>
      <c r="SYY538" s="428"/>
      <c r="SYZ538" s="330"/>
      <c r="SZA538" s="428"/>
      <c r="SZB538" s="330"/>
      <c r="SZC538" s="428"/>
      <c r="SZD538" s="330"/>
      <c r="SZE538" s="428"/>
      <c r="SZF538" s="330"/>
      <c r="SZG538" s="428"/>
      <c r="SZH538" s="330"/>
      <c r="SZI538" s="428"/>
      <c r="SZJ538" s="330"/>
      <c r="SZK538" s="428"/>
      <c r="SZL538" s="330"/>
      <c r="SZM538" s="428"/>
      <c r="SZN538" s="330"/>
      <c r="SZO538" s="428"/>
      <c r="SZP538" s="330"/>
      <c r="SZQ538" s="428"/>
      <c r="SZR538" s="330"/>
      <c r="SZS538" s="428"/>
      <c r="SZT538" s="330"/>
      <c r="SZU538" s="428"/>
      <c r="SZV538" s="330"/>
      <c r="SZW538" s="428"/>
      <c r="SZX538" s="330"/>
      <c r="SZY538" s="428"/>
      <c r="SZZ538" s="330"/>
      <c r="TAA538" s="428"/>
      <c r="TAB538" s="330"/>
      <c r="TAC538" s="428"/>
      <c r="TAD538" s="330"/>
      <c r="TAE538" s="428"/>
      <c r="TAF538" s="330"/>
      <c r="TAG538" s="428"/>
      <c r="TAH538" s="330"/>
      <c r="TAI538" s="428"/>
      <c r="TAJ538" s="330"/>
      <c r="TAK538" s="428"/>
      <c r="TAL538" s="330"/>
      <c r="TAM538" s="428"/>
      <c r="TAN538" s="330"/>
      <c r="TAO538" s="428"/>
      <c r="TAP538" s="330"/>
      <c r="TAQ538" s="428"/>
      <c r="TAR538" s="330"/>
      <c r="TAS538" s="428"/>
      <c r="TAT538" s="330"/>
      <c r="TAU538" s="428"/>
      <c r="TAV538" s="330"/>
      <c r="TAW538" s="428"/>
      <c r="TAX538" s="330"/>
      <c r="TAY538" s="428"/>
      <c r="TAZ538" s="330"/>
      <c r="TBA538" s="428"/>
      <c r="TBB538" s="330"/>
      <c r="TBC538" s="428"/>
      <c r="TBD538" s="330"/>
      <c r="TBE538" s="428"/>
      <c r="TBF538" s="330"/>
      <c r="TBG538" s="428"/>
      <c r="TBH538" s="330"/>
      <c r="TBI538" s="428"/>
      <c r="TBJ538" s="330"/>
      <c r="TBK538" s="428"/>
      <c r="TBL538" s="330"/>
      <c r="TBM538" s="428"/>
      <c r="TBN538" s="330"/>
      <c r="TBO538" s="428"/>
      <c r="TBP538" s="330"/>
      <c r="TBQ538" s="428"/>
      <c r="TBR538" s="330"/>
      <c r="TBS538" s="428"/>
      <c r="TBT538" s="330"/>
      <c r="TBU538" s="428"/>
      <c r="TBV538" s="330"/>
      <c r="TBW538" s="428"/>
      <c r="TBX538" s="330"/>
      <c r="TBY538" s="428"/>
      <c r="TBZ538" s="330"/>
      <c r="TCA538" s="428"/>
      <c r="TCB538" s="330"/>
      <c r="TCC538" s="428"/>
      <c r="TCD538" s="330"/>
      <c r="TCE538" s="428"/>
      <c r="TCF538" s="330"/>
      <c r="TCG538" s="428"/>
      <c r="TCH538" s="330"/>
      <c r="TCI538" s="428"/>
      <c r="TCJ538" s="330"/>
      <c r="TCK538" s="428"/>
      <c r="TCL538" s="330"/>
      <c r="TCM538" s="428"/>
      <c r="TCN538" s="330"/>
      <c r="TCO538" s="428"/>
      <c r="TCP538" s="330"/>
      <c r="TCQ538" s="428"/>
      <c r="TCR538" s="330"/>
      <c r="TCS538" s="428"/>
      <c r="TCT538" s="330"/>
      <c r="TCU538" s="428"/>
      <c r="TCV538" s="330"/>
      <c r="TCW538" s="428"/>
      <c r="TCX538" s="330"/>
      <c r="TCY538" s="428"/>
      <c r="TCZ538" s="330"/>
      <c r="TDA538" s="428"/>
      <c r="TDB538" s="330"/>
      <c r="TDC538" s="428"/>
      <c r="TDD538" s="330"/>
      <c r="TDE538" s="428"/>
      <c r="TDF538" s="330"/>
      <c r="TDG538" s="428"/>
      <c r="TDH538" s="330"/>
      <c r="TDI538" s="428"/>
      <c r="TDJ538" s="330"/>
      <c r="TDK538" s="428"/>
      <c r="TDL538" s="330"/>
      <c r="TDM538" s="428"/>
      <c r="TDN538" s="330"/>
      <c r="TDO538" s="428"/>
      <c r="TDP538" s="330"/>
      <c r="TDQ538" s="428"/>
      <c r="TDR538" s="330"/>
      <c r="TDS538" s="428"/>
      <c r="TDT538" s="330"/>
      <c r="TDU538" s="428"/>
      <c r="TDV538" s="330"/>
      <c r="TDW538" s="428"/>
      <c r="TDX538" s="330"/>
      <c r="TDY538" s="428"/>
      <c r="TDZ538" s="330"/>
      <c r="TEA538" s="428"/>
      <c r="TEB538" s="330"/>
      <c r="TEC538" s="428"/>
      <c r="TED538" s="330"/>
      <c r="TEE538" s="428"/>
      <c r="TEF538" s="330"/>
      <c r="TEG538" s="428"/>
      <c r="TEH538" s="330"/>
      <c r="TEI538" s="428"/>
      <c r="TEJ538" s="330"/>
      <c r="TEK538" s="428"/>
      <c r="TEL538" s="330"/>
      <c r="TEM538" s="428"/>
      <c r="TEN538" s="330"/>
      <c r="TEO538" s="428"/>
      <c r="TEP538" s="330"/>
      <c r="TEQ538" s="428"/>
      <c r="TER538" s="330"/>
      <c r="TES538" s="428"/>
      <c r="TET538" s="330"/>
      <c r="TEU538" s="428"/>
      <c r="TEV538" s="330"/>
      <c r="TEW538" s="428"/>
      <c r="TEX538" s="330"/>
      <c r="TEY538" s="428"/>
      <c r="TEZ538" s="330"/>
      <c r="TFA538" s="428"/>
      <c r="TFB538" s="330"/>
      <c r="TFC538" s="428"/>
      <c r="TFD538" s="330"/>
      <c r="TFE538" s="428"/>
      <c r="TFF538" s="330"/>
      <c r="TFG538" s="428"/>
      <c r="TFH538" s="330"/>
      <c r="TFI538" s="428"/>
      <c r="TFJ538" s="330"/>
      <c r="TFK538" s="428"/>
      <c r="TFL538" s="330"/>
      <c r="TFM538" s="428"/>
      <c r="TFN538" s="330"/>
      <c r="TFO538" s="428"/>
      <c r="TFP538" s="330"/>
      <c r="TFQ538" s="428"/>
      <c r="TFR538" s="330"/>
      <c r="TFS538" s="428"/>
      <c r="TFT538" s="330"/>
      <c r="TFU538" s="428"/>
      <c r="TFV538" s="330"/>
      <c r="TFW538" s="428"/>
      <c r="TFX538" s="330"/>
      <c r="TFY538" s="428"/>
      <c r="TFZ538" s="330"/>
      <c r="TGA538" s="428"/>
      <c r="TGB538" s="330"/>
      <c r="TGC538" s="428"/>
      <c r="TGD538" s="330"/>
      <c r="TGE538" s="428"/>
      <c r="TGF538" s="330"/>
      <c r="TGG538" s="428"/>
      <c r="TGH538" s="330"/>
      <c r="TGI538" s="428"/>
      <c r="TGJ538" s="330"/>
      <c r="TGK538" s="428"/>
      <c r="TGL538" s="330"/>
      <c r="TGM538" s="428"/>
      <c r="TGN538" s="330"/>
      <c r="TGO538" s="428"/>
      <c r="TGP538" s="330"/>
      <c r="TGQ538" s="428"/>
      <c r="TGR538" s="330"/>
      <c r="TGS538" s="428"/>
      <c r="TGT538" s="330"/>
      <c r="TGU538" s="428"/>
      <c r="TGV538" s="330"/>
      <c r="TGW538" s="428"/>
      <c r="TGX538" s="330"/>
      <c r="TGY538" s="428"/>
      <c r="TGZ538" s="330"/>
      <c r="THA538" s="428"/>
      <c r="THB538" s="330"/>
      <c r="THC538" s="428"/>
      <c r="THD538" s="330"/>
      <c r="THE538" s="428"/>
      <c r="THF538" s="330"/>
      <c r="THG538" s="428"/>
      <c r="THH538" s="330"/>
      <c r="THI538" s="428"/>
      <c r="THJ538" s="330"/>
      <c r="THK538" s="428"/>
      <c r="THL538" s="330"/>
      <c r="THM538" s="428"/>
      <c r="THN538" s="330"/>
      <c r="THO538" s="428"/>
      <c r="THP538" s="330"/>
      <c r="THQ538" s="428"/>
      <c r="THR538" s="330"/>
      <c r="THS538" s="428"/>
      <c r="THT538" s="330"/>
      <c r="THU538" s="428"/>
      <c r="THV538" s="330"/>
      <c r="THW538" s="428"/>
      <c r="THX538" s="330"/>
      <c r="THY538" s="428"/>
      <c r="THZ538" s="330"/>
      <c r="TIA538" s="428"/>
      <c r="TIB538" s="330"/>
      <c r="TIC538" s="428"/>
      <c r="TID538" s="330"/>
      <c r="TIE538" s="428"/>
      <c r="TIF538" s="330"/>
      <c r="TIG538" s="428"/>
      <c r="TIH538" s="330"/>
      <c r="TII538" s="428"/>
      <c r="TIJ538" s="330"/>
      <c r="TIK538" s="428"/>
      <c r="TIL538" s="330"/>
      <c r="TIM538" s="428"/>
      <c r="TIN538" s="330"/>
      <c r="TIO538" s="428"/>
      <c r="TIP538" s="330"/>
      <c r="TIQ538" s="428"/>
      <c r="TIR538" s="330"/>
      <c r="TIS538" s="428"/>
      <c r="TIT538" s="330"/>
      <c r="TIU538" s="428"/>
      <c r="TIV538" s="330"/>
      <c r="TIW538" s="428"/>
      <c r="TIX538" s="330"/>
      <c r="TIY538" s="428"/>
      <c r="TIZ538" s="330"/>
      <c r="TJA538" s="428"/>
      <c r="TJB538" s="330"/>
      <c r="TJC538" s="428"/>
      <c r="TJD538" s="330"/>
      <c r="TJE538" s="428"/>
      <c r="TJF538" s="330"/>
      <c r="TJG538" s="428"/>
      <c r="TJH538" s="330"/>
      <c r="TJI538" s="428"/>
      <c r="TJJ538" s="330"/>
      <c r="TJK538" s="428"/>
      <c r="TJL538" s="330"/>
      <c r="TJM538" s="428"/>
      <c r="TJN538" s="330"/>
      <c r="TJO538" s="428"/>
      <c r="TJP538" s="330"/>
      <c r="TJQ538" s="428"/>
      <c r="TJR538" s="330"/>
      <c r="TJS538" s="428"/>
      <c r="TJT538" s="330"/>
      <c r="TJU538" s="428"/>
      <c r="TJV538" s="330"/>
      <c r="TJW538" s="428"/>
      <c r="TJX538" s="330"/>
      <c r="TJY538" s="428"/>
      <c r="TJZ538" s="330"/>
      <c r="TKA538" s="428"/>
      <c r="TKB538" s="330"/>
      <c r="TKC538" s="428"/>
      <c r="TKD538" s="330"/>
      <c r="TKE538" s="428"/>
      <c r="TKF538" s="330"/>
      <c r="TKG538" s="428"/>
      <c r="TKH538" s="330"/>
      <c r="TKI538" s="428"/>
      <c r="TKJ538" s="330"/>
      <c r="TKK538" s="428"/>
      <c r="TKL538" s="330"/>
      <c r="TKM538" s="428"/>
      <c r="TKN538" s="330"/>
      <c r="TKO538" s="428"/>
      <c r="TKP538" s="330"/>
      <c r="TKQ538" s="428"/>
      <c r="TKR538" s="330"/>
      <c r="TKS538" s="428"/>
      <c r="TKT538" s="330"/>
      <c r="TKU538" s="428"/>
      <c r="TKV538" s="330"/>
      <c r="TKW538" s="428"/>
      <c r="TKX538" s="330"/>
      <c r="TKY538" s="428"/>
      <c r="TKZ538" s="330"/>
      <c r="TLA538" s="428"/>
      <c r="TLB538" s="330"/>
      <c r="TLC538" s="428"/>
      <c r="TLD538" s="330"/>
      <c r="TLE538" s="428"/>
      <c r="TLF538" s="330"/>
      <c r="TLG538" s="428"/>
      <c r="TLH538" s="330"/>
      <c r="TLI538" s="428"/>
      <c r="TLJ538" s="330"/>
      <c r="TLK538" s="428"/>
      <c r="TLL538" s="330"/>
      <c r="TLM538" s="428"/>
      <c r="TLN538" s="330"/>
      <c r="TLO538" s="428"/>
      <c r="TLP538" s="330"/>
      <c r="TLQ538" s="428"/>
      <c r="TLR538" s="330"/>
      <c r="TLS538" s="428"/>
      <c r="TLT538" s="330"/>
      <c r="TLU538" s="428"/>
      <c r="TLV538" s="330"/>
      <c r="TLW538" s="428"/>
      <c r="TLX538" s="330"/>
      <c r="TLY538" s="428"/>
      <c r="TLZ538" s="330"/>
      <c r="TMA538" s="428"/>
      <c r="TMB538" s="330"/>
      <c r="TMC538" s="428"/>
      <c r="TMD538" s="330"/>
      <c r="TME538" s="428"/>
      <c r="TMF538" s="330"/>
      <c r="TMG538" s="428"/>
      <c r="TMH538" s="330"/>
      <c r="TMI538" s="428"/>
      <c r="TMJ538" s="330"/>
      <c r="TMK538" s="428"/>
      <c r="TML538" s="330"/>
      <c r="TMM538" s="428"/>
      <c r="TMN538" s="330"/>
      <c r="TMO538" s="428"/>
      <c r="TMP538" s="330"/>
      <c r="TMQ538" s="428"/>
      <c r="TMR538" s="330"/>
      <c r="TMS538" s="428"/>
      <c r="TMT538" s="330"/>
      <c r="TMU538" s="428"/>
      <c r="TMV538" s="330"/>
      <c r="TMW538" s="428"/>
      <c r="TMX538" s="330"/>
      <c r="TMY538" s="428"/>
      <c r="TMZ538" s="330"/>
      <c r="TNA538" s="428"/>
      <c r="TNB538" s="330"/>
      <c r="TNC538" s="428"/>
      <c r="TND538" s="330"/>
      <c r="TNE538" s="428"/>
      <c r="TNF538" s="330"/>
      <c r="TNG538" s="428"/>
      <c r="TNH538" s="330"/>
      <c r="TNI538" s="428"/>
      <c r="TNJ538" s="330"/>
      <c r="TNK538" s="428"/>
      <c r="TNL538" s="330"/>
      <c r="TNM538" s="428"/>
      <c r="TNN538" s="330"/>
      <c r="TNO538" s="428"/>
      <c r="TNP538" s="330"/>
      <c r="TNQ538" s="428"/>
      <c r="TNR538" s="330"/>
      <c r="TNS538" s="428"/>
      <c r="TNT538" s="330"/>
      <c r="TNU538" s="428"/>
      <c r="TNV538" s="330"/>
      <c r="TNW538" s="428"/>
      <c r="TNX538" s="330"/>
      <c r="TNY538" s="428"/>
      <c r="TNZ538" s="330"/>
      <c r="TOA538" s="428"/>
      <c r="TOB538" s="330"/>
      <c r="TOC538" s="428"/>
      <c r="TOD538" s="330"/>
      <c r="TOE538" s="428"/>
      <c r="TOF538" s="330"/>
      <c r="TOG538" s="428"/>
      <c r="TOH538" s="330"/>
      <c r="TOI538" s="428"/>
      <c r="TOJ538" s="330"/>
      <c r="TOK538" s="428"/>
      <c r="TOL538" s="330"/>
      <c r="TOM538" s="428"/>
      <c r="TON538" s="330"/>
      <c r="TOO538" s="428"/>
      <c r="TOP538" s="330"/>
      <c r="TOQ538" s="428"/>
      <c r="TOR538" s="330"/>
      <c r="TOS538" s="428"/>
      <c r="TOT538" s="330"/>
      <c r="TOU538" s="428"/>
      <c r="TOV538" s="330"/>
      <c r="TOW538" s="428"/>
      <c r="TOX538" s="330"/>
      <c r="TOY538" s="428"/>
      <c r="TOZ538" s="330"/>
      <c r="TPA538" s="428"/>
      <c r="TPB538" s="330"/>
      <c r="TPC538" s="428"/>
      <c r="TPD538" s="330"/>
      <c r="TPE538" s="428"/>
      <c r="TPF538" s="330"/>
      <c r="TPG538" s="428"/>
      <c r="TPH538" s="330"/>
      <c r="TPI538" s="428"/>
      <c r="TPJ538" s="330"/>
      <c r="TPK538" s="428"/>
      <c r="TPL538" s="330"/>
      <c r="TPM538" s="428"/>
      <c r="TPN538" s="330"/>
      <c r="TPO538" s="428"/>
      <c r="TPP538" s="330"/>
      <c r="TPQ538" s="428"/>
      <c r="TPR538" s="330"/>
      <c r="TPS538" s="428"/>
      <c r="TPT538" s="330"/>
      <c r="TPU538" s="428"/>
      <c r="TPV538" s="330"/>
      <c r="TPW538" s="428"/>
      <c r="TPX538" s="330"/>
      <c r="TPY538" s="428"/>
      <c r="TPZ538" s="330"/>
      <c r="TQA538" s="428"/>
      <c r="TQB538" s="330"/>
      <c r="TQC538" s="428"/>
      <c r="TQD538" s="330"/>
      <c r="TQE538" s="428"/>
      <c r="TQF538" s="330"/>
      <c r="TQG538" s="428"/>
      <c r="TQH538" s="330"/>
      <c r="TQI538" s="428"/>
      <c r="TQJ538" s="330"/>
      <c r="TQK538" s="428"/>
      <c r="TQL538" s="330"/>
      <c r="TQM538" s="428"/>
      <c r="TQN538" s="330"/>
      <c r="TQO538" s="428"/>
      <c r="TQP538" s="330"/>
      <c r="TQQ538" s="428"/>
      <c r="TQR538" s="330"/>
      <c r="TQS538" s="428"/>
      <c r="TQT538" s="330"/>
      <c r="TQU538" s="428"/>
      <c r="TQV538" s="330"/>
      <c r="TQW538" s="428"/>
      <c r="TQX538" s="330"/>
      <c r="TQY538" s="428"/>
      <c r="TQZ538" s="330"/>
      <c r="TRA538" s="428"/>
      <c r="TRB538" s="330"/>
      <c r="TRC538" s="428"/>
      <c r="TRD538" s="330"/>
      <c r="TRE538" s="428"/>
      <c r="TRF538" s="330"/>
      <c r="TRG538" s="428"/>
      <c r="TRH538" s="330"/>
      <c r="TRI538" s="428"/>
      <c r="TRJ538" s="330"/>
      <c r="TRK538" s="428"/>
      <c r="TRL538" s="330"/>
      <c r="TRM538" s="428"/>
      <c r="TRN538" s="330"/>
      <c r="TRO538" s="428"/>
      <c r="TRP538" s="330"/>
      <c r="TRQ538" s="428"/>
      <c r="TRR538" s="330"/>
      <c r="TRS538" s="428"/>
      <c r="TRT538" s="330"/>
      <c r="TRU538" s="428"/>
      <c r="TRV538" s="330"/>
      <c r="TRW538" s="428"/>
      <c r="TRX538" s="330"/>
      <c r="TRY538" s="428"/>
      <c r="TRZ538" s="330"/>
      <c r="TSA538" s="428"/>
      <c r="TSB538" s="330"/>
      <c r="TSC538" s="428"/>
      <c r="TSD538" s="330"/>
      <c r="TSE538" s="428"/>
      <c r="TSF538" s="330"/>
      <c r="TSG538" s="428"/>
      <c r="TSH538" s="330"/>
      <c r="TSI538" s="428"/>
      <c r="TSJ538" s="330"/>
      <c r="TSK538" s="428"/>
      <c r="TSL538" s="330"/>
      <c r="TSM538" s="428"/>
      <c r="TSN538" s="330"/>
      <c r="TSO538" s="428"/>
      <c r="TSP538" s="330"/>
      <c r="TSQ538" s="428"/>
      <c r="TSR538" s="330"/>
      <c r="TSS538" s="428"/>
      <c r="TST538" s="330"/>
      <c r="TSU538" s="428"/>
      <c r="TSV538" s="330"/>
      <c r="TSW538" s="428"/>
      <c r="TSX538" s="330"/>
      <c r="TSY538" s="428"/>
      <c r="TSZ538" s="330"/>
      <c r="TTA538" s="428"/>
      <c r="TTB538" s="330"/>
      <c r="TTC538" s="428"/>
      <c r="TTD538" s="330"/>
      <c r="TTE538" s="428"/>
      <c r="TTF538" s="330"/>
      <c r="TTG538" s="428"/>
      <c r="TTH538" s="330"/>
      <c r="TTI538" s="428"/>
      <c r="TTJ538" s="330"/>
      <c r="TTK538" s="428"/>
      <c r="TTL538" s="330"/>
      <c r="TTM538" s="428"/>
      <c r="TTN538" s="330"/>
      <c r="TTO538" s="428"/>
      <c r="TTP538" s="330"/>
      <c r="TTQ538" s="428"/>
      <c r="TTR538" s="330"/>
      <c r="TTS538" s="428"/>
      <c r="TTT538" s="330"/>
      <c r="TTU538" s="428"/>
      <c r="TTV538" s="330"/>
      <c r="TTW538" s="428"/>
      <c r="TTX538" s="330"/>
      <c r="TTY538" s="428"/>
      <c r="TTZ538" s="330"/>
      <c r="TUA538" s="428"/>
      <c r="TUB538" s="330"/>
      <c r="TUC538" s="428"/>
      <c r="TUD538" s="330"/>
      <c r="TUE538" s="428"/>
      <c r="TUF538" s="330"/>
      <c r="TUG538" s="428"/>
      <c r="TUH538" s="330"/>
      <c r="TUI538" s="428"/>
      <c r="TUJ538" s="330"/>
      <c r="TUK538" s="428"/>
      <c r="TUL538" s="330"/>
      <c r="TUM538" s="428"/>
      <c r="TUN538" s="330"/>
      <c r="TUO538" s="428"/>
      <c r="TUP538" s="330"/>
      <c r="TUQ538" s="428"/>
      <c r="TUR538" s="330"/>
      <c r="TUS538" s="428"/>
      <c r="TUT538" s="330"/>
      <c r="TUU538" s="428"/>
      <c r="TUV538" s="330"/>
      <c r="TUW538" s="428"/>
      <c r="TUX538" s="330"/>
      <c r="TUY538" s="428"/>
      <c r="TUZ538" s="330"/>
      <c r="TVA538" s="428"/>
      <c r="TVB538" s="330"/>
      <c r="TVC538" s="428"/>
      <c r="TVD538" s="330"/>
      <c r="TVE538" s="428"/>
      <c r="TVF538" s="330"/>
      <c r="TVG538" s="428"/>
      <c r="TVH538" s="330"/>
      <c r="TVI538" s="428"/>
      <c r="TVJ538" s="330"/>
      <c r="TVK538" s="428"/>
      <c r="TVL538" s="330"/>
      <c r="TVM538" s="428"/>
      <c r="TVN538" s="330"/>
      <c r="TVO538" s="428"/>
      <c r="TVP538" s="330"/>
      <c r="TVQ538" s="428"/>
      <c r="TVR538" s="330"/>
      <c r="TVS538" s="428"/>
      <c r="TVT538" s="330"/>
      <c r="TVU538" s="428"/>
      <c r="TVV538" s="330"/>
      <c r="TVW538" s="428"/>
      <c r="TVX538" s="330"/>
      <c r="TVY538" s="428"/>
      <c r="TVZ538" s="330"/>
      <c r="TWA538" s="428"/>
      <c r="TWB538" s="330"/>
      <c r="TWC538" s="428"/>
      <c r="TWD538" s="330"/>
      <c r="TWE538" s="428"/>
      <c r="TWF538" s="330"/>
      <c r="TWG538" s="428"/>
      <c r="TWH538" s="330"/>
      <c r="TWI538" s="428"/>
      <c r="TWJ538" s="330"/>
      <c r="TWK538" s="428"/>
      <c r="TWL538" s="330"/>
      <c r="TWM538" s="428"/>
      <c r="TWN538" s="330"/>
      <c r="TWO538" s="428"/>
      <c r="TWP538" s="330"/>
      <c r="TWQ538" s="428"/>
      <c r="TWR538" s="330"/>
      <c r="TWS538" s="428"/>
      <c r="TWT538" s="330"/>
      <c r="TWU538" s="428"/>
      <c r="TWV538" s="330"/>
      <c r="TWW538" s="428"/>
      <c r="TWX538" s="330"/>
      <c r="TWY538" s="428"/>
      <c r="TWZ538" s="330"/>
      <c r="TXA538" s="428"/>
      <c r="TXB538" s="330"/>
      <c r="TXC538" s="428"/>
      <c r="TXD538" s="330"/>
      <c r="TXE538" s="428"/>
      <c r="TXF538" s="330"/>
      <c r="TXG538" s="428"/>
      <c r="TXH538" s="330"/>
      <c r="TXI538" s="428"/>
      <c r="TXJ538" s="330"/>
      <c r="TXK538" s="428"/>
      <c r="TXL538" s="330"/>
      <c r="TXM538" s="428"/>
      <c r="TXN538" s="330"/>
      <c r="TXO538" s="428"/>
      <c r="TXP538" s="330"/>
      <c r="TXQ538" s="428"/>
      <c r="TXR538" s="330"/>
      <c r="TXS538" s="428"/>
      <c r="TXT538" s="330"/>
      <c r="TXU538" s="428"/>
      <c r="TXV538" s="330"/>
      <c r="TXW538" s="428"/>
      <c r="TXX538" s="330"/>
      <c r="TXY538" s="428"/>
      <c r="TXZ538" s="330"/>
      <c r="TYA538" s="428"/>
      <c r="TYB538" s="330"/>
      <c r="TYC538" s="428"/>
      <c r="TYD538" s="330"/>
      <c r="TYE538" s="428"/>
      <c r="TYF538" s="330"/>
      <c r="TYG538" s="428"/>
      <c r="TYH538" s="330"/>
      <c r="TYI538" s="428"/>
      <c r="TYJ538" s="330"/>
      <c r="TYK538" s="428"/>
      <c r="TYL538" s="330"/>
      <c r="TYM538" s="428"/>
      <c r="TYN538" s="330"/>
      <c r="TYO538" s="428"/>
      <c r="TYP538" s="330"/>
      <c r="TYQ538" s="428"/>
      <c r="TYR538" s="330"/>
      <c r="TYS538" s="428"/>
      <c r="TYT538" s="330"/>
      <c r="TYU538" s="428"/>
      <c r="TYV538" s="330"/>
      <c r="TYW538" s="428"/>
      <c r="TYX538" s="330"/>
      <c r="TYY538" s="428"/>
      <c r="TYZ538" s="330"/>
      <c r="TZA538" s="428"/>
      <c r="TZB538" s="330"/>
      <c r="TZC538" s="428"/>
      <c r="TZD538" s="330"/>
      <c r="TZE538" s="428"/>
      <c r="TZF538" s="330"/>
      <c r="TZG538" s="428"/>
      <c r="TZH538" s="330"/>
      <c r="TZI538" s="428"/>
      <c r="TZJ538" s="330"/>
      <c r="TZK538" s="428"/>
      <c r="TZL538" s="330"/>
      <c r="TZM538" s="428"/>
      <c r="TZN538" s="330"/>
      <c r="TZO538" s="428"/>
      <c r="TZP538" s="330"/>
      <c r="TZQ538" s="428"/>
      <c r="TZR538" s="330"/>
      <c r="TZS538" s="428"/>
      <c r="TZT538" s="330"/>
      <c r="TZU538" s="428"/>
      <c r="TZV538" s="330"/>
      <c r="TZW538" s="428"/>
      <c r="TZX538" s="330"/>
      <c r="TZY538" s="428"/>
      <c r="TZZ538" s="330"/>
      <c r="UAA538" s="428"/>
      <c r="UAB538" s="330"/>
      <c r="UAC538" s="428"/>
      <c r="UAD538" s="330"/>
      <c r="UAE538" s="428"/>
      <c r="UAF538" s="330"/>
      <c r="UAG538" s="428"/>
      <c r="UAH538" s="330"/>
      <c r="UAI538" s="428"/>
      <c r="UAJ538" s="330"/>
      <c r="UAK538" s="428"/>
      <c r="UAL538" s="330"/>
      <c r="UAM538" s="428"/>
      <c r="UAN538" s="330"/>
      <c r="UAO538" s="428"/>
      <c r="UAP538" s="330"/>
      <c r="UAQ538" s="428"/>
      <c r="UAR538" s="330"/>
      <c r="UAS538" s="428"/>
      <c r="UAT538" s="330"/>
      <c r="UAU538" s="428"/>
      <c r="UAV538" s="330"/>
      <c r="UAW538" s="428"/>
      <c r="UAX538" s="330"/>
      <c r="UAY538" s="428"/>
      <c r="UAZ538" s="330"/>
      <c r="UBA538" s="428"/>
      <c r="UBB538" s="330"/>
      <c r="UBC538" s="428"/>
      <c r="UBD538" s="330"/>
      <c r="UBE538" s="428"/>
      <c r="UBF538" s="330"/>
      <c r="UBG538" s="428"/>
      <c r="UBH538" s="330"/>
      <c r="UBI538" s="428"/>
      <c r="UBJ538" s="330"/>
      <c r="UBK538" s="428"/>
      <c r="UBL538" s="330"/>
      <c r="UBM538" s="428"/>
      <c r="UBN538" s="330"/>
      <c r="UBO538" s="428"/>
      <c r="UBP538" s="330"/>
      <c r="UBQ538" s="428"/>
      <c r="UBR538" s="330"/>
      <c r="UBS538" s="428"/>
      <c r="UBT538" s="330"/>
      <c r="UBU538" s="428"/>
      <c r="UBV538" s="330"/>
      <c r="UBW538" s="428"/>
      <c r="UBX538" s="330"/>
      <c r="UBY538" s="428"/>
      <c r="UBZ538" s="330"/>
      <c r="UCA538" s="428"/>
      <c r="UCB538" s="330"/>
      <c r="UCC538" s="428"/>
      <c r="UCD538" s="330"/>
      <c r="UCE538" s="428"/>
      <c r="UCF538" s="330"/>
      <c r="UCG538" s="428"/>
      <c r="UCH538" s="330"/>
      <c r="UCI538" s="428"/>
      <c r="UCJ538" s="330"/>
      <c r="UCK538" s="428"/>
      <c r="UCL538" s="330"/>
      <c r="UCM538" s="428"/>
      <c r="UCN538" s="330"/>
      <c r="UCO538" s="428"/>
      <c r="UCP538" s="330"/>
      <c r="UCQ538" s="428"/>
      <c r="UCR538" s="330"/>
      <c r="UCS538" s="428"/>
      <c r="UCT538" s="330"/>
      <c r="UCU538" s="428"/>
      <c r="UCV538" s="330"/>
      <c r="UCW538" s="428"/>
      <c r="UCX538" s="330"/>
      <c r="UCY538" s="428"/>
      <c r="UCZ538" s="330"/>
      <c r="UDA538" s="428"/>
      <c r="UDB538" s="330"/>
      <c r="UDC538" s="428"/>
      <c r="UDD538" s="330"/>
      <c r="UDE538" s="428"/>
      <c r="UDF538" s="330"/>
      <c r="UDG538" s="428"/>
      <c r="UDH538" s="330"/>
      <c r="UDI538" s="428"/>
      <c r="UDJ538" s="330"/>
      <c r="UDK538" s="428"/>
      <c r="UDL538" s="330"/>
      <c r="UDM538" s="428"/>
      <c r="UDN538" s="330"/>
      <c r="UDO538" s="428"/>
      <c r="UDP538" s="330"/>
      <c r="UDQ538" s="428"/>
      <c r="UDR538" s="330"/>
      <c r="UDS538" s="428"/>
      <c r="UDT538" s="330"/>
      <c r="UDU538" s="428"/>
      <c r="UDV538" s="330"/>
      <c r="UDW538" s="428"/>
      <c r="UDX538" s="330"/>
      <c r="UDY538" s="428"/>
      <c r="UDZ538" s="330"/>
      <c r="UEA538" s="428"/>
      <c r="UEB538" s="330"/>
      <c r="UEC538" s="428"/>
      <c r="UED538" s="330"/>
      <c r="UEE538" s="428"/>
      <c r="UEF538" s="330"/>
      <c r="UEG538" s="428"/>
      <c r="UEH538" s="330"/>
      <c r="UEI538" s="428"/>
      <c r="UEJ538" s="330"/>
      <c r="UEK538" s="428"/>
      <c r="UEL538" s="330"/>
      <c r="UEM538" s="428"/>
      <c r="UEN538" s="330"/>
      <c r="UEO538" s="428"/>
      <c r="UEP538" s="330"/>
      <c r="UEQ538" s="428"/>
      <c r="UER538" s="330"/>
      <c r="UES538" s="428"/>
      <c r="UET538" s="330"/>
      <c r="UEU538" s="428"/>
      <c r="UEV538" s="330"/>
      <c r="UEW538" s="428"/>
      <c r="UEX538" s="330"/>
      <c r="UEY538" s="428"/>
      <c r="UEZ538" s="330"/>
      <c r="UFA538" s="428"/>
      <c r="UFB538" s="330"/>
      <c r="UFC538" s="428"/>
      <c r="UFD538" s="330"/>
      <c r="UFE538" s="428"/>
      <c r="UFF538" s="330"/>
      <c r="UFG538" s="428"/>
      <c r="UFH538" s="330"/>
      <c r="UFI538" s="428"/>
      <c r="UFJ538" s="330"/>
      <c r="UFK538" s="428"/>
      <c r="UFL538" s="330"/>
      <c r="UFM538" s="428"/>
      <c r="UFN538" s="330"/>
      <c r="UFO538" s="428"/>
      <c r="UFP538" s="330"/>
      <c r="UFQ538" s="428"/>
      <c r="UFR538" s="330"/>
      <c r="UFS538" s="428"/>
      <c r="UFT538" s="330"/>
      <c r="UFU538" s="428"/>
      <c r="UFV538" s="330"/>
      <c r="UFW538" s="428"/>
      <c r="UFX538" s="330"/>
      <c r="UFY538" s="428"/>
      <c r="UFZ538" s="330"/>
      <c r="UGA538" s="428"/>
      <c r="UGB538" s="330"/>
      <c r="UGC538" s="428"/>
      <c r="UGD538" s="330"/>
      <c r="UGE538" s="428"/>
      <c r="UGF538" s="330"/>
      <c r="UGG538" s="428"/>
      <c r="UGH538" s="330"/>
      <c r="UGI538" s="428"/>
      <c r="UGJ538" s="330"/>
      <c r="UGK538" s="428"/>
      <c r="UGL538" s="330"/>
      <c r="UGM538" s="428"/>
      <c r="UGN538" s="330"/>
      <c r="UGO538" s="428"/>
      <c r="UGP538" s="330"/>
      <c r="UGQ538" s="428"/>
      <c r="UGR538" s="330"/>
      <c r="UGS538" s="428"/>
      <c r="UGT538" s="330"/>
      <c r="UGU538" s="428"/>
      <c r="UGV538" s="330"/>
      <c r="UGW538" s="428"/>
      <c r="UGX538" s="330"/>
      <c r="UGY538" s="428"/>
      <c r="UGZ538" s="330"/>
      <c r="UHA538" s="428"/>
      <c r="UHB538" s="330"/>
      <c r="UHC538" s="428"/>
      <c r="UHD538" s="330"/>
      <c r="UHE538" s="428"/>
      <c r="UHF538" s="330"/>
      <c r="UHG538" s="428"/>
      <c r="UHH538" s="330"/>
      <c r="UHI538" s="428"/>
      <c r="UHJ538" s="330"/>
      <c r="UHK538" s="428"/>
      <c r="UHL538" s="330"/>
      <c r="UHM538" s="428"/>
      <c r="UHN538" s="330"/>
      <c r="UHO538" s="428"/>
      <c r="UHP538" s="330"/>
      <c r="UHQ538" s="428"/>
      <c r="UHR538" s="330"/>
      <c r="UHS538" s="428"/>
      <c r="UHT538" s="330"/>
      <c r="UHU538" s="428"/>
      <c r="UHV538" s="330"/>
      <c r="UHW538" s="428"/>
      <c r="UHX538" s="330"/>
      <c r="UHY538" s="428"/>
      <c r="UHZ538" s="330"/>
      <c r="UIA538" s="428"/>
      <c r="UIB538" s="330"/>
      <c r="UIC538" s="428"/>
      <c r="UID538" s="330"/>
      <c r="UIE538" s="428"/>
      <c r="UIF538" s="330"/>
      <c r="UIG538" s="428"/>
      <c r="UIH538" s="330"/>
      <c r="UII538" s="428"/>
      <c r="UIJ538" s="330"/>
      <c r="UIK538" s="428"/>
      <c r="UIL538" s="330"/>
      <c r="UIM538" s="428"/>
      <c r="UIN538" s="330"/>
      <c r="UIO538" s="428"/>
      <c r="UIP538" s="330"/>
      <c r="UIQ538" s="428"/>
      <c r="UIR538" s="330"/>
      <c r="UIS538" s="428"/>
      <c r="UIT538" s="330"/>
      <c r="UIU538" s="428"/>
      <c r="UIV538" s="330"/>
      <c r="UIW538" s="428"/>
      <c r="UIX538" s="330"/>
      <c r="UIY538" s="428"/>
      <c r="UIZ538" s="330"/>
      <c r="UJA538" s="428"/>
      <c r="UJB538" s="330"/>
      <c r="UJC538" s="428"/>
      <c r="UJD538" s="330"/>
      <c r="UJE538" s="428"/>
      <c r="UJF538" s="330"/>
      <c r="UJG538" s="428"/>
      <c r="UJH538" s="330"/>
      <c r="UJI538" s="428"/>
      <c r="UJJ538" s="330"/>
      <c r="UJK538" s="428"/>
      <c r="UJL538" s="330"/>
      <c r="UJM538" s="428"/>
      <c r="UJN538" s="330"/>
      <c r="UJO538" s="428"/>
      <c r="UJP538" s="330"/>
      <c r="UJQ538" s="428"/>
      <c r="UJR538" s="330"/>
      <c r="UJS538" s="428"/>
      <c r="UJT538" s="330"/>
      <c r="UJU538" s="428"/>
      <c r="UJV538" s="330"/>
      <c r="UJW538" s="428"/>
      <c r="UJX538" s="330"/>
      <c r="UJY538" s="428"/>
      <c r="UJZ538" s="330"/>
      <c r="UKA538" s="428"/>
      <c r="UKB538" s="330"/>
      <c r="UKC538" s="428"/>
      <c r="UKD538" s="330"/>
      <c r="UKE538" s="428"/>
      <c r="UKF538" s="330"/>
      <c r="UKG538" s="428"/>
      <c r="UKH538" s="330"/>
      <c r="UKI538" s="428"/>
      <c r="UKJ538" s="330"/>
      <c r="UKK538" s="428"/>
      <c r="UKL538" s="330"/>
      <c r="UKM538" s="428"/>
      <c r="UKN538" s="330"/>
      <c r="UKO538" s="428"/>
      <c r="UKP538" s="330"/>
      <c r="UKQ538" s="428"/>
      <c r="UKR538" s="330"/>
      <c r="UKS538" s="428"/>
      <c r="UKT538" s="330"/>
      <c r="UKU538" s="428"/>
      <c r="UKV538" s="330"/>
      <c r="UKW538" s="428"/>
      <c r="UKX538" s="330"/>
      <c r="UKY538" s="428"/>
      <c r="UKZ538" s="330"/>
      <c r="ULA538" s="428"/>
      <c r="ULB538" s="330"/>
      <c r="ULC538" s="428"/>
      <c r="ULD538" s="330"/>
      <c r="ULE538" s="428"/>
      <c r="ULF538" s="330"/>
      <c r="ULG538" s="428"/>
      <c r="ULH538" s="330"/>
      <c r="ULI538" s="428"/>
      <c r="ULJ538" s="330"/>
      <c r="ULK538" s="428"/>
      <c r="ULL538" s="330"/>
      <c r="ULM538" s="428"/>
      <c r="ULN538" s="330"/>
      <c r="ULO538" s="428"/>
      <c r="ULP538" s="330"/>
      <c r="ULQ538" s="428"/>
      <c r="ULR538" s="330"/>
      <c r="ULS538" s="428"/>
      <c r="ULT538" s="330"/>
      <c r="ULU538" s="428"/>
      <c r="ULV538" s="330"/>
      <c r="ULW538" s="428"/>
      <c r="ULX538" s="330"/>
      <c r="ULY538" s="428"/>
      <c r="ULZ538" s="330"/>
      <c r="UMA538" s="428"/>
      <c r="UMB538" s="330"/>
      <c r="UMC538" s="428"/>
      <c r="UMD538" s="330"/>
      <c r="UME538" s="428"/>
      <c r="UMF538" s="330"/>
      <c r="UMG538" s="428"/>
      <c r="UMH538" s="330"/>
      <c r="UMI538" s="428"/>
      <c r="UMJ538" s="330"/>
      <c r="UMK538" s="428"/>
      <c r="UML538" s="330"/>
      <c r="UMM538" s="428"/>
      <c r="UMN538" s="330"/>
      <c r="UMO538" s="428"/>
      <c r="UMP538" s="330"/>
      <c r="UMQ538" s="428"/>
      <c r="UMR538" s="330"/>
      <c r="UMS538" s="428"/>
      <c r="UMT538" s="330"/>
      <c r="UMU538" s="428"/>
      <c r="UMV538" s="428"/>
      <c r="UMW538" s="330"/>
      <c r="UMX538" s="428"/>
      <c r="UMY538" s="330"/>
      <c r="UMZ538" s="428"/>
      <c r="UNA538" s="330"/>
      <c r="UNB538" s="428"/>
      <c r="UNC538" s="330"/>
      <c r="UND538" s="428"/>
      <c r="UNE538" s="330"/>
      <c r="UNF538" s="428"/>
      <c r="UNG538" s="330"/>
      <c r="UNH538" s="428"/>
      <c r="UNI538" s="330"/>
      <c r="UNJ538" s="428"/>
      <c r="UNK538" s="330"/>
      <c r="UNL538" s="428"/>
      <c r="UNM538" s="330"/>
      <c r="UNN538" s="428"/>
      <c r="UNO538" s="330"/>
      <c r="UNP538" s="428"/>
      <c r="UNQ538" s="330"/>
      <c r="UNR538" s="428"/>
      <c r="UNS538" s="330"/>
      <c r="UNT538" s="428"/>
      <c r="UNU538" s="330"/>
      <c r="UNV538" s="428"/>
      <c r="UNW538" s="330"/>
      <c r="UNX538" s="428"/>
      <c r="UNY538" s="330"/>
      <c r="UNZ538" s="428"/>
      <c r="UOA538" s="330"/>
      <c r="UOB538" s="428"/>
      <c r="UOC538" s="330"/>
      <c r="UOD538" s="428"/>
      <c r="UOE538" s="330"/>
      <c r="UOF538" s="428"/>
      <c r="UOG538" s="330"/>
      <c r="UOH538" s="428"/>
      <c r="UOI538" s="330"/>
      <c r="UOJ538" s="428"/>
      <c r="UOK538" s="330"/>
      <c r="UOL538" s="428"/>
      <c r="UOM538" s="330"/>
      <c r="UON538" s="428"/>
      <c r="UOO538" s="330"/>
      <c r="UOP538" s="428"/>
      <c r="UOQ538" s="330"/>
      <c r="UOR538" s="428"/>
      <c r="UOS538" s="330"/>
      <c r="UOT538" s="428"/>
      <c r="UOU538" s="330"/>
      <c r="UOV538" s="428"/>
      <c r="UOW538" s="330"/>
      <c r="UOX538" s="428"/>
      <c r="UOY538" s="330"/>
      <c r="UOZ538" s="428"/>
      <c r="UPA538" s="330"/>
      <c r="UPB538" s="428"/>
      <c r="UPC538" s="330"/>
      <c r="UPD538" s="428"/>
      <c r="UPE538" s="330"/>
      <c r="UPF538" s="428"/>
      <c r="UPG538" s="330"/>
      <c r="UPH538" s="428"/>
      <c r="UPI538" s="330"/>
      <c r="UPJ538" s="428"/>
      <c r="UPK538" s="330"/>
      <c r="UPL538" s="428"/>
      <c r="UPM538" s="330"/>
      <c r="UPN538" s="428"/>
      <c r="UPO538" s="330"/>
      <c r="UPP538" s="428"/>
      <c r="UPQ538" s="330"/>
      <c r="UPR538" s="428"/>
      <c r="UPS538" s="330"/>
      <c r="UPT538" s="428"/>
      <c r="UPU538" s="330"/>
      <c r="UPV538" s="428"/>
      <c r="UPW538" s="330"/>
      <c r="UPX538" s="428"/>
      <c r="UPY538" s="330"/>
      <c r="UPZ538" s="428"/>
      <c r="UQA538" s="330"/>
      <c r="UQB538" s="428"/>
      <c r="UQC538" s="330"/>
      <c r="UQD538" s="428"/>
      <c r="UQE538" s="330"/>
      <c r="UQF538" s="428"/>
      <c r="UQG538" s="330"/>
      <c r="UQH538" s="428"/>
      <c r="UQI538" s="330"/>
      <c r="UQJ538" s="428"/>
      <c r="UQK538" s="330"/>
      <c r="UQL538" s="428"/>
      <c r="UQM538" s="330"/>
      <c r="UQN538" s="428"/>
      <c r="UQO538" s="330"/>
      <c r="UQP538" s="428"/>
      <c r="UQQ538" s="330"/>
      <c r="UQR538" s="428"/>
      <c r="UQS538" s="330"/>
      <c r="UQT538" s="428"/>
      <c r="UQU538" s="330"/>
      <c r="UQV538" s="428"/>
      <c r="UQW538" s="330"/>
      <c r="UQX538" s="428"/>
      <c r="UQY538" s="330"/>
      <c r="UQZ538" s="428"/>
      <c r="URA538" s="330"/>
      <c r="URB538" s="428"/>
      <c r="URC538" s="330"/>
      <c r="URD538" s="428"/>
      <c r="URE538" s="330"/>
      <c r="URF538" s="428"/>
      <c r="URG538" s="330"/>
      <c r="URH538" s="428"/>
      <c r="URI538" s="330"/>
      <c r="URJ538" s="428"/>
      <c r="URK538" s="330"/>
      <c r="URL538" s="428"/>
      <c r="URM538" s="330"/>
      <c r="URN538" s="428"/>
      <c r="URO538" s="330"/>
      <c r="URP538" s="428"/>
      <c r="URQ538" s="330"/>
      <c r="URR538" s="428"/>
      <c r="URS538" s="330"/>
      <c r="URT538" s="428"/>
      <c r="URU538" s="330"/>
      <c r="URV538" s="428"/>
      <c r="URW538" s="330"/>
      <c r="URX538" s="428"/>
      <c r="URY538" s="330"/>
      <c r="URZ538" s="428"/>
      <c r="USA538" s="330"/>
      <c r="USB538" s="428"/>
      <c r="USC538" s="330"/>
      <c r="USD538" s="428"/>
      <c r="USE538" s="330"/>
      <c r="USF538" s="428"/>
      <c r="USG538" s="330"/>
      <c r="USH538" s="428"/>
      <c r="USI538" s="330"/>
      <c r="USJ538" s="428"/>
      <c r="USK538" s="330"/>
      <c r="USL538" s="428"/>
      <c r="USM538" s="330"/>
      <c r="USN538" s="428"/>
      <c r="USO538" s="330"/>
      <c r="USP538" s="428"/>
      <c r="USQ538" s="330"/>
      <c r="USR538" s="428"/>
      <c r="USS538" s="330"/>
      <c r="UST538" s="428"/>
      <c r="USU538" s="330"/>
      <c r="USV538" s="428"/>
      <c r="USW538" s="330"/>
      <c r="USX538" s="428"/>
      <c r="USY538" s="330"/>
      <c r="USZ538" s="428"/>
      <c r="UTA538" s="330"/>
      <c r="UTB538" s="428"/>
      <c r="UTC538" s="330"/>
      <c r="UTD538" s="428"/>
      <c r="UTE538" s="330"/>
      <c r="UTF538" s="428"/>
      <c r="UTG538" s="330"/>
      <c r="UTH538" s="428"/>
      <c r="UTI538" s="330"/>
      <c r="UTJ538" s="428"/>
      <c r="UTK538" s="330"/>
      <c r="UTL538" s="428"/>
      <c r="UTM538" s="330"/>
      <c r="UTN538" s="428"/>
      <c r="UTO538" s="330"/>
      <c r="UTP538" s="428"/>
      <c r="UTQ538" s="330"/>
      <c r="UTR538" s="428"/>
      <c r="UTS538" s="330"/>
      <c r="UTT538" s="428"/>
      <c r="UTU538" s="330"/>
      <c r="UTV538" s="428"/>
      <c r="UTW538" s="330"/>
      <c r="UTX538" s="428"/>
      <c r="UTY538" s="330"/>
      <c r="UTZ538" s="428"/>
      <c r="UUA538" s="330"/>
      <c r="UUB538" s="428"/>
      <c r="UUC538" s="330"/>
      <c r="UUD538" s="428"/>
      <c r="UUE538" s="330"/>
      <c r="UUF538" s="428"/>
      <c r="UUG538" s="330"/>
      <c r="UUH538" s="428"/>
      <c r="UUI538" s="330"/>
      <c r="UUJ538" s="428"/>
      <c r="UUK538" s="330"/>
      <c r="UUL538" s="428"/>
      <c r="UUM538" s="330"/>
      <c r="UUN538" s="428"/>
      <c r="UUO538" s="330"/>
      <c r="UUP538" s="428"/>
      <c r="UUQ538" s="330"/>
      <c r="UUR538" s="428"/>
      <c r="UUS538" s="330"/>
      <c r="UUT538" s="428"/>
      <c r="UUU538" s="330"/>
      <c r="UUV538" s="428"/>
      <c r="UUW538" s="330"/>
      <c r="UUX538" s="428"/>
      <c r="UUY538" s="330"/>
      <c r="UUZ538" s="428"/>
      <c r="UVA538" s="330"/>
      <c r="UVB538" s="428"/>
      <c r="UVC538" s="330"/>
      <c r="UVD538" s="428"/>
      <c r="UVE538" s="330"/>
      <c r="UVF538" s="428"/>
      <c r="UVG538" s="330"/>
      <c r="UVH538" s="428"/>
      <c r="UVI538" s="330"/>
      <c r="UVJ538" s="428"/>
      <c r="UVK538" s="330"/>
      <c r="UVL538" s="428"/>
      <c r="UVM538" s="330"/>
      <c r="UVN538" s="428"/>
      <c r="UVO538" s="330"/>
      <c r="UVP538" s="428"/>
      <c r="UVQ538" s="330"/>
      <c r="UVR538" s="428"/>
      <c r="UVS538" s="330"/>
      <c r="UVT538" s="428"/>
      <c r="UVU538" s="330"/>
      <c r="UVV538" s="428"/>
      <c r="UVW538" s="330"/>
      <c r="UVX538" s="428"/>
      <c r="UVY538" s="330"/>
      <c r="UVZ538" s="428"/>
      <c r="UWA538" s="330"/>
      <c r="UWB538" s="428"/>
      <c r="UWC538" s="330"/>
      <c r="UWD538" s="428"/>
      <c r="UWE538" s="330"/>
      <c r="UWF538" s="428"/>
      <c r="UWG538" s="330"/>
      <c r="UWH538" s="428"/>
      <c r="UWI538" s="330"/>
      <c r="UWJ538" s="428"/>
      <c r="UWK538" s="330"/>
      <c r="UWL538" s="428"/>
      <c r="UWM538" s="330"/>
      <c r="UWN538" s="428"/>
      <c r="UWO538" s="330"/>
      <c r="UWP538" s="428"/>
      <c r="UWQ538" s="330"/>
      <c r="UWR538" s="428"/>
      <c r="UWS538" s="330"/>
      <c r="UWT538" s="428"/>
      <c r="UWU538" s="330"/>
      <c r="UWV538" s="428"/>
      <c r="UWW538" s="330"/>
      <c r="UWX538" s="428"/>
      <c r="UWY538" s="330"/>
      <c r="UWZ538" s="428"/>
      <c r="UXA538" s="330"/>
      <c r="UXB538" s="428"/>
      <c r="UXC538" s="330"/>
      <c r="UXD538" s="428"/>
      <c r="UXE538" s="330"/>
      <c r="UXF538" s="428"/>
      <c r="UXG538" s="330"/>
      <c r="UXH538" s="428"/>
      <c r="UXI538" s="330"/>
      <c r="UXJ538" s="428"/>
      <c r="UXK538" s="330"/>
      <c r="UXL538" s="428"/>
      <c r="UXM538" s="330"/>
      <c r="UXN538" s="428"/>
      <c r="UXO538" s="330"/>
      <c r="UXP538" s="428"/>
      <c r="UXQ538" s="330"/>
      <c r="UXR538" s="428"/>
      <c r="UXS538" s="330"/>
      <c r="UXT538" s="428"/>
      <c r="UXU538" s="330"/>
      <c r="UXV538" s="428"/>
      <c r="UXW538" s="330"/>
      <c r="UXX538" s="428"/>
      <c r="UXY538" s="330"/>
      <c r="UXZ538" s="428"/>
      <c r="UYA538" s="330"/>
      <c r="UYB538" s="428"/>
      <c r="UYC538" s="330"/>
      <c r="UYD538" s="428"/>
      <c r="UYE538" s="330"/>
      <c r="UYF538" s="428"/>
      <c r="UYG538" s="330"/>
      <c r="UYH538" s="428"/>
      <c r="UYI538" s="330"/>
      <c r="UYJ538" s="428"/>
      <c r="UYK538" s="330"/>
      <c r="UYL538" s="428"/>
      <c r="UYM538" s="330"/>
      <c r="UYN538" s="428"/>
      <c r="UYO538" s="330"/>
      <c r="UYP538" s="428"/>
      <c r="UYQ538" s="330"/>
      <c r="UYR538" s="428"/>
      <c r="UYS538" s="330"/>
      <c r="UYT538" s="428"/>
      <c r="UYU538" s="330"/>
      <c r="UYV538" s="428"/>
      <c r="UYW538" s="330"/>
      <c r="UYX538" s="428"/>
      <c r="UYY538" s="330"/>
      <c r="UYZ538" s="428"/>
      <c r="UZA538" s="330"/>
      <c r="UZB538" s="428"/>
      <c r="UZC538" s="330"/>
      <c r="UZD538" s="428"/>
      <c r="UZE538" s="330"/>
      <c r="UZF538" s="428"/>
      <c r="UZG538" s="330"/>
      <c r="UZH538" s="428"/>
      <c r="UZI538" s="330"/>
      <c r="UZJ538" s="428"/>
      <c r="UZK538" s="330"/>
      <c r="UZL538" s="428"/>
      <c r="UZM538" s="330"/>
      <c r="UZN538" s="428"/>
      <c r="UZO538" s="330"/>
      <c r="UZP538" s="428"/>
      <c r="UZQ538" s="330"/>
      <c r="UZR538" s="428"/>
      <c r="UZS538" s="330"/>
      <c r="UZT538" s="428"/>
      <c r="UZU538" s="330"/>
      <c r="UZV538" s="428"/>
      <c r="UZW538" s="330"/>
      <c r="UZX538" s="428"/>
      <c r="UZY538" s="330"/>
      <c r="UZZ538" s="428"/>
      <c r="VAA538" s="330"/>
      <c r="VAB538" s="428"/>
      <c r="VAC538" s="330"/>
      <c r="VAD538" s="428"/>
      <c r="VAE538" s="330"/>
      <c r="VAF538" s="428"/>
      <c r="VAG538" s="330"/>
      <c r="VAH538" s="428"/>
      <c r="VAI538" s="330"/>
      <c r="VAJ538" s="428"/>
      <c r="VAK538" s="330"/>
      <c r="VAL538" s="428"/>
      <c r="VAM538" s="330"/>
      <c r="VAN538" s="428"/>
      <c r="VAO538" s="330"/>
      <c r="VAP538" s="428"/>
      <c r="VAQ538" s="330"/>
      <c r="VAR538" s="428"/>
      <c r="VAS538" s="330"/>
      <c r="VAT538" s="428"/>
      <c r="VAU538" s="330"/>
      <c r="VAV538" s="428"/>
      <c r="VAW538" s="330"/>
      <c r="VAX538" s="428"/>
      <c r="VAY538" s="330"/>
      <c r="VAZ538" s="428"/>
      <c r="VBA538" s="330"/>
      <c r="VBB538" s="428"/>
      <c r="VBC538" s="330"/>
      <c r="VBD538" s="428"/>
      <c r="VBE538" s="330"/>
      <c r="VBF538" s="428"/>
      <c r="VBG538" s="330"/>
      <c r="VBH538" s="428"/>
      <c r="VBI538" s="330"/>
      <c r="VBJ538" s="428"/>
      <c r="VBK538" s="330"/>
      <c r="VBL538" s="428"/>
      <c r="VBM538" s="330"/>
      <c r="VBN538" s="428"/>
      <c r="VBO538" s="330"/>
      <c r="VBP538" s="428"/>
      <c r="VBQ538" s="330"/>
      <c r="VBR538" s="428"/>
      <c r="VBS538" s="330"/>
      <c r="VBT538" s="428"/>
      <c r="VBU538" s="330"/>
      <c r="VBV538" s="428"/>
      <c r="VBW538" s="330"/>
      <c r="VBX538" s="428"/>
      <c r="VBY538" s="330"/>
      <c r="VBZ538" s="428"/>
      <c r="VCA538" s="330"/>
      <c r="VCB538" s="428"/>
      <c r="VCC538" s="330"/>
      <c r="VCD538" s="428"/>
      <c r="VCE538" s="330"/>
      <c r="VCF538" s="428"/>
      <c r="VCG538" s="330"/>
      <c r="VCH538" s="428"/>
      <c r="VCI538" s="330"/>
      <c r="VCJ538" s="428"/>
      <c r="VCK538" s="330"/>
      <c r="VCL538" s="428"/>
      <c r="VCM538" s="330"/>
      <c r="VCN538" s="428"/>
      <c r="VCO538" s="330"/>
      <c r="VCP538" s="428"/>
      <c r="VCQ538" s="330"/>
      <c r="VCR538" s="428"/>
      <c r="VCS538" s="330"/>
      <c r="VCT538" s="428"/>
      <c r="VCU538" s="330"/>
      <c r="VCV538" s="428"/>
      <c r="VCW538" s="330"/>
      <c r="VCX538" s="428"/>
      <c r="VCY538" s="330"/>
      <c r="VCZ538" s="428"/>
      <c r="VDA538" s="330"/>
      <c r="VDB538" s="428"/>
      <c r="VDC538" s="330"/>
      <c r="VDD538" s="428"/>
      <c r="VDE538" s="330"/>
      <c r="VDF538" s="428"/>
      <c r="VDG538" s="330"/>
      <c r="VDH538" s="428"/>
      <c r="VDI538" s="330"/>
      <c r="VDJ538" s="428"/>
      <c r="VDK538" s="330"/>
      <c r="VDL538" s="428"/>
      <c r="VDM538" s="330"/>
      <c r="VDN538" s="428"/>
      <c r="VDO538" s="330"/>
      <c r="VDP538" s="428"/>
      <c r="VDQ538" s="330"/>
      <c r="VDR538" s="428"/>
      <c r="VDS538" s="330"/>
      <c r="VDT538" s="428"/>
      <c r="VDU538" s="330"/>
      <c r="VDV538" s="428"/>
      <c r="VDW538" s="330"/>
      <c r="VDX538" s="428"/>
      <c r="VDY538" s="330"/>
      <c r="VDZ538" s="428"/>
      <c r="VEA538" s="330"/>
      <c r="VEB538" s="428"/>
      <c r="VEC538" s="330"/>
      <c r="VED538" s="428"/>
      <c r="VEE538" s="330"/>
      <c r="VEF538" s="428"/>
      <c r="VEG538" s="330"/>
      <c r="VEH538" s="428"/>
      <c r="VEI538" s="330"/>
      <c r="VEJ538" s="428"/>
      <c r="VEK538" s="330"/>
      <c r="VEL538" s="428"/>
      <c r="VEM538" s="330"/>
      <c r="VEN538" s="428"/>
      <c r="VEO538" s="330"/>
      <c r="VEP538" s="428"/>
      <c r="VEQ538" s="330"/>
      <c r="VER538" s="428"/>
      <c r="VES538" s="330"/>
      <c r="VET538" s="428"/>
      <c r="VEU538" s="330"/>
      <c r="VEV538" s="428"/>
      <c r="VEW538" s="330"/>
      <c r="VEX538" s="428"/>
      <c r="VEY538" s="330"/>
      <c r="VEZ538" s="428"/>
      <c r="VFA538" s="330"/>
      <c r="VFB538" s="428"/>
      <c r="VFC538" s="330"/>
      <c r="VFD538" s="428"/>
      <c r="VFE538" s="330"/>
      <c r="VFF538" s="428"/>
      <c r="VFG538" s="330"/>
      <c r="VFH538" s="428"/>
      <c r="VFI538" s="330"/>
      <c r="VFJ538" s="428"/>
      <c r="VFK538" s="330"/>
      <c r="VFL538" s="428"/>
      <c r="VFM538" s="330"/>
      <c r="VFN538" s="428"/>
      <c r="VFO538" s="330"/>
      <c r="VFP538" s="428"/>
      <c r="VFQ538" s="330"/>
      <c r="VFR538" s="428"/>
      <c r="VFS538" s="330"/>
      <c r="VFT538" s="428"/>
      <c r="VFU538" s="330"/>
      <c r="VFV538" s="428"/>
      <c r="VFW538" s="330"/>
      <c r="VFX538" s="428"/>
      <c r="VFY538" s="330"/>
      <c r="VFZ538" s="428"/>
      <c r="VGA538" s="330"/>
      <c r="VGB538" s="428"/>
      <c r="VGC538" s="330"/>
      <c r="VGD538" s="428"/>
      <c r="VGE538" s="330"/>
      <c r="VGF538" s="428"/>
      <c r="VGG538" s="330"/>
      <c r="VGH538" s="428"/>
      <c r="VGI538" s="330"/>
      <c r="VGJ538" s="428"/>
      <c r="VGK538" s="330"/>
      <c r="VGL538" s="428"/>
      <c r="VGM538" s="330"/>
      <c r="VGN538" s="428"/>
      <c r="VGO538" s="330"/>
      <c r="VGP538" s="428"/>
      <c r="VGQ538" s="330"/>
      <c r="VGR538" s="428"/>
      <c r="VGS538" s="330"/>
      <c r="VGT538" s="428"/>
      <c r="VGU538" s="330"/>
      <c r="VGV538" s="428"/>
      <c r="VGW538" s="330"/>
      <c r="VGX538" s="428"/>
      <c r="VGY538" s="330"/>
      <c r="VGZ538" s="428"/>
      <c r="VHA538" s="330"/>
      <c r="VHB538" s="428"/>
      <c r="VHC538" s="330"/>
      <c r="VHD538" s="428"/>
      <c r="VHE538" s="330"/>
      <c r="VHF538" s="428"/>
      <c r="VHG538" s="330"/>
      <c r="VHH538" s="428"/>
      <c r="VHI538" s="330"/>
      <c r="VHJ538" s="428"/>
      <c r="VHK538" s="330"/>
      <c r="VHL538" s="428"/>
      <c r="VHM538" s="330"/>
      <c r="VHN538" s="428"/>
      <c r="VHO538" s="330"/>
      <c r="VHP538" s="428"/>
      <c r="VHQ538" s="330"/>
      <c r="VHR538" s="428"/>
      <c r="VHS538" s="330"/>
      <c r="VHT538" s="428"/>
      <c r="VHU538" s="330"/>
      <c r="VHV538" s="428"/>
      <c r="VHW538" s="330"/>
      <c r="VHX538" s="428"/>
      <c r="VHY538" s="330"/>
      <c r="VHZ538" s="428"/>
      <c r="VIA538" s="330"/>
      <c r="VIB538" s="428"/>
      <c r="VIC538" s="330"/>
      <c r="VID538" s="428"/>
      <c r="VIE538" s="330"/>
      <c r="VIF538" s="428"/>
      <c r="VIG538" s="330"/>
      <c r="VIH538" s="428"/>
      <c r="VII538" s="330"/>
      <c r="VIJ538" s="428"/>
      <c r="VIK538" s="330"/>
      <c r="VIL538" s="428"/>
      <c r="VIM538" s="330"/>
      <c r="VIN538" s="428"/>
      <c r="VIO538" s="330"/>
      <c r="VIP538" s="428"/>
      <c r="VIQ538" s="330"/>
      <c r="VIR538" s="428"/>
      <c r="VIS538" s="330"/>
      <c r="VIT538" s="428"/>
      <c r="VIU538" s="330"/>
      <c r="VIV538" s="428"/>
      <c r="VIW538" s="330"/>
      <c r="VIX538" s="428"/>
      <c r="VIY538" s="330"/>
      <c r="VIZ538" s="428"/>
      <c r="VJA538" s="330"/>
      <c r="VJB538" s="428"/>
      <c r="VJC538" s="330"/>
      <c r="VJD538" s="428"/>
      <c r="VJE538" s="330"/>
      <c r="VJF538" s="428"/>
      <c r="VJG538" s="330"/>
      <c r="VJH538" s="428"/>
      <c r="VJI538" s="330"/>
      <c r="VJJ538" s="428"/>
      <c r="VJK538" s="330"/>
      <c r="VJL538" s="428"/>
      <c r="VJM538" s="330"/>
      <c r="VJN538" s="428"/>
      <c r="VJO538" s="330"/>
      <c r="VJP538" s="428"/>
      <c r="VJQ538" s="330"/>
      <c r="VJR538" s="428"/>
      <c r="VJS538" s="330"/>
      <c r="VJT538" s="428"/>
      <c r="VJU538" s="330"/>
      <c r="VJV538" s="428"/>
      <c r="VJW538" s="330"/>
      <c r="VJX538" s="428"/>
      <c r="VJY538" s="330"/>
      <c r="VJZ538" s="428"/>
      <c r="VKA538" s="330"/>
      <c r="VKB538" s="428"/>
      <c r="VKC538" s="330"/>
      <c r="VKD538" s="428"/>
      <c r="VKE538" s="330"/>
      <c r="VKF538" s="428"/>
      <c r="VKG538" s="330"/>
      <c r="VKH538" s="428"/>
      <c r="VKI538" s="330"/>
      <c r="VKJ538" s="428"/>
      <c r="VKK538" s="330"/>
      <c r="VKL538" s="428"/>
      <c r="VKM538" s="330"/>
      <c r="VKN538" s="428"/>
      <c r="VKO538" s="330"/>
      <c r="VKP538" s="428"/>
      <c r="VKQ538" s="330"/>
      <c r="VKR538" s="428"/>
      <c r="VKS538" s="330"/>
      <c r="VKT538" s="428"/>
      <c r="VKU538" s="330"/>
      <c r="VKV538" s="428"/>
      <c r="VKW538" s="330"/>
      <c r="VKX538" s="428"/>
      <c r="VKY538" s="330"/>
      <c r="VKZ538" s="428"/>
      <c r="VLA538" s="330"/>
      <c r="VLB538" s="428"/>
      <c r="VLC538" s="330"/>
      <c r="VLD538" s="428"/>
      <c r="VLE538" s="330"/>
      <c r="VLF538" s="428"/>
      <c r="VLG538" s="330"/>
      <c r="VLH538" s="428"/>
      <c r="VLI538" s="330"/>
      <c r="VLJ538" s="428"/>
      <c r="VLK538" s="330"/>
      <c r="VLL538" s="428"/>
      <c r="VLM538" s="330"/>
      <c r="VLN538" s="428"/>
      <c r="VLO538" s="330"/>
      <c r="VLP538" s="428"/>
      <c r="VLQ538" s="330"/>
      <c r="VLR538" s="428"/>
      <c r="VLS538" s="330"/>
      <c r="VLT538" s="428"/>
      <c r="VLU538" s="330"/>
      <c r="VLV538" s="428"/>
      <c r="VLW538" s="330"/>
      <c r="VLX538" s="428"/>
      <c r="VLY538" s="330"/>
      <c r="VLZ538" s="428"/>
      <c r="VMA538" s="330"/>
      <c r="VMB538" s="428"/>
      <c r="VMC538" s="330"/>
      <c r="VMD538" s="428"/>
      <c r="VME538" s="330"/>
      <c r="VMF538" s="428"/>
      <c r="VMG538" s="330"/>
      <c r="VMH538" s="428"/>
      <c r="VMI538" s="330"/>
      <c r="VMJ538" s="428"/>
      <c r="VMK538" s="330"/>
      <c r="VML538" s="428"/>
      <c r="VMM538" s="330"/>
      <c r="VMN538" s="428"/>
      <c r="VMO538" s="330"/>
      <c r="VMP538" s="428"/>
      <c r="VMQ538" s="330"/>
      <c r="VMR538" s="428"/>
      <c r="VMS538" s="330"/>
      <c r="VMT538" s="428"/>
      <c r="VMU538" s="330"/>
      <c r="VMV538" s="428"/>
      <c r="VMW538" s="330"/>
      <c r="VMX538" s="428"/>
      <c r="VMY538" s="330"/>
      <c r="VMZ538" s="428"/>
      <c r="VNA538" s="330"/>
      <c r="VNB538" s="428"/>
      <c r="VNC538" s="330"/>
      <c r="VND538" s="428"/>
      <c r="VNE538" s="330"/>
      <c r="VNF538" s="428"/>
      <c r="VNG538" s="330"/>
      <c r="VNH538" s="428"/>
      <c r="VNI538" s="330"/>
      <c r="VNJ538" s="428"/>
      <c r="VNK538" s="330"/>
      <c r="VNL538" s="428"/>
      <c r="VNM538" s="330"/>
      <c r="VNN538" s="428"/>
      <c r="VNO538" s="330"/>
      <c r="VNP538" s="428"/>
      <c r="VNQ538" s="330"/>
      <c r="VNR538" s="428"/>
      <c r="VNS538" s="330"/>
      <c r="VNT538" s="428"/>
      <c r="VNU538" s="330"/>
      <c r="VNV538" s="428"/>
      <c r="VNW538" s="330"/>
      <c r="VNX538" s="428"/>
      <c r="VNY538" s="330"/>
      <c r="VNZ538" s="428"/>
      <c r="VOA538" s="330"/>
      <c r="VOB538" s="428"/>
      <c r="VOC538" s="330"/>
      <c r="VOD538" s="428"/>
      <c r="VOE538" s="330"/>
      <c r="VOF538" s="428"/>
      <c r="VOG538" s="330"/>
      <c r="VOH538" s="428"/>
      <c r="VOI538" s="330"/>
      <c r="VOJ538" s="428"/>
      <c r="VOK538" s="330"/>
      <c r="VOL538" s="428"/>
      <c r="VOM538" s="330"/>
      <c r="VON538" s="428"/>
      <c r="VOO538" s="330"/>
      <c r="VOP538" s="428"/>
      <c r="VOQ538" s="330"/>
      <c r="VOR538" s="428"/>
      <c r="VOS538" s="330"/>
      <c r="VOT538" s="330"/>
      <c r="VOU538" s="428"/>
      <c r="VOV538" s="330"/>
      <c r="VOW538" s="428"/>
      <c r="VOX538" s="330"/>
      <c r="VOY538" s="428"/>
      <c r="VOZ538" s="330"/>
      <c r="VPA538" s="428"/>
      <c r="VPB538" s="330"/>
      <c r="VPC538" s="428"/>
      <c r="VPD538" s="330"/>
      <c r="VPE538" s="428"/>
      <c r="VPF538" s="330"/>
      <c r="VPG538" s="428"/>
      <c r="VPH538" s="330"/>
      <c r="VPI538" s="428"/>
      <c r="VPJ538" s="330"/>
      <c r="VPK538" s="428"/>
      <c r="VPL538" s="330"/>
      <c r="VPM538" s="428"/>
      <c r="VPN538" s="330"/>
      <c r="VPO538" s="428"/>
      <c r="VPP538" s="330"/>
      <c r="VPQ538" s="428"/>
      <c r="VPR538" s="330"/>
      <c r="VPS538" s="428"/>
      <c r="VPT538" s="330"/>
      <c r="VPU538" s="428"/>
      <c r="VPV538" s="330"/>
      <c r="VPW538" s="428"/>
      <c r="VPX538" s="330"/>
      <c r="VPY538" s="428"/>
      <c r="VPZ538" s="330"/>
      <c r="VQA538" s="428"/>
      <c r="VQB538" s="330"/>
      <c r="VQC538" s="428"/>
      <c r="VQD538" s="330"/>
      <c r="VQE538" s="428"/>
      <c r="VQF538" s="330"/>
      <c r="VQG538" s="428"/>
      <c r="VQH538" s="330"/>
      <c r="VQI538" s="428"/>
      <c r="VQJ538" s="330"/>
      <c r="VQK538" s="428"/>
      <c r="VQL538" s="330"/>
      <c r="VQM538" s="428"/>
      <c r="VQN538" s="330"/>
      <c r="VQO538" s="428"/>
      <c r="VQP538" s="330"/>
      <c r="VQQ538" s="428"/>
      <c r="VQR538" s="330"/>
      <c r="VQS538" s="428"/>
      <c r="VQT538" s="330"/>
      <c r="VQU538" s="428"/>
      <c r="VQV538" s="330"/>
      <c r="VQW538" s="428"/>
      <c r="VQX538" s="330"/>
      <c r="VQY538" s="428"/>
      <c r="VQZ538" s="330"/>
      <c r="VRA538" s="428"/>
      <c r="VRB538" s="330"/>
      <c r="VRC538" s="428"/>
      <c r="VRD538" s="330"/>
      <c r="VRE538" s="428"/>
      <c r="VRF538" s="330"/>
      <c r="VRG538" s="428"/>
      <c r="VRH538" s="330"/>
      <c r="VRI538" s="428"/>
      <c r="VRJ538" s="330"/>
      <c r="VRK538" s="428"/>
      <c r="VRL538" s="330"/>
      <c r="VRM538" s="428"/>
      <c r="VRN538" s="330"/>
      <c r="VRO538" s="428"/>
      <c r="VRP538" s="330"/>
      <c r="VRQ538" s="428"/>
      <c r="VRR538" s="330"/>
      <c r="VRS538" s="428"/>
      <c r="VRT538" s="330"/>
      <c r="VRU538" s="428"/>
      <c r="VRV538" s="330"/>
      <c r="VRW538" s="428"/>
      <c r="VRX538" s="330"/>
      <c r="VRY538" s="428"/>
      <c r="VRZ538" s="330"/>
      <c r="VSA538" s="428"/>
      <c r="VSB538" s="330"/>
      <c r="VSC538" s="428"/>
      <c r="VSD538" s="330"/>
      <c r="VSE538" s="428"/>
      <c r="VSF538" s="330"/>
      <c r="VSG538" s="428"/>
      <c r="VSH538" s="330"/>
      <c r="VSI538" s="428"/>
      <c r="VSJ538" s="330"/>
      <c r="VSK538" s="428"/>
      <c r="VSL538" s="330"/>
      <c r="VSM538" s="428"/>
      <c r="VSN538" s="330"/>
      <c r="VSO538" s="428"/>
      <c r="VSP538" s="330"/>
      <c r="VSQ538" s="428"/>
      <c r="VSR538" s="330"/>
      <c r="VSS538" s="428"/>
      <c r="VST538" s="330"/>
      <c r="VSU538" s="428"/>
      <c r="VSV538" s="330"/>
      <c r="VSW538" s="428"/>
      <c r="VSX538" s="330"/>
      <c r="VSY538" s="428"/>
      <c r="VSZ538" s="330"/>
      <c r="VTA538" s="428"/>
      <c r="VTB538" s="330"/>
      <c r="VTC538" s="428"/>
      <c r="VTD538" s="330"/>
      <c r="VTE538" s="428"/>
      <c r="VTF538" s="330"/>
      <c r="VTG538" s="428"/>
      <c r="VTH538" s="330"/>
      <c r="VTI538" s="428"/>
      <c r="VTJ538" s="330"/>
      <c r="VTK538" s="428"/>
      <c r="VTL538" s="330"/>
      <c r="VTM538" s="428"/>
      <c r="VTN538" s="330"/>
      <c r="VTO538" s="428"/>
      <c r="VTP538" s="330"/>
      <c r="VTQ538" s="428"/>
      <c r="VTR538" s="330"/>
      <c r="VTS538" s="428"/>
      <c r="VTT538" s="330"/>
      <c r="VTU538" s="428"/>
      <c r="VTV538" s="330"/>
      <c r="VTW538" s="428"/>
      <c r="VTX538" s="330"/>
      <c r="VTY538" s="428"/>
      <c r="VTZ538" s="330"/>
      <c r="VUA538" s="428"/>
      <c r="VUB538" s="330"/>
      <c r="VUC538" s="428"/>
      <c r="VUD538" s="330"/>
      <c r="VUE538" s="428"/>
      <c r="VUF538" s="330"/>
      <c r="VUG538" s="428"/>
      <c r="VUH538" s="330"/>
      <c r="VUI538" s="428"/>
      <c r="VUJ538" s="330"/>
      <c r="VUK538" s="428"/>
      <c r="VUL538" s="330"/>
      <c r="VUM538" s="428"/>
      <c r="VUN538" s="330"/>
      <c r="VUO538" s="428"/>
      <c r="VUP538" s="330"/>
      <c r="VUQ538" s="428"/>
      <c r="VUR538" s="330"/>
      <c r="VUS538" s="428"/>
      <c r="VUT538" s="330"/>
      <c r="VUU538" s="428"/>
      <c r="VUV538" s="330"/>
      <c r="VUW538" s="428"/>
      <c r="VUX538" s="330"/>
      <c r="VUY538" s="428"/>
      <c r="VUZ538" s="330"/>
      <c r="VVA538" s="428"/>
      <c r="VVB538" s="330"/>
      <c r="VVC538" s="428"/>
      <c r="VVD538" s="330"/>
      <c r="VVE538" s="428"/>
      <c r="VVF538" s="330"/>
      <c r="VVG538" s="428"/>
      <c r="VVH538" s="330"/>
      <c r="VVI538" s="428"/>
      <c r="VVJ538" s="330"/>
      <c r="VVK538" s="428"/>
      <c r="VVL538" s="330"/>
      <c r="VVM538" s="428"/>
      <c r="VVN538" s="330"/>
      <c r="VVO538" s="428"/>
      <c r="VVP538" s="330"/>
      <c r="VVQ538" s="428"/>
      <c r="VVR538" s="330"/>
      <c r="VVS538" s="428"/>
      <c r="VVT538" s="330"/>
      <c r="VVU538" s="428"/>
      <c r="VVV538" s="330"/>
      <c r="VVW538" s="428"/>
      <c r="VVX538" s="330"/>
      <c r="VVY538" s="428"/>
      <c r="VVZ538" s="330"/>
      <c r="VWA538" s="428"/>
      <c r="VWB538" s="330"/>
      <c r="VWC538" s="428"/>
      <c r="VWD538" s="330"/>
      <c r="VWE538" s="428"/>
      <c r="VWF538" s="330"/>
      <c r="VWG538" s="428"/>
      <c r="VWH538" s="330"/>
      <c r="VWI538" s="428"/>
      <c r="VWJ538" s="330"/>
      <c r="VWK538" s="428"/>
      <c r="VWL538" s="330"/>
      <c r="VWM538" s="428"/>
      <c r="VWN538" s="330"/>
      <c r="VWO538" s="428"/>
      <c r="VWP538" s="330"/>
      <c r="VWQ538" s="428"/>
      <c r="VWR538" s="330"/>
      <c r="VWS538" s="428"/>
      <c r="VWT538" s="330"/>
      <c r="VWU538" s="428"/>
      <c r="VWV538" s="330"/>
      <c r="VWW538" s="428"/>
      <c r="VWX538" s="330"/>
      <c r="VWY538" s="428"/>
      <c r="VWZ538" s="330"/>
      <c r="VXA538" s="428"/>
      <c r="VXB538" s="330"/>
      <c r="VXC538" s="428"/>
      <c r="VXD538" s="330"/>
      <c r="VXE538" s="428"/>
      <c r="VXF538" s="330"/>
      <c r="VXG538" s="428"/>
      <c r="VXH538" s="330"/>
      <c r="VXI538" s="428"/>
      <c r="VXJ538" s="330"/>
      <c r="VXK538" s="428"/>
      <c r="VXL538" s="330"/>
      <c r="VXM538" s="428"/>
      <c r="VXN538" s="330"/>
      <c r="VXO538" s="428"/>
      <c r="VXP538" s="330"/>
      <c r="VXQ538" s="428"/>
      <c r="VXR538" s="330"/>
      <c r="VXS538" s="428"/>
      <c r="VXT538" s="330"/>
      <c r="VXU538" s="428"/>
      <c r="VXV538" s="330"/>
      <c r="VXW538" s="428"/>
      <c r="VXX538" s="330"/>
      <c r="VXY538" s="428"/>
      <c r="VXZ538" s="330"/>
      <c r="VYA538" s="428"/>
      <c r="VYB538" s="330"/>
      <c r="VYC538" s="428"/>
      <c r="VYD538" s="330"/>
      <c r="VYE538" s="428"/>
      <c r="VYF538" s="330"/>
      <c r="VYG538" s="428"/>
      <c r="VYH538" s="330"/>
      <c r="VYI538" s="428"/>
      <c r="VYJ538" s="330"/>
      <c r="VYK538" s="428"/>
      <c r="VYL538" s="330"/>
      <c r="VYM538" s="428"/>
      <c r="VYN538" s="330"/>
      <c r="VYO538" s="428"/>
      <c r="VYP538" s="330"/>
      <c r="VYQ538" s="428"/>
      <c r="VYR538" s="330"/>
      <c r="VYS538" s="428"/>
      <c r="VYT538" s="330"/>
      <c r="VYU538" s="428"/>
      <c r="VYV538" s="330"/>
      <c r="VYW538" s="428"/>
      <c r="VYX538" s="330"/>
      <c r="VYY538" s="428"/>
      <c r="VYZ538" s="330"/>
      <c r="VZA538" s="428"/>
      <c r="VZB538" s="330"/>
      <c r="VZC538" s="428"/>
      <c r="VZD538" s="330"/>
      <c r="VZE538" s="428"/>
      <c r="VZF538" s="330"/>
      <c r="VZG538" s="428"/>
      <c r="VZH538" s="330"/>
      <c r="VZI538" s="428"/>
      <c r="VZJ538" s="330"/>
      <c r="VZK538" s="428"/>
      <c r="VZL538" s="330"/>
      <c r="VZM538" s="428"/>
      <c r="VZN538" s="330"/>
      <c r="VZO538" s="428"/>
      <c r="VZP538" s="330"/>
      <c r="VZQ538" s="428"/>
      <c r="VZR538" s="330"/>
      <c r="VZS538" s="428"/>
      <c r="VZT538" s="330"/>
      <c r="VZU538" s="428"/>
      <c r="VZV538" s="330"/>
      <c r="VZW538" s="428"/>
      <c r="VZX538" s="330"/>
      <c r="VZY538" s="428"/>
      <c r="VZZ538" s="330"/>
      <c r="WAA538" s="428"/>
      <c r="WAB538" s="330"/>
      <c r="WAC538" s="428"/>
      <c r="WAD538" s="330"/>
      <c r="WAE538" s="428"/>
      <c r="WAF538" s="330"/>
      <c r="WAG538" s="428"/>
      <c r="WAH538" s="330"/>
      <c r="WAI538" s="428"/>
      <c r="WAJ538" s="330"/>
      <c r="WAK538" s="428"/>
      <c r="WAL538" s="330"/>
      <c r="WAM538" s="428"/>
      <c r="WAN538" s="330"/>
      <c r="WAO538" s="428"/>
      <c r="WAP538" s="330"/>
      <c r="WAQ538" s="428"/>
      <c r="WAR538" s="330"/>
      <c r="WAS538" s="428"/>
      <c r="WAT538" s="330"/>
      <c r="WAU538" s="428"/>
      <c r="WAV538" s="330"/>
      <c r="WAW538" s="428"/>
      <c r="WAX538" s="330"/>
      <c r="WAY538" s="428"/>
      <c r="WAZ538" s="330"/>
      <c r="WBA538" s="428"/>
      <c r="WBB538" s="330"/>
      <c r="WBC538" s="428"/>
      <c r="WBD538" s="330"/>
      <c r="WBE538" s="428"/>
      <c r="WBF538" s="330"/>
      <c r="WBG538" s="428"/>
      <c r="WBH538" s="330"/>
      <c r="WBI538" s="428"/>
      <c r="WBJ538" s="330"/>
      <c r="WBK538" s="428"/>
      <c r="WBL538" s="330"/>
      <c r="WBM538" s="428"/>
      <c r="WBN538" s="330"/>
      <c r="WBO538" s="428"/>
      <c r="WBP538" s="330"/>
      <c r="WBQ538" s="428"/>
      <c r="WBR538" s="330"/>
      <c r="WBS538" s="428"/>
      <c r="WBT538" s="330"/>
      <c r="WBU538" s="428"/>
      <c r="WBV538" s="330"/>
      <c r="WBW538" s="428"/>
      <c r="WBX538" s="330"/>
      <c r="WBY538" s="428"/>
      <c r="WBZ538" s="330"/>
      <c r="WCA538" s="428"/>
      <c r="WCB538" s="330"/>
      <c r="WCC538" s="428"/>
      <c r="WCD538" s="330"/>
      <c r="WCE538" s="428"/>
      <c r="WCF538" s="330"/>
      <c r="WCG538" s="428"/>
      <c r="WCH538" s="330"/>
      <c r="WCI538" s="428"/>
      <c r="WCJ538" s="330"/>
      <c r="WCK538" s="428"/>
      <c r="WCL538" s="330"/>
      <c r="WCM538" s="428"/>
      <c r="WCN538" s="330"/>
      <c r="WCO538" s="428"/>
      <c r="WCP538" s="330"/>
      <c r="WCQ538" s="428"/>
      <c r="WCR538" s="330"/>
      <c r="WCS538" s="428"/>
      <c r="WCT538" s="330"/>
      <c r="WCU538" s="428"/>
      <c r="WCV538" s="330"/>
      <c r="WCW538" s="428"/>
      <c r="WCX538" s="330"/>
      <c r="WCY538" s="428"/>
      <c r="WCZ538" s="330"/>
      <c r="WDA538" s="428"/>
      <c r="WDB538" s="330"/>
      <c r="WDC538" s="428"/>
      <c r="WDD538" s="330"/>
      <c r="WDE538" s="428"/>
      <c r="WDF538" s="330"/>
      <c r="WDG538" s="428"/>
      <c r="WDH538" s="330"/>
      <c r="WDI538" s="428"/>
      <c r="WDJ538" s="330"/>
      <c r="WDK538" s="428"/>
      <c r="WDL538" s="330"/>
      <c r="WDM538" s="428"/>
      <c r="WDN538" s="330"/>
      <c r="WDO538" s="428"/>
      <c r="WDP538" s="330"/>
      <c r="WDQ538" s="428"/>
      <c r="WDR538" s="330"/>
      <c r="WDS538" s="428"/>
      <c r="WDT538" s="330"/>
      <c r="WDU538" s="428"/>
      <c r="WDV538" s="330"/>
      <c r="WDW538" s="428"/>
      <c r="WDX538" s="330"/>
      <c r="WDY538" s="428"/>
      <c r="WDZ538" s="330"/>
      <c r="WEA538" s="428"/>
      <c r="WEB538" s="330"/>
      <c r="WEC538" s="428"/>
      <c r="WED538" s="330"/>
      <c r="WEE538" s="428"/>
      <c r="WEF538" s="330"/>
      <c r="WEG538" s="428"/>
      <c r="WEH538" s="330"/>
      <c r="WEI538" s="428"/>
      <c r="WEJ538" s="330"/>
      <c r="WEK538" s="428"/>
      <c r="WEL538" s="330"/>
      <c r="WEM538" s="428"/>
      <c r="WEN538" s="330"/>
      <c r="WEO538" s="428"/>
      <c r="WEP538" s="330"/>
      <c r="WEQ538" s="428"/>
      <c r="WER538" s="330"/>
      <c r="WES538" s="428"/>
      <c r="WET538" s="330"/>
      <c r="WEU538" s="428"/>
      <c r="WEV538" s="330"/>
      <c r="WEW538" s="428"/>
      <c r="WEX538" s="330"/>
      <c r="WEY538" s="428"/>
      <c r="WEZ538" s="330"/>
      <c r="WFA538" s="428"/>
      <c r="WFB538" s="330"/>
      <c r="WFC538" s="428"/>
      <c r="WFD538" s="330"/>
      <c r="WFE538" s="428"/>
      <c r="WFF538" s="330"/>
      <c r="WFG538" s="428"/>
      <c r="WFH538" s="330"/>
      <c r="WFI538" s="428"/>
      <c r="WFJ538" s="330"/>
      <c r="WFK538" s="428"/>
      <c r="WFL538" s="330"/>
      <c r="WFM538" s="428"/>
      <c r="WFN538" s="330"/>
      <c r="WFO538" s="428"/>
      <c r="WFP538" s="330"/>
      <c r="WFQ538" s="428"/>
      <c r="WFR538" s="330"/>
      <c r="WFS538" s="428"/>
      <c r="WFT538" s="330"/>
      <c r="WFU538" s="428"/>
      <c r="WFV538" s="330"/>
      <c r="WFW538" s="428"/>
      <c r="WFX538" s="330"/>
      <c r="WFY538" s="428"/>
      <c r="WFZ538" s="330"/>
      <c r="WGA538" s="428"/>
      <c r="WGB538" s="330"/>
      <c r="WGC538" s="428"/>
      <c r="WGD538" s="330"/>
      <c r="WGE538" s="428"/>
      <c r="WGF538" s="330"/>
      <c r="WGG538" s="428"/>
      <c r="WGH538" s="330"/>
      <c r="WGI538" s="428"/>
      <c r="WGJ538" s="330"/>
      <c r="WGK538" s="428"/>
      <c r="WGL538" s="330"/>
      <c r="WGM538" s="428"/>
      <c r="WGN538" s="330"/>
      <c r="WGO538" s="428"/>
      <c r="WGP538" s="330"/>
      <c r="WGQ538" s="428"/>
      <c r="WGR538" s="330"/>
      <c r="WGS538" s="428"/>
      <c r="WGT538" s="330"/>
      <c r="WGU538" s="428"/>
      <c r="WGV538" s="330"/>
      <c r="WGW538" s="428"/>
      <c r="WGX538" s="330"/>
      <c r="WGY538" s="428"/>
      <c r="WGZ538" s="330"/>
      <c r="WHA538" s="428"/>
      <c r="WHB538" s="330"/>
      <c r="WHC538" s="428"/>
      <c r="WHD538" s="330"/>
      <c r="WHE538" s="428"/>
      <c r="WHF538" s="330"/>
      <c r="WHG538" s="428"/>
      <c r="WHH538" s="330"/>
      <c r="WHI538" s="428"/>
      <c r="WHJ538" s="330"/>
      <c r="WHK538" s="428"/>
      <c r="WHL538" s="330"/>
      <c r="WHM538" s="428"/>
      <c r="WHN538" s="330"/>
      <c r="WHO538" s="428"/>
      <c r="WHP538" s="330"/>
      <c r="WHQ538" s="428"/>
      <c r="WHR538" s="330"/>
      <c r="WHS538" s="428"/>
      <c r="WHT538" s="330"/>
      <c r="WHU538" s="428"/>
      <c r="WHV538" s="330"/>
      <c r="WHW538" s="428"/>
      <c r="WHX538" s="330"/>
      <c r="WHY538" s="428"/>
      <c r="WHZ538" s="330"/>
      <c r="WIA538" s="428"/>
      <c r="WIB538" s="330"/>
      <c r="WIC538" s="428"/>
      <c r="WID538" s="330"/>
      <c r="WIE538" s="428"/>
      <c r="WIF538" s="330"/>
      <c r="WIG538" s="428"/>
      <c r="WIH538" s="330"/>
      <c r="WII538" s="428"/>
      <c r="WIJ538" s="330"/>
      <c r="WIK538" s="428"/>
      <c r="WIL538" s="330"/>
      <c r="WIM538" s="428"/>
      <c r="WIN538" s="330"/>
      <c r="WIO538" s="428"/>
      <c r="WIP538" s="330"/>
      <c r="WIQ538" s="428"/>
      <c r="WIR538" s="330"/>
      <c r="WIS538" s="428"/>
      <c r="WIT538" s="330"/>
      <c r="WIU538" s="428"/>
      <c r="WIV538" s="330"/>
      <c r="WIW538" s="428"/>
      <c r="WIX538" s="330"/>
      <c r="WIY538" s="428"/>
      <c r="WIZ538" s="330"/>
      <c r="WJA538" s="428"/>
      <c r="WJB538" s="330"/>
      <c r="WJC538" s="428"/>
      <c r="WJD538" s="330"/>
      <c r="WJE538" s="428"/>
      <c r="WJF538" s="330"/>
      <c r="WJG538" s="428"/>
      <c r="WJH538" s="330"/>
      <c r="WJI538" s="428"/>
      <c r="WJJ538" s="330"/>
      <c r="WJK538" s="428"/>
      <c r="WJL538" s="330"/>
      <c r="WJM538" s="428"/>
      <c r="WJN538" s="330"/>
      <c r="WJO538" s="428"/>
      <c r="WJP538" s="330"/>
      <c r="WJQ538" s="428"/>
      <c r="WJR538" s="330"/>
      <c r="WJS538" s="428"/>
      <c r="WJT538" s="330"/>
      <c r="WJU538" s="428"/>
      <c r="WJV538" s="330"/>
      <c r="WJW538" s="428"/>
      <c r="WJX538" s="330"/>
      <c r="WJY538" s="428"/>
      <c r="WJZ538" s="330"/>
      <c r="WKA538" s="428"/>
      <c r="WKB538" s="330"/>
      <c r="WKC538" s="428"/>
      <c r="WKD538" s="330"/>
      <c r="WKE538" s="428"/>
      <c r="WKF538" s="330"/>
      <c r="WKG538" s="428"/>
      <c r="WKH538" s="330"/>
      <c r="WKI538" s="428"/>
      <c r="WKJ538" s="330"/>
      <c r="WKK538" s="428"/>
      <c r="WKL538" s="330"/>
      <c r="WKM538" s="428"/>
      <c r="WKN538" s="330"/>
      <c r="WKO538" s="428"/>
      <c r="WKP538" s="330"/>
      <c r="WKQ538" s="428"/>
      <c r="WKR538" s="330"/>
      <c r="WKS538" s="428"/>
      <c r="WKT538" s="330"/>
      <c r="WKU538" s="428"/>
      <c r="WKV538" s="330"/>
      <c r="WKW538" s="428"/>
      <c r="WKX538" s="330"/>
      <c r="WKY538" s="428"/>
      <c r="WKZ538" s="330"/>
      <c r="WLA538" s="428"/>
      <c r="WLB538" s="330"/>
      <c r="WLC538" s="428"/>
      <c r="WLD538" s="330"/>
      <c r="WLE538" s="428"/>
      <c r="WLF538" s="330"/>
      <c r="WLG538" s="428"/>
      <c r="WLH538" s="330"/>
      <c r="WLI538" s="428"/>
      <c r="WLJ538" s="330"/>
      <c r="WLK538" s="428"/>
      <c r="WLL538" s="330"/>
      <c r="WLM538" s="428"/>
      <c r="WLN538" s="330"/>
      <c r="WLO538" s="428"/>
      <c r="WLP538" s="330"/>
      <c r="WLQ538" s="428"/>
      <c r="WLR538" s="330"/>
      <c r="WLS538" s="428"/>
      <c r="WLT538" s="330"/>
      <c r="WLU538" s="428"/>
      <c r="WLV538" s="330"/>
      <c r="WLW538" s="428"/>
      <c r="WLX538" s="330"/>
      <c r="WLY538" s="428"/>
      <c r="WLZ538" s="330"/>
      <c r="WMA538" s="428"/>
      <c r="WMB538" s="330"/>
      <c r="WMC538" s="428"/>
      <c r="WMD538" s="330"/>
      <c r="WME538" s="428"/>
      <c r="WMF538" s="330"/>
      <c r="WMG538" s="428"/>
      <c r="WMH538" s="330"/>
      <c r="WMI538" s="428"/>
      <c r="WMJ538" s="330"/>
      <c r="WMK538" s="428"/>
      <c r="WML538" s="330"/>
      <c r="WMM538" s="428"/>
      <c r="WMN538" s="330"/>
      <c r="WMO538" s="428"/>
      <c r="WMP538" s="330"/>
      <c r="WMQ538" s="428"/>
      <c r="WMR538" s="330"/>
      <c r="WMS538" s="428"/>
      <c r="WMT538" s="330"/>
      <c r="WMU538" s="428"/>
      <c r="WMV538" s="330"/>
      <c r="WMW538" s="428"/>
      <c r="WMX538" s="330"/>
      <c r="WMY538" s="428"/>
      <c r="WMZ538" s="330"/>
      <c r="WNA538" s="428"/>
      <c r="WNB538" s="330"/>
      <c r="WNC538" s="428"/>
      <c r="WND538" s="330"/>
      <c r="WNE538" s="428"/>
      <c r="WNF538" s="330"/>
      <c r="WNG538" s="428"/>
      <c r="WNH538" s="330"/>
      <c r="WNI538" s="428"/>
      <c r="WNJ538" s="330"/>
      <c r="WNK538" s="428"/>
      <c r="WNL538" s="330"/>
      <c r="WNM538" s="428"/>
      <c r="WNN538" s="330"/>
      <c r="WNO538" s="428"/>
      <c r="WNP538" s="330"/>
      <c r="WNQ538" s="428"/>
      <c r="WNR538" s="330"/>
      <c r="WNS538" s="428"/>
      <c r="WNT538" s="330"/>
      <c r="WNU538" s="428"/>
      <c r="WNV538" s="330"/>
      <c r="WNW538" s="428"/>
      <c r="WNX538" s="330"/>
      <c r="WNY538" s="428"/>
      <c r="WNZ538" s="330"/>
      <c r="WOA538" s="428"/>
      <c r="WOB538" s="330"/>
      <c r="WOC538" s="428"/>
      <c r="WOD538" s="330"/>
      <c r="WOE538" s="428"/>
      <c r="WOF538" s="330"/>
      <c r="WOG538" s="428"/>
      <c r="WOH538" s="330"/>
      <c r="WOI538" s="428"/>
      <c r="WOJ538" s="330"/>
      <c r="WOK538" s="428"/>
      <c r="WOL538" s="330"/>
      <c r="WOM538" s="428"/>
      <c r="WON538" s="330"/>
      <c r="WOO538" s="428"/>
      <c r="WOP538" s="330"/>
      <c r="WOQ538" s="428"/>
      <c r="WOR538" s="330"/>
      <c r="WOS538" s="428"/>
      <c r="WOT538" s="330"/>
      <c r="WOU538" s="428"/>
      <c r="WOV538" s="330"/>
      <c r="WOW538" s="428"/>
      <c r="WOX538" s="330"/>
      <c r="WOY538" s="428"/>
      <c r="WOZ538" s="330"/>
      <c r="WPA538" s="428"/>
      <c r="WPB538" s="330"/>
      <c r="WPC538" s="428"/>
      <c r="WPD538" s="330"/>
      <c r="WPE538" s="428"/>
      <c r="WPF538" s="330"/>
      <c r="WPG538" s="428"/>
      <c r="WPH538" s="330"/>
      <c r="WPI538" s="428"/>
      <c r="WPJ538" s="330"/>
      <c r="WPK538" s="428"/>
      <c r="WPL538" s="330"/>
      <c r="WPM538" s="428"/>
      <c r="WPN538" s="330"/>
      <c r="WPO538" s="428"/>
      <c r="WPP538" s="330"/>
      <c r="WPQ538" s="428"/>
      <c r="WPR538" s="330"/>
      <c r="WPS538" s="428"/>
      <c r="WPT538" s="330"/>
      <c r="WPU538" s="428"/>
      <c r="WPV538" s="330"/>
      <c r="WPW538" s="428"/>
      <c r="WPX538" s="330"/>
      <c r="WPY538" s="428"/>
      <c r="WPZ538" s="330"/>
      <c r="WQA538" s="428"/>
      <c r="WQB538" s="330"/>
      <c r="WQC538" s="428"/>
      <c r="WQD538" s="330"/>
      <c r="WQE538" s="428"/>
      <c r="WQF538" s="330"/>
      <c r="WQG538" s="428"/>
      <c r="WQH538" s="330"/>
      <c r="WQI538" s="428"/>
      <c r="WQJ538" s="330"/>
      <c r="WQK538" s="428"/>
      <c r="WQL538" s="330"/>
      <c r="WQM538" s="428"/>
      <c r="WQN538" s="330"/>
      <c r="WQO538" s="428"/>
      <c r="WQP538" s="330"/>
      <c r="WQQ538" s="428"/>
      <c r="WQR538" s="330"/>
      <c r="WQS538" s="428"/>
      <c r="WQT538" s="330"/>
      <c r="WQU538" s="428"/>
      <c r="WQV538" s="330"/>
      <c r="WQW538" s="428"/>
      <c r="WQX538" s="330"/>
      <c r="WQY538" s="428"/>
      <c r="WQZ538" s="330"/>
      <c r="WRA538" s="428"/>
      <c r="WRB538" s="330"/>
      <c r="WRC538" s="428"/>
      <c r="WRD538" s="330"/>
      <c r="WRE538" s="428"/>
      <c r="WRF538" s="330"/>
      <c r="WRG538" s="428"/>
      <c r="WRH538" s="330"/>
      <c r="WRI538" s="428"/>
      <c r="WRJ538" s="330"/>
      <c r="WRK538" s="428"/>
      <c r="WRL538" s="330"/>
      <c r="WRM538" s="428"/>
      <c r="WRN538" s="330"/>
      <c r="WRO538" s="428"/>
      <c r="WRP538" s="330"/>
      <c r="WRQ538" s="428"/>
      <c r="WRR538" s="330"/>
      <c r="WRS538" s="428"/>
      <c r="WRT538" s="330"/>
      <c r="WRU538" s="428"/>
      <c r="WRV538" s="330"/>
      <c r="WRW538" s="428"/>
      <c r="WRX538" s="330"/>
      <c r="WRY538" s="428"/>
      <c r="WRZ538" s="330"/>
      <c r="WSA538" s="428"/>
      <c r="WSB538" s="330"/>
      <c r="WSC538" s="428"/>
      <c r="WSD538" s="330"/>
      <c r="WSE538" s="428"/>
      <c r="WSF538" s="330"/>
      <c r="WSG538" s="428"/>
      <c r="WSH538" s="330"/>
      <c r="WSI538" s="428"/>
      <c r="WSJ538" s="330"/>
      <c r="WSK538" s="428"/>
      <c r="WSL538" s="330"/>
      <c r="WSM538" s="428"/>
      <c r="WSN538" s="330"/>
      <c r="WSO538" s="428"/>
      <c r="WSP538" s="330"/>
      <c r="WSQ538" s="428"/>
      <c r="WSR538" s="330"/>
      <c r="WSS538" s="428"/>
      <c r="WST538" s="330"/>
      <c r="WSU538" s="428"/>
      <c r="WSV538" s="330"/>
      <c r="WSW538" s="428"/>
      <c r="WSX538" s="330"/>
      <c r="WSY538" s="428"/>
      <c r="WSZ538" s="330"/>
      <c r="WTA538" s="428"/>
      <c r="WTB538" s="330"/>
      <c r="WTC538" s="428"/>
      <c r="WTD538" s="330"/>
      <c r="WTE538" s="428"/>
      <c r="WTF538" s="330"/>
      <c r="WTG538" s="428"/>
      <c r="WTH538" s="330"/>
      <c r="WTI538" s="428"/>
      <c r="WTJ538" s="330"/>
      <c r="WTK538" s="428"/>
      <c r="WTL538" s="330"/>
      <c r="WTM538" s="428"/>
      <c r="WTN538" s="330"/>
      <c r="WTO538" s="428"/>
      <c r="WTP538" s="330"/>
      <c r="WTQ538" s="428"/>
      <c r="WTR538" s="330"/>
      <c r="WTS538" s="428"/>
      <c r="WTT538" s="330"/>
      <c r="WTU538" s="428"/>
      <c r="WTV538" s="330"/>
      <c r="WTW538" s="428"/>
      <c r="WTX538" s="330"/>
      <c r="WTY538" s="428"/>
      <c r="WTZ538" s="330"/>
      <c r="WUA538" s="428"/>
      <c r="WUB538" s="330"/>
      <c r="WUC538" s="428"/>
      <c r="WUD538" s="330"/>
      <c r="WUE538" s="428"/>
      <c r="WUF538" s="330"/>
      <c r="WUG538" s="428"/>
      <c r="WUH538" s="330"/>
      <c r="WUI538" s="428"/>
      <c r="WUJ538" s="330"/>
      <c r="WUK538" s="428"/>
      <c r="WUL538" s="330"/>
      <c r="WUM538" s="428"/>
      <c r="WUN538" s="330"/>
      <c r="WUO538" s="428"/>
      <c r="WUP538" s="330"/>
      <c r="WUQ538" s="428"/>
      <c r="WUR538" s="330"/>
      <c r="WUS538" s="428"/>
      <c r="WUT538" s="330"/>
      <c r="WUU538" s="428"/>
      <c r="WUV538" s="330"/>
      <c r="WUW538" s="428"/>
      <c r="WUX538" s="330"/>
      <c r="WUY538" s="428"/>
      <c r="WUZ538" s="330"/>
      <c r="WVA538" s="428"/>
      <c r="WVB538" s="330"/>
      <c r="WVC538" s="428"/>
      <c r="WVD538" s="330"/>
      <c r="WVE538" s="428"/>
      <c r="WVF538" s="330"/>
      <c r="WVG538" s="428"/>
      <c r="WVH538" s="330"/>
      <c r="WVI538" s="428"/>
      <c r="WVJ538" s="330"/>
      <c r="WVK538" s="428"/>
      <c r="WVL538" s="330"/>
      <c r="WVM538" s="428"/>
      <c r="WVN538" s="330"/>
      <c r="WVO538" s="428"/>
      <c r="WVP538" s="330"/>
      <c r="WVQ538" s="428"/>
      <c r="WVR538" s="330"/>
      <c r="WVS538" s="428"/>
      <c r="WVT538" s="330"/>
      <c r="WVU538" s="428"/>
      <c r="WVV538" s="330"/>
      <c r="WVW538" s="428"/>
      <c r="WVX538" s="330"/>
      <c r="WVY538" s="428"/>
      <c r="WVZ538" s="330"/>
      <c r="WWA538" s="428"/>
      <c r="WWB538" s="330"/>
      <c r="WWC538" s="428"/>
      <c r="WWD538" s="330"/>
      <c r="WWE538" s="428"/>
      <c r="WWF538" s="330"/>
      <c r="WWG538" s="428"/>
      <c r="WWH538" s="330"/>
      <c r="WWI538" s="428"/>
      <c r="WWJ538" s="330"/>
      <c r="WWK538" s="428"/>
      <c r="WWL538" s="330"/>
      <c r="WWM538" s="428"/>
      <c r="WWN538" s="330"/>
      <c r="WWO538" s="428"/>
      <c r="WWP538" s="330"/>
      <c r="WWQ538" s="428"/>
      <c r="WWR538" s="330"/>
      <c r="WWS538" s="428"/>
      <c r="WWT538" s="330"/>
      <c r="WWU538" s="428"/>
      <c r="WWV538" s="330"/>
      <c r="WWW538" s="428"/>
      <c r="WWX538" s="330"/>
      <c r="WWY538" s="428"/>
      <c r="WWZ538" s="330"/>
      <c r="WXA538" s="428"/>
      <c r="WXB538" s="330"/>
      <c r="WXC538" s="428"/>
      <c r="WXD538" s="330"/>
      <c r="WXE538" s="428"/>
      <c r="WXF538" s="330"/>
      <c r="WXG538" s="428"/>
      <c r="WXH538" s="330"/>
      <c r="WXI538" s="428"/>
      <c r="WXJ538" s="330"/>
      <c r="WXK538" s="428"/>
      <c r="WXL538" s="330"/>
      <c r="WXM538" s="428"/>
      <c r="WXN538" s="330"/>
      <c r="WXO538" s="428"/>
      <c r="WXP538" s="330"/>
      <c r="WXQ538" s="428"/>
      <c r="WXR538" s="330"/>
      <c r="WXS538" s="428"/>
      <c r="WXT538" s="330"/>
      <c r="WXU538" s="428"/>
      <c r="WXV538" s="330"/>
      <c r="WXW538" s="428"/>
      <c r="WXX538" s="330"/>
      <c r="WXY538" s="428"/>
      <c r="WXZ538" s="330"/>
      <c r="WYA538" s="428"/>
      <c r="WYB538" s="330"/>
      <c r="WYC538" s="428"/>
      <c r="WYD538" s="330"/>
      <c r="WYE538" s="428"/>
      <c r="WYF538" s="330"/>
      <c r="WYG538" s="428"/>
      <c r="WYH538" s="330"/>
      <c r="WYI538" s="428"/>
      <c r="WYJ538" s="330"/>
      <c r="WYK538" s="428"/>
      <c r="WYL538" s="330"/>
      <c r="WYM538" s="428"/>
      <c r="WYN538" s="330"/>
      <c r="WYO538" s="428"/>
      <c r="WYP538" s="330"/>
      <c r="WYQ538" s="428"/>
      <c r="WYR538" s="330"/>
      <c r="WYS538" s="428"/>
      <c r="WYT538" s="330"/>
      <c r="WYU538" s="428"/>
      <c r="WYV538" s="330"/>
      <c r="WYW538" s="428"/>
      <c r="WYX538" s="330"/>
      <c r="WYY538" s="428"/>
      <c r="WYZ538" s="330"/>
      <c r="WZA538" s="428"/>
      <c r="WZB538" s="330"/>
      <c r="WZC538" s="428"/>
      <c r="WZD538" s="330"/>
      <c r="WZE538" s="428"/>
      <c r="WZF538" s="330"/>
      <c r="WZG538" s="428"/>
      <c r="WZH538" s="330"/>
      <c r="WZI538" s="428"/>
      <c r="WZJ538" s="330"/>
      <c r="WZK538" s="428"/>
      <c r="WZL538" s="330"/>
      <c r="WZM538" s="428"/>
      <c r="WZN538" s="330"/>
      <c r="WZO538" s="428"/>
      <c r="WZP538" s="330"/>
      <c r="WZQ538" s="428"/>
      <c r="WZR538" s="330"/>
      <c r="WZS538" s="428"/>
      <c r="WZT538" s="330"/>
      <c r="WZU538" s="428"/>
      <c r="WZV538" s="330"/>
      <c r="WZW538" s="428"/>
      <c r="WZX538" s="330"/>
      <c r="WZY538" s="428"/>
      <c r="WZZ538" s="330"/>
      <c r="XAA538" s="428"/>
      <c r="XAB538" s="330"/>
      <c r="XAC538" s="428"/>
      <c r="XAD538" s="330"/>
      <c r="XAE538" s="428"/>
      <c r="XAF538" s="330"/>
      <c r="XAG538" s="428"/>
      <c r="XAH538" s="330"/>
      <c r="XAI538" s="428"/>
      <c r="XAJ538" s="330"/>
      <c r="XAK538" s="428"/>
      <c r="XAL538" s="330"/>
      <c r="XAM538" s="428"/>
      <c r="XAN538" s="330"/>
      <c r="XAO538" s="428"/>
      <c r="XAP538" s="330"/>
      <c r="XAQ538" s="428"/>
      <c r="XAR538" s="330"/>
      <c r="XAS538" s="428"/>
      <c r="XAT538" s="330"/>
      <c r="XAU538" s="428"/>
      <c r="XAV538" s="330"/>
      <c r="XAW538" s="428"/>
      <c r="XAX538" s="330"/>
      <c r="XAY538" s="428"/>
      <c r="XAZ538" s="330"/>
      <c r="XBA538" s="428"/>
      <c r="XBB538" s="330"/>
      <c r="XBC538" s="428"/>
      <c r="XBD538" s="330"/>
      <c r="XBE538" s="428"/>
      <c r="XBF538" s="330"/>
      <c r="XBG538" s="428"/>
      <c r="XBH538" s="330"/>
      <c r="XBI538" s="428"/>
      <c r="XBJ538" s="330"/>
      <c r="XBK538" s="428"/>
      <c r="XBL538" s="330"/>
      <c r="XBM538" s="428"/>
      <c r="XBN538" s="330"/>
      <c r="XBO538" s="428"/>
      <c r="XBP538" s="330"/>
      <c r="XBQ538" s="428"/>
      <c r="XBR538" s="330"/>
      <c r="XBS538" s="428"/>
      <c r="XBT538" s="330"/>
      <c r="XBU538" s="428"/>
      <c r="XBV538" s="330"/>
      <c r="XBW538" s="428"/>
      <c r="XBX538" s="330"/>
      <c r="XBY538" s="428"/>
      <c r="XBZ538" s="330"/>
      <c r="XCA538" s="428"/>
      <c r="XCB538" s="330"/>
      <c r="XCC538" s="428"/>
      <c r="XCD538" s="330"/>
      <c r="XCE538" s="428"/>
      <c r="XCF538" s="330"/>
      <c r="XCG538" s="428"/>
      <c r="XCH538" s="330"/>
      <c r="XCI538" s="428"/>
      <c r="XCJ538" s="330"/>
      <c r="XCK538" s="428"/>
      <c r="XCL538" s="330"/>
      <c r="XCM538" s="428"/>
      <c r="XCN538" s="330"/>
      <c r="XCO538" s="428"/>
      <c r="XCP538" s="330"/>
      <c r="XCQ538" s="428"/>
      <c r="XCR538" s="330"/>
      <c r="XCS538" s="428"/>
      <c r="XCT538" s="330"/>
      <c r="XCU538" s="428"/>
      <c r="XCV538" s="330"/>
      <c r="XCW538" s="428"/>
      <c r="XCX538" s="330"/>
      <c r="XCY538" s="428"/>
      <c r="XCZ538" s="330"/>
      <c r="XDA538" s="428"/>
      <c r="XDB538" s="330"/>
      <c r="XDC538" s="428"/>
      <c r="XDD538" s="330"/>
      <c r="XDE538" s="428"/>
      <c r="XDF538" s="330"/>
      <c r="XDG538" s="428"/>
      <c r="XDH538" s="330"/>
      <c r="XDI538" s="428"/>
      <c r="XDJ538" s="330"/>
      <c r="XDK538" s="428"/>
      <c r="XDL538" s="330"/>
      <c r="XDM538" s="428"/>
      <c r="XDN538" s="330"/>
      <c r="XDO538" s="428"/>
      <c r="XDP538" s="330"/>
      <c r="XDQ538" s="428"/>
      <c r="XDR538" s="330"/>
      <c r="XDS538" s="428"/>
      <c r="XDT538" s="330"/>
      <c r="XDU538" s="428"/>
      <c r="XDV538" s="330"/>
      <c r="XDW538" s="428"/>
      <c r="XDX538" s="330"/>
      <c r="XDY538" s="428"/>
      <c r="XDZ538" s="330"/>
      <c r="XEA538" s="428"/>
      <c r="XEB538" s="330"/>
      <c r="XEC538" s="428"/>
      <c r="XED538" s="330"/>
      <c r="XEE538" s="428"/>
      <c r="XEF538" s="330"/>
      <c r="XEG538" s="428"/>
      <c r="XEH538" s="330"/>
      <c r="XEI538" s="428"/>
      <c r="XEJ538" s="330"/>
      <c r="XEK538" s="428"/>
      <c r="XEL538" s="330"/>
      <c r="XEM538" s="428"/>
      <c r="XEN538" s="330"/>
      <c r="XEO538" s="428"/>
      <c r="XEP538" s="330"/>
      <c r="XEQ538" s="428"/>
      <c r="XER538" s="330"/>
      <c r="XES538" s="428"/>
      <c r="XET538" s="330"/>
      <c r="XEU538" s="428"/>
      <c r="XEV538" s="330"/>
      <c r="XEW538" s="428"/>
      <c r="XEX538" s="330"/>
      <c r="XEY538" s="428"/>
      <c r="XEZ538" s="330"/>
      <c r="XFA538" s="428"/>
      <c r="XFB538" s="330"/>
      <c r="XFC538" s="428"/>
      <c r="XFD538" s="330"/>
    </row>
    <row r="539" spans="1:16384" ht="15.75" customHeight="1" x14ac:dyDescent="0.25">
      <c r="A539" s="597" t="s">
        <v>17</v>
      </c>
      <c r="B539" s="598"/>
      <c r="C539" s="429">
        <f t="shared" ref="C539:Y539" si="195">SUM(C534:C538)</f>
        <v>2682690.0499999998</v>
      </c>
      <c r="D539" s="427">
        <f t="shared" si="195"/>
        <v>0</v>
      </c>
      <c r="E539" s="427">
        <f t="shared" si="195"/>
        <v>0</v>
      </c>
      <c r="F539" s="427">
        <f t="shared" si="195"/>
        <v>0</v>
      </c>
      <c r="G539" s="427">
        <f t="shared" si="195"/>
        <v>0</v>
      </c>
      <c r="H539" s="427">
        <f t="shared" si="195"/>
        <v>0</v>
      </c>
      <c r="I539" s="427">
        <f t="shared" si="195"/>
        <v>0</v>
      </c>
      <c r="J539" s="427">
        <f t="shared" si="195"/>
        <v>0</v>
      </c>
      <c r="K539" s="427">
        <f t="shared" si="195"/>
        <v>0</v>
      </c>
      <c r="L539" s="427">
        <f t="shared" ref="L539" si="196">SUM(L534:L538)</f>
        <v>0</v>
      </c>
      <c r="M539" s="427">
        <f t="shared" si="195"/>
        <v>0</v>
      </c>
      <c r="N539" s="427">
        <f t="shared" si="195"/>
        <v>0</v>
      </c>
      <c r="O539" s="427">
        <f t="shared" si="195"/>
        <v>0</v>
      </c>
      <c r="P539" s="427">
        <f t="shared" si="195"/>
        <v>0</v>
      </c>
      <c r="Q539" s="427">
        <f t="shared" si="195"/>
        <v>0</v>
      </c>
      <c r="R539" s="427">
        <f t="shared" si="195"/>
        <v>0</v>
      </c>
      <c r="S539" s="427">
        <f t="shared" si="195"/>
        <v>0</v>
      </c>
      <c r="T539" s="427">
        <f t="shared" si="195"/>
        <v>0</v>
      </c>
      <c r="U539" s="427">
        <f t="shared" si="195"/>
        <v>0</v>
      </c>
      <c r="V539" s="427">
        <f t="shared" si="195"/>
        <v>0</v>
      </c>
      <c r="W539" s="427">
        <f t="shared" si="195"/>
        <v>0</v>
      </c>
      <c r="X539" s="427">
        <f t="shared" si="195"/>
        <v>0</v>
      </c>
      <c r="Y539" s="427">
        <f t="shared" si="195"/>
        <v>2682690.0499999998</v>
      </c>
      <c r="Z539" s="429">
        <f>(C539-Y539)*0.0214</f>
        <v>0</v>
      </c>
      <c r="AA539" s="13"/>
      <c r="AB539" s="34"/>
      <c r="AC539" s="85"/>
      <c r="AD539" s="85"/>
      <c r="AG539" s="86"/>
    </row>
    <row r="540" spans="1:16384" ht="16.5" customHeight="1" x14ac:dyDescent="0.25">
      <c r="A540" s="492" t="s">
        <v>1243</v>
      </c>
      <c r="B540" s="493"/>
      <c r="C540" s="494"/>
      <c r="D540" s="480"/>
      <c r="E540" s="480"/>
      <c r="F540" s="480"/>
      <c r="G540" s="480"/>
      <c r="H540" s="480"/>
      <c r="I540" s="480"/>
      <c r="J540" s="480"/>
      <c r="K540" s="480"/>
      <c r="L540" s="480"/>
      <c r="M540" s="480"/>
      <c r="N540" s="480"/>
      <c r="O540" s="480"/>
      <c r="P540" s="480"/>
      <c r="Q540" s="480"/>
      <c r="R540" s="480"/>
      <c r="S540" s="480"/>
      <c r="T540" s="480"/>
      <c r="U540" s="480"/>
      <c r="V540" s="480"/>
      <c r="W540" s="480"/>
      <c r="X540" s="480"/>
      <c r="Y540" s="480"/>
      <c r="Z540" s="482"/>
      <c r="AA540" s="13"/>
      <c r="AB540" s="34"/>
      <c r="AC540" s="85"/>
      <c r="AD540" s="85"/>
      <c r="AE540" s="123"/>
    </row>
    <row r="541" spans="1:16384" ht="16.5" customHeight="1" x14ac:dyDescent="0.25">
      <c r="A541" s="125">
        <f>A538+1</f>
        <v>406</v>
      </c>
      <c r="B541" s="329" t="s">
        <v>619</v>
      </c>
      <c r="C541" s="429">
        <f>D541+M541+O541+Q541+S541+U541+W541+X541+Y541</f>
        <v>189023.22</v>
      </c>
      <c r="D541" s="455">
        <f>E541+F541+G541+H541+I541+J541</f>
        <v>0</v>
      </c>
      <c r="E541" s="455"/>
      <c r="F541" s="427"/>
      <c r="G541" s="427"/>
      <c r="H541" s="427"/>
      <c r="I541" s="427"/>
      <c r="J541" s="427"/>
      <c r="K541" s="427"/>
      <c r="L541" s="427"/>
      <c r="M541" s="427"/>
      <c r="N541" s="427"/>
      <c r="O541" s="427"/>
      <c r="P541" s="427"/>
      <c r="Q541" s="427"/>
      <c r="R541" s="427"/>
      <c r="S541" s="427"/>
      <c r="T541" s="427"/>
      <c r="U541" s="427"/>
      <c r="V541" s="427"/>
      <c r="W541" s="427"/>
      <c r="X541" s="427"/>
      <c r="Y541" s="427">
        <v>189023.22</v>
      </c>
      <c r="Z541" s="429"/>
      <c r="AA541" s="13"/>
      <c r="AB541" s="34" t="s">
        <v>979</v>
      </c>
      <c r="AC541" s="85"/>
      <c r="AD541" s="85"/>
      <c r="AE541" s="123"/>
    </row>
    <row r="542" spans="1:16384" ht="16.5" customHeight="1" x14ac:dyDescent="0.25">
      <c r="A542" s="597" t="s">
        <v>17</v>
      </c>
      <c r="B542" s="598"/>
      <c r="C542" s="429">
        <f t="shared" ref="C542:Y542" si="197">SUM(C541:C541)</f>
        <v>189023.22</v>
      </c>
      <c r="D542" s="427">
        <f t="shared" si="197"/>
        <v>0</v>
      </c>
      <c r="E542" s="427">
        <f t="shared" si="197"/>
        <v>0</v>
      </c>
      <c r="F542" s="427">
        <f t="shared" si="197"/>
        <v>0</v>
      </c>
      <c r="G542" s="427">
        <f t="shared" si="197"/>
        <v>0</v>
      </c>
      <c r="H542" s="427">
        <f t="shared" si="197"/>
        <v>0</v>
      </c>
      <c r="I542" s="427">
        <f t="shared" si="197"/>
        <v>0</v>
      </c>
      <c r="J542" s="427">
        <f t="shared" si="197"/>
        <v>0</v>
      </c>
      <c r="K542" s="427">
        <f t="shared" si="197"/>
        <v>0</v>
      </c>
      <c r="L542" s="427">
        <f t="shared" ref="L542" si="198">SUM(L541:L541)</f>
        <v>0</v>
      </c>
      <c r="M542" s="427">
        <f t="shared" si="197"/>
        <v>0</v>
      </c>
      <c r="N542" s="427"/>
      <c r="O542" s="427">
        <f t="shared" si="197"/>
        <v>0</v>
      </c>
      <c r="P542" s="427">
        <f t="shared" si="197"/>
        <v>0</v>
      </c>
      <c r="Q542" s="427">
        <f t="shared" si="197"/>
        <v>0</v>
      </c>
      <c r="R542" s="427">
        <f t="shared" si="197"/>
        <v>0</v>
      </c>
      <c r="S542" s="427">
        <f t="shared" si="197"/>
        <v>0</v>
      </c>
      <c r="T542" s="427">
        <f t="shared" si="197"/>
        <v>0</v>
      </c>
      <c r="U542" s="427">
        <f t="shared" si="197"/>
        <v>0</v>
      </c>
      <c r="V542" s="427">
        <f t="shared" si="197"/>
        <v>0</v>
      </c>
      <c r="W542" s="427">
        <f t="shared" si="197"/>
        <v>0</v>
      </c>
      <c r="X542" s="427">
        <f t="shared" si="197"/>
        <v>0</v>
      </c>
      <c r="Y542" s="427">
        <f t="shared" si="197"/>
        <v>189023.22</v>
      </c>
      <c r="Z542" s="429">
        <f>(C542-Y542)*0.0214</f>
        <v>0</v>
      </c>
      <c r="AA542" s="13"/>
      <c r="AB542" s="34"/>
      <c r="AC542" s="85"/>
      <c r="AD542" s="85"/>
      <c r="AE542" s="123"/>
    </row>
    <row r="543" spans="1:16384" ht="16.5" customHeight="1" x14ac:dyDescent="0.25">
      <c r="A543" s="492" t="s">
        <v>1244</v>
      </c>
      <c r="B543" s="493"/>
      <c r="C543" s="494"/>
      <c r="D543" s="480"/>
      <c r="E543" s="480"/>
      <c r="F543" s="480"/>
      <c r="G543" s="480"/>
      <c r="H543" s="480"/>
      <c r="I543" s="480"/>
      <c r="J543" s="480"/>
      <c r="K543" s="480"/>
      <c r="L543" s="480"/>
      <c r="M543" s="480"/>
      <c r="N543" s="480"/>
      <c r="O543" s="480"/>
      <c r="P543" s="480"/>
      <c r="Q543" s="480"/>
      <c r="R543" s="480"/>
      <c r="S543" s="480"/>
      <c r="T543" s="480"/>
      <c r="U543" s="480"/>
      <c r="V543" s="480"/>
      <c r="W543" s="480"/>
      <c r="X543" s="480"/>
      <c r="Y543" s="480"/>
      <c r="Z543" s="482"/>
      <c r="AA543" s="13"/>
      <c r="AB543" s="34"/>
      <c r="AC543" s="85"/>
      <c r="AD543" s="85"/>
      <c r="AE543" s="123"/>
    </row>
    <row r="544" spans="1:16384" ht="16.5" customHeight="1" x14ac:dyDescent="0.25">
      <c r="A544" s="125">
        <f>A541+1</f>
        <v>407</v>
      </c>
      <c r="B544" s="329" t="s">
        <v>1727</v>
      </c>
      <c r="C544" s="429">
        <f t="shared" ref="C544:C549" si="199">D544+M544+O544+Q544+S544+U544+W544+X544+Y544</f>
        <v>284581.49</v>
      </c>
      <c r="D544" s="455">
        <f t="shared" ref="D544:D549" si="200">E544+F544+G544+H544+I544+J544</f>
        <v>0</v>
      </c>
      <c r="E544" s="455"/>
      <c r="F544" s="427"/>
      <c r="G544" s="427"/>
      <c r="H544" s="427"/>
      <c r="I544" s="427"/>
      <c r="J544" s="427"/>
      <c r="K544" s="427"/>
      <c r="L544" s="427"/>
      <c r="M544" s="427"/>
      <c r="N544" s="427"/>
      <c r="O544" s="427"/>
      <c r="P544" s="427"/>
      <c r="Q544" s="427"/>
      <c r="R544" s="427"/>
      <c r="S544" s="427"/>
      <c r="T544" s="427"/>
      <c r="U544" s="427"/>
      <c r="V544" s="427"/>
      <c r="W544" s="427"/>
      <c r="X544" s="427"/>
      <c r="Y544" s="427">
        <v>284581.49</v>
      </c>
      <c r="Z544" s="429"/>
      <c r="AA544" s="34" t="s">
        <v>1010</v>
      </c>
      <c r="AB544" s="34" t="s">
        <v>978</v>
      </c>
      <c r="AC544" s="85"/>
      <c r="AD544" s="85"/>
      <c r="AE544" s="123"/>
    </row>
    <row r="545" spans="1:31" ht="16.5" customHeight="1" x14ac:dyDescent="0.25">
      <c r="A545" s="428">
        <f>A544+1</f>
        <v>408</v>
      </c>
      <c r="B545" s="329" t="s">
        <v>1728</v>
      </c>
      <c r="C545" s="429">
        <f t="shared" si="199"/>
        <v>324259.15000000002</v>
      </c>
      <c r="D545" s="455">
        <f t="shared" si="200"/>
        <v>0</v>
      </c>
      <c r="E545" s="455"/>
      <c r="F545" s="427"/>
      <c r="G545" s="427"/>
      <c r="H545" s="427"/>
      <c r="I545" s="427"/>
      <c r="J545" s="427"/>
      <c r="K545" s="427"/>
      <c r="L545" s="427"/>
      <c r="M545" s="427"/>
      <c r="N545" s="427"/>
      <c r="O545" s="427"/>
      <c r="P545" s="427"/>
      <c r="Q545" s="427"/>
      <c r="R545" s="427"/>
      <c r="S545" s="427"/>
      <c r="T545" s="427"/>
      <c r="U545" s="427"/>
      <c r="V545" s="427"/>
      <c r="W545" s="427"/>
      <c r="X545" s="427"/>
      <c r="Y545" s="427">
        <v>324259.15000000002</v>
      </c>
      <c r="Z545" s="429"/>
      <c r="AA545" s="34" t="s">
        <v>1010</v>
      </c>
      <c r="AB545" s="34" t="s">
        <v>1161</v>
      </c>
      <c r="AC545" s="85"/>
      <c r="AD545" s="85"/>
      <c r="AE545" s="123"/>
    </row>
    <row r="546" spans="1:31" ht="16.5" customHeight="1" x14ac:dyDescent="0.25">
      <c r="A546" s="428">
        <f>A545+1</f>
        <v>409</v>
      </c>
      <c r="B546" s="329" t="s">
        <v>1729</v>
      </c>
      <c r="C546" s="429">
        <f t="shared" si="199"/>
        <v>324259.15000000002</v>
      </c>
      <c r="D546" s="455">
        <f t="shared" si="200"/>
        <v>0</v>
      </c>
      <c r="E546" s="455"/>
      <c r="F546" s="427"/>
      <c r="G546" s="427"/>
      <c r="H546" s="427"/>
      <c r="I546" s="427"/>
      <c r="J546" s="427"/>
      <c r="K546" s="427"/>
      <c r="L546" s="427"/>
      <c r="M546" s="427"/>
      <c r="N546" s="427"/>
      <c r="O546" s="427"/>
      <c r="P546" s="427"/>
      <c r="Q546" s="427"/>
      <c r="R546" s="427"/>
      <c r="S546" s="427"/>
      <c r="T546" s="427"/>
      <c r="U546" s="427"/>
      <c r="V546" s="427"/>
      <c r="W546" s="427"/>
      <c r="X546" s="427"/>
      <c r="Y546" s="427">
        <v>324259.15000000002</v>
      </c>
      <c r="Z546" s="429"/>
      <c r="AA546" s="34" t="s">
        <v>1161</v>
      </c>
      <c r="AB546" s="34" t="s">
        <v>1161</v>
      </c>
      <c r="AC546" s="85"/>
      <c r="AD546" s="85"/>
      <c r="AE546" s="123"/>
    </row>
    <row r="547" spans="1:31" ht="16.5" customHeight="1" x14ac:dyDescent="0.25">
      <c r="A547" s="428">
        <f>A546+1</f>
        <v>410</v>
      </c>
      <c r="B547" s="329" t="s">
        <v>1730</v>
      </c>
      <c r="C547" s="429">
        <f t="shared" si="199"/>
        <v>185824.09</v>
      </c>
      <c r="D547" s="455">
        <f t="shared" si="200"/>
        <v>0</v>
      </c>
      <c r="E547" s="455"/>
      <c r="F547" s="427"/>
      <c r="G547" s="427"/>
      <c r="H547" s="427"/>
      <c r="I547" s="427"/>
      <c r="J547" s="427"/>
      <c r="K547" s="427"/>
      <c r="L547" s="427"/>
      <c r="M547" s="427"/>
      <c r="N547" s="427"/>
      <c r="O547" s="427"/>
      <c r="P547" s="427"/>
      <c r="Q547" s="427"/>
      <c r="R547" s="427"/>
      <c r="S547" s="427"/>
      <c r="T547" s="427"/>
      <c r="U547" s="427"/>
      <c r="V547" s="427"/>
      <c r="W547" s="427"/>
      <c r="X547" s="427"/>
      <c r="Y547" s="427">
        <v>185824.09</v>
      </c>
      <c r="Z547" s="429"/>
      <c r="AA547" s="34" t="s">
        <v>979</v>
      </c>
      <c r="AB547" s="34" t="s">
        <v>979</v>
      </c>
      <c r="AC547" s="85"/>
      <c r="AD547" s="85"/>
      <c r="AE547" s="123"/>
    </row>
    <row r="548" spans="1:31" ht="16.5" customHeight="1" x14ac:dyDescent="0.25">
      <c r="A548" s="428">
        <f>A547+1</f>
        <v>411</v>
      </c>
      <c r="B548" s="329" t="s">
        <v>1249</v>
      </c>
      <c r="C548" s="429">
        <f t="shared" si="199"/>
        <v>338462.07</v>
      </c>
      <c r="D548" s="455">
        <f t="shared" si="200"/>
        <v>0</v>
      </c>
      <c r="E548" s="455"/>
      <c r="F548" s="427"/>
      <c r="G548" s="427"/>
      <c r="H548" s="427"/>
      <c r="I548" s="427"/>
      <c r="J548" s="427"/>
      <c r="K548" s="427"/>
      <c r="L548" s="427"/>
      <c r="M548" s="427"/>
      <c r="N548" s="427"/>
      <c r="O548" s="427"/>
      <c r="P548" s="427"/>
      <c r="Q548" s="427"/>
      <c r="R548" s="427"/>
      <c r="S548" s="427"/>
      <c r="T548" s="427"/>
      <c r="U548" s="427"/>
      <c r="V548" s="427"/>
      <c r="W548" s="427"/>
      <c r="X548" s="427"/>
      <c r="Y548" s="427">
        <v>338462.07</v>
      </c>
      <c r="Z548" s="429"/>
      <c r="AA548" s="34" t="s">
        <v>1161</v>
      </c>
      <c r="AB548" s="34" t="s">
        <v>1161</v>
      </c>
      <c r="AC548" s="85"/>
      <c r="AD548" s="85"/>
      <c r="AE548" s="123"/>
    </row>
    <row r="549" spans="1:31" ht="16.5" customHeight="1" x14ac:dyDescent="0.25">
      <c r="A549" s="428">
        <f>A548+1</f>
        <v>412</v>
      </c>
      <c r="B549" s="329" t="s">
        <v>1250</v>
      </c>
      <c r="C549" s="429">
        <f t="shared" si="199"/>
        <v>287641.73</v>
      </c>
      <c r="D549" s="455">
        <f t="shared" si="200"/>
        <v>0</v>
      </c>
      <c r="E549" s="455"/>
      <c r="F549" s="427"/>
      <c r="G549" s="427"/>
      <c r="H549" s="427"/>
      <c r="I549" s="427"/>
      <c r="J549" s="427"/>
      <c r="K549" s="427"/>
      <c r="L549" s="427"/>
      <c r="M549" s="427"/>
      <c r="N549" s="427"/>
      <c r="O549" s="427"/>
      <c r="P549" s="427"/>
      <c r="Q549" s="427"/>
      <c r="R549" s="427"/>
      <c r="S549" s="427"/>
      <c r="T549" s="427"/>
      <c r="U549" s="427"/>
      <c r="V549" s="427"/>
      <c r="W549" s="427"/>
      <c r="X549" s="427"/>
      <c r="Y549" s="427">
        <v>287641.73</v>
      </c>
      <c r="Z549" s="429"/>
      <c r="AA549" s="34" t="s">
        <v>1161</v>
      </c>
      <c r="AB549" s="34" t="s">
        <v>1161</v>
      </c>
      <c r="AC549" s="85"/>
      <c r="AD549" s="85"/>
      <c r="AE549" s="123"/>
    </row>
    <row r="550" spans="1:31" ht="16.5" customHeight="1" x14ac:dyDescent="0.25">
      <c r="A550" s="597" t="s">
        <v>17</v>
      </c>
      <c r="B550" s="598"/>
      <c r="C550" s="429">
        <f>SUM(C544:C549)</f>
        <v>1745027.6800000002</v>
      </c>
      <c r="D550" s="427">
        <f t="shared" ref="D550:Y550" si="201">SUM(D544:D549)</f>
        <v>0</v>
      </c>
      <c r="E550" s="427">
        <f t="shared" si="201"/>
        <v>0</v>
      </c>
      <c r="F550" s="427">
        <f t="shared" si="201"/>
        <v>0</v>
      </c>
      <c r="G550" s="427">
        <f t="shared" si="201"/>
        <v>0</v>
      </c>
      <c r="H550" s="427">
        <f t="shared" si="201"/>
        <v>0</v>
      </c>
      <c r="I550" s="427">
        <f t="shared" si="201"/>
        <v>0</v>
      </c>
      <c r="J550" s="427">
        <f t="shared" si="201"/>
        <v>0</v>
      </c>
      <c r="K550" s="427">
        <f t="shared" si="201"/>
        <v>0</v>
      </c>
      <c r="L550" s="427">
        <f t="shared" ref="L550" si="202">SUM(L544:L549)</f>
        <v>0</v>
      </c>
      <c r="M550" s="427">
        <f t="shared" si="201"/>
        <v>0</v>
      </c>
      <c r="N550" s="427">
        <f t="shared" si="201"/>
        <v>0</v>
      </c>
      <c r="O550" s="427">
        <f t="shared" si="201"/>
        <v>0</v>
      </c>
      <c r="P550" s="427">
        <f t="shared" si="201"/>
        <v>0</v>
      </c>
      <c r="Q550" s="427">
        <f t="shared" si="201"/>
        <v>0</v>
      </c>
      <c r="R550" s="427">
        <f t="shared" si="201"/>
        <v>0</v>
      </c>
      <c r="S550" s="427">
        <f t="shared" si="201"/>
        <v>0</v>
      </c>
      <c r="T550" s="427">
        <f t="shared" si="201"/>
        <v>0</v>
      </c>
      <c r="U550" s="427">
        <f t="shared" si="201"/>
        <v>0</v>
      </c>
      <c r="V550" s="427">
        <f t="shared" si="201"/>
        <v>0</v>
      </c>
      <c r="W550" s="427">
        <f t="shared" si="201"/>
        <v>0</v>
      </c>
      <c r="X550" s="427">
        <f t="shared" si="201"/>
        <v>0</v>
      </c>
      <c r="Y550" s="427">
        <f t="shared" si="201"/>
        <v>1745027.6800000002</v>
      </c>
      <c r="Z550" s="429">
        <f>(C550-Y550)*0.0214</f>
        <v>0</v>
      </c>
      <c r="AA550" s="13"/>
      <c r="AB550" s="34"/>
      <c r="AC550" s="85"/>
      <c r="AD550" s="85"/>
      <c r="AE550" s="123"/>
    </row>
    <row r="551" spans="1:31" ht="18" customHeight="1" x14ac:dyDescent="0.25">
      <c r="A551" s="492" t="s">
        <v>47</v>
      </c>
      <c r="B551" s="494"/>
      <c r="C551" s="463">
        <f>C542+C539+C532+C550</f>
        <v>17622703.309999999</v>
      </c>
      <c r="D551" s="105">
        <f t="shared" ref="D551:Y551" si="203">D542+D539+D532+D550</f>
        <v>0</v>
      </c>
      <c r="E551" s="105">
        <f t="shared" si="203"/>
        <v>0</v>
      </c>
      <c r="F551" s="105">
        <f t="shared" si="203"/>
        <v>0</v>
      </c>
      <c r="G551" s="105">
        <f t="shared" si="203"/>
        <v>0</v>
      </c>
      <c r="H551" s="105">
        <f t="shared" si="203"/>
        <v>0</v>
      </c>
      <c r="I551" s="105">
        <f t="shared" si="203"/>
        <v>0</v>
      </c>
      <c r="J551" s="105">
        <f t="shared" si="203"/>
        <v>0</v>
      </c>
      <c r="K551" s="105">
        <f t="shared" si="203"/>
        <v>0</v>
      </c>
      <c r="L551" s="105">
        <f t="shared" ref="L551" si="204">L542+L539+L532+L550</f>
        <v>0</v>
      </c>
      <c r="M551" s="105">
        <f t="shared" si="203"/>
        <v>0</v>
      </c>
      <c r="N551" s="105">
        <f t="shared" si="203"/>
        <v>0</v>
      </c>
      <c r="O551" s="105">
        <f t="shared" si="203"/>
        <v>0</v>
      </c>
      <c r="P551" s="105">
        <f t="shared" si="203"/>
        <v>0</v>
      </c>
      <c r="Q551" s="105">
        <f t="shared" si="203"/>
        <v>0</v>
      </c>
      <c r="R551" s="105">
        <f t="shared" si="203"/>
        <v>2624</v>
      </c>
      <c r="S551" s="105">
        <f t="shared" si="203"/>
        <v>13005962.359999999</v>
      </c>
      <c r="T551" s="105">
        <f t="shared" si="203"/>
        <v>0</v>
      </c>
      <c r="U551" s="105">
        <f t="shared" si="203"/>
        <v>0</v>
      </c>
      <c r="V551" s="105">
        <f t="shared" si="203"/>
        <v>0</v>
      </c>
      <c r="W551" s="105">
        <f t="shared" si="203"/>
        <v>0</v>
      </c>
      <c r="X551" s="105">
        <f t="shared" si="203"/>
        <v>0</v>
      </c>
      <c r="Y551" s="105">
        <f t="shared" si="203"/>
        <v>4616740.95</v>
      </c>
      <c r="Z551" s="429">
        <f>(C551-Y551)*0.0214</f>
        <v>278327.59450399998</v>
      </c>
      <c r="AA551" s="13"/>
      <c r="AB551" s="126">
        <f>C551+(C551-Y551)*0.0214</f>
        <v>17901030.904503997</v>
      </c>
      <c r="AC551" s="85"/>
      <c r="AD551" s="85"/>
    </row>
    <row r="552" spans="1:31" ht="18" customHeight="1" x14ac:dyDescent="0.25">
      <c r="A552" s="571" t="s">
        <v>48</v>
      </c>
      <c r="B552" s="571"/>
      <c r="C552" s="571"/>
      <c r="D552" s="571"/>
      <c r="E552" s="571"/>
      <c r="F552" s="571"/>
      <c r="G552" s="571"/>
      <c r="H552" s="571"/>
      <c r="I552" s="571"/>
      <c r="J552" s="571"/>
      <c r="K552" s="571"/>
      <c r="L552" s="571"/>
      <c r="M552" s="571"/>
      <c r="N552" s="571"/>
      <c r="O552" s="571"/>
      <c r="P552" s="571"/>
      <c r="Q552" s="571"/>
      <c r="R552" s="571"/>
      <c r="S552" s="571"/>
      <c r="T552" s="571"/>
      <c r="U552" s="571"/>
      <c r="V552" s="571"/>
      <c r="W552" s="571"/>
      <c r="X552" s="571"/>
      <c r="Y552" s="571"/>
      <c r="Z552" s="463"/>
      <c r="AA552" s="13"/>
      <c r="AB552" s="34"/>
      <c r="AD552" s="85"/>
    </row>
    <row r="553" spans="1:31" ht="16.5" customHeight="1" x14ac:dyDescent="0.25">
      <c r="A553" s="492" t="s">
        <v>1294</v>
      </c>
      <c r="B553" s="493"/>
      <c r="C553" s="494"/>
      <c r="D553" s="480"/>
      <c r="E553" s="480"/>
      <c r="F553" s="480"/>
      <c r="G553" s="480"/>
      <c r="H553" s="480"/>
      <c r="I553" s="480"/>
      <c r="J553" s="480"/>
      <c r="K553" s="480"/>
      <c r="L553" s="480"/>
      <c r="M553" s="480"/>
      <c r="N553" s="480"/>
      <c r="O553" s="480"/>
      <c r="P553" s="480"/>
      <c r="Q553" s="480"/>
      <c r="R553" s="480"/>
      <c r="S553" s="480"/>
      <c r="T553" s="480"/>
      <c r="U553" s="480"/>
      <c r="V553" s="480"/>
      <c r="W553" s="480"/>
      <c r="X553" s="480"/>
      <c r="Y553" s="480"/>
      <c r="Z553" s="482"/>
      <c r="AA553" s="13"/>
      <c r="AB553" s="34"/>
      <c r="AC553" s="85"/>
      <c r="AD553" s="85"/>
      <c r="AE553" s="123"/>
    </row>
    <row r="554" spans="1:31" ht="16.5" customHeight="1" x14ac:dyDescent="0.25">
      <c r="A554" s="125">
        <f>A549+1</f>
        <v>413</v>
      </c>
      <c r="B554" s="329" t="s">
        <v>1295</v>
      </c>
      <c r="C554" s="429">
        <f>D554+M554+O554+Q554+S554+U554+W554+X554+Y554</f>
        <v>650027.61</v>
      </c>
      <c r="D554" s="455">
        <f>E554+F554+G554+H554+I554+J554</f>
        <v>0</v>
      </c>
      <c r="E554" s="455"/>
      <c r="F554" s="427"/>
      <c r="G554" s="427"/>
      <c r="H554" s="427"/>
      <c r="I554" s="427"/>
      <c r="J554" s="427"/>
      <c r="K554" s="427"/>
      <c r="L554" s="427"/>
      <c r="M554" s="427"/>
      <c r="N554" s="427"/>
      <c r="O554" s="427"/>
      <c r="P554" s="427"/>
      <c r="Q554" s="427"/>
      <c r="R554" s="427"/>
      <c r="S554" s="427"/>
      <c r="T554" s="427"/>
      <c r="U554" s="427"/>
      <c r="V554" s="427"/>
      <c r="W554" s="427"/>
      <c r="X554" s="427"/>
      <c r="Y554" s="427">
        <v>650027.61</v>
      </c>
      <c r="Z554" s="429"/>
      <c r="AA554" s="34" t="s">
        <v>1299</v>
      </c>
      <c r="AB554" s="34" t="s">
        <v>1299</v>
      </c>
      <c r="AC554" s="85"/>
      <c r="AD554" s="85"/>
      <c r="AE554" s="123"/>
    </row>
    <row r="555" spans="1:31" ht="16.5" customHeight="1" x14ac:dyDescent="0.25">
      <c r="A555" s="428">
        <f>A554+1</f>
        <v>414</v>
      </c>
      <c r="B555" s="329" t="s">
        <v>1296</v>
      </c>
      <c r="C555" s="429">
        <f>D555+M555+O555+Q555+S555+U555+W555+X555+Y555</f>
        <v>246778.36000000002</v>
      </c>
      <c r="D555" s="455"/>
      <c r="E555" s="455"/>
      <c r="F555" s="427"/>
      <c r="G555" s="427"/>
      <c r="H555" s="427"/>
      <c r="I555" s="427"/>
      <c r="J555" s="427"/>
      <c r="K555" s="427"/>
      <c r="L555" s="427"/>
      <c r="M555" s="427"/>
      <c r="N555" s="427"/>
      <c r="O555" s="427"/>
      <c r="P555" s="427"/>
      <c r="Q555" s="427"/>
      <c r="R555" s="427"/>
      <c r="S555" s="427"/>
      <c r="T555" s="427"/>
      <c r="U555" s="427"/>
      <c r="V555" s="427"/>
      <c r="W555" s="427"/>
      <c r="X555" s="427"/>
      <c r="Y555" s="427">
        <v>246778.36000000002</v>
      </c>
      <c r="Z555" s="429"/>
      <c r="AA555" s="13" t="s">
        <v>1300</v>
      </c>
      <c r="AB555" s="13" t="s">
        <v>1300</v>
      </c>
      <c r="AC555" s="85"/>
      <c r="AD555" s="85"/>
      <c r="AE555" s="123"/>
    </row>
    <row r="556" spans="1:31" ht="16.5" customHeight="1" x14ac:dyDescent="0.25">
      <c r="A556" s="428">
        <f>A555+1</f>
        <v>415</v>
      </c>
      <c r="B556" s="329" t="s">
        <v>1298</v>
      </c>
      <c r="C556" s="429">
        <f>D556+M556+O556+Q556+S556+U556+W556+X556+Y556</f>
        <v>95848.56</v>
      </c>
      <c r="D556" s="455"/>
      <c r="E556" s="455"/>
      <c r="F556" s="427"/>
      <c r="G556" s="427"/>
      <c r="H556" s="427"/>
      <c r="I556" s="427"/>
      <c r="J556" s="427"/>
      <c r="K556" s="427"/>
      <c r="L556" s="427"/>
      <c r="M556" s="427"/>
      <c r="N556" s="427"/>
      <c r="O556" s="427"/>
      <c r="P556" s="427"/>
      <c r="Q556" s="427"/>
      <c r="R556" s="427"/>
      <c r="S556" s="427"/>
      <c r="T556" s="427"/>
      <c r="U556" s="427"/>
      <c r="V556" s="427"/>
      <c r="W556" s="427"/>
      <c r="X556" s="427"/>
      <c r="Y556" s="427">
        <v>95848.56</v>
      </c>
      <c r="Z556" s="429"/>
      <c r="AA556" s="13" t="s">
        <v>1291</v>
      </c>
      <c r="AB556" s="34" t="s">
        <v>1002</v>
      </c>
      <c r="AC556" s="85"/>
      <c r="AD556" s="85"/>
      <c r="AE556" s="123"/>
    </row>
    <row r="557" spans="1:31" ht="16.5" customHeight="1" x14ac:dyDescent="0.25">
      <c r="A557" s="428">
        <f>A556+1</f>
        <v>416</v>
      </c>
      <c r="B557" s="329" t="s">
        <v>1297</v>
      </c>
      <c r="C557" s="429">
        <f>D557+M557+O557+Q557+S557+U557+W557+X557+Y557</f>
        <v>267121.84000000003</v>
      </c>
      <c r="D557" s="455"/>
      <c r="E557" s="455"/>
      <c r="F557" s="427"/>
      <c r="G557" s="427"/>
      <c r="H557" s="427"/>
      <c r="I557" s="427"/>
      <c r="J557" s="427"/>
      <c r="K557" s="427"/>
      <c r="L557" s="427"/>
      <c r="M557" s="427"/>
      <c r="N557" s="427"/>
      <c r="O557" s="427"/>
      <c r="P557" s="427"/>
      <c r="Q557" s="427"/>
      <c r="R557" s="427"/>
      <c r="S557" s="427"/>
      <c r="T557" s="427"/>
      <c r="U557" s="427"/>
      <c r="V557" s="427"/>
      <c r="W557" s="427"/>
      <c r="X557" s="427"/>
      <c r="Y557" s="427">
        <v>267121.84000000003</v>
      </c>
      <c r="Z557" s="429"/>
      <c r="AA557" s="13" t="s">
        <v>511</v>
      </c>
      <c r="AB557" s="13" t="s">
        <v>511</v>
      </c>
      <c r="AC557" s="85"/>
      <c r="AD557" s="85"/>
      <c r="AE557" s="123"/>
    </row>
    <row r="558" spans="1:31" ht="16.5" customHeight="1" x14ac:dyDescent="0.25">
      <c r="A558" s="597" t="s">
        <v>17</v>
      </c>
      <c r="B558" s="598"/>
      <c r="C558" s="429">
        <f>SUM(C554:C557)</f>
        <v>1259776.3700000001</v>
      </c>
      <c r="D558" s="427">
        <f t="shared" ref="D558:Y558" si="205">SUM(D554:D557)</f>
        <v>0</v>
      </c>
      <c r="E558" s="427">
        <f t="shared" si="205"/>
        <v>0</v>
      </c>
      <c r="F558" s="427">
        <f t="shared" si="205"/>
        <v>0</v>
      </c>
      <c r="G558" s="427">
        <f t="shared" si="205"/>
        <v>0</v>
      </c>
      <c r="H558" s="427">
        <f t="shared" si="205"/>
        <v>0</v>
      </c>
      <c r="I558" s="427">
        <f t="shared" si="205"/>
        <v>0</v>
      </c>
      <c r="J558" s="427">
        <f t="shared" si="205"/>
        <v>0</v>
      </c>
      <c r="K558" s="427">
        <f t="shared" si="205"/>
        <v>0</v>
      </c>
      <c r="L558" s="427">
        <f t="shared" ref="L558" si="206">SUM(L554:L557)</f>
        <v>0</v>
      </c>
      <c r="M558" s="427">
        <f t="shared" si="205"/>
        <v>0</v>
      </c>
      <c r="N558" s="427">
        <f t="shared" si="205"/>
        <v>0</v>
      </c>
      <c r="O558" s="427">
        <f t="shared" si="205"/>
        <v>0</v>
      </c>
      <c r="P558" s="427">
        <f t="shared" si="205"/>
        <v>0</v>
      </c>
      <c r="Q558" s="427">
        <f t="shared" si="205"/>
        <v>0</v>
      </c>
      <c r="R558" s="427">
        <f t="shared" si="205"/>
        <v>0</v>
      </c>
      <c r="S558" s="427">
        <f t="shared" si="205"/>
        <v>0</v>
      </c>
      <c r="T558" s="427">
        <f t="shared" si="205"/>
        <v>0</v>
      </c>
      <c r="U558" s="427">
        <f t="shared" si="205"/>
        <v>0</v>
      </c>
      <c r="V558" s="427">
        <f t="shared" si="205"/>
        <v>0</v>
      </c>
      <c r="W558" s="427">
        <f t="shared" si="205"/>
        <v>0</v>
      </c>
      <c r="X558" s="427">
        <f t="shared" si="205"/>
        <v>0</v>
      </c>
      <c r="Y558" s="427">
        <f t="shared" si="205"/>
        <v>1259776.3700000001</v>
      </c>
      <c r="Z558" s="429">
        <f>(C558-Y558)*0.0214</f>
        <v>0</v>
      </c>
      <c r="AA558" s="13"/>
      <c r="AB558" s="34"/>
      <c r="AC558" s="85"/>
      <c r="AD558" s="85"/>
      <c r="AE558" s="123"/>
    </row>
    <row r="559" spans="1:31" ht="18" customHeight="1" x14ac:dyDescent="0.25">
      <c r="A559" s="492" t="s">
        <v>1285</v>
      </c>
      <c r="B559" s="493"/>
      <c r="C559" s="494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463"/>
      <c r="AA559" s="13"/>
      <c r="AB559" s="34"/>
      <c r="AD559" s="85"/>
    </row>
    <row r="560" spans="1:31" s="127" customFormat="1" x14ac:dyDescent="0.25">
      <c r="A560" s="428">
        <f>A557+1</f>
        <v>417</v>
      </c>
      <c r="B560" s="298" t="s">
        <v>1618</v>
      </c>
      <c r="C560" s="429">
        <f t="shared" ref="C560:C593" si="207">D560+M560+O560+Q560+S560+U560+W560+X560+Y560</f>
        <v>915961.63</v>
      </c>
      <c r="D560" s="427">
        <f t="shared" ref="D560:D583" si="208">G560</f>
        <v>0</v>
      </c>
      <c r="E560" s="427"/>
      <c r="F560" s="427"/>
      <c r="G560" s="427"/>
      <c r="H560" s="427"/>
      <c r="I560" s="427"/>
      <c r="J560" s="427"/>
      <c r="K560" s="427"/>
      <c r="L560" s="427"/>
      <c r="M560" s="427"/>
      <c r="N560" s="427"/>
      <c r="O560" s="427"/>
      <c r="P560" s="427"/>
      <c r="Q560" s="427"/>
      <c r="R560" s="427"/>
      <c r="S560" s="376"/>
      <c r="T560" s="427"/>
      <c r="U560" s="427"/>
      <c r="V560" s="427"/>
      <c r="W560" s="427"/>
      <c r="X560" s="427"/>
      <c r="Y560" s="427">
        <v>915961.63</v>
      </c>
      <c r="Z560" s="450"/>
      <c r="AA560" s="121" t="s">
        <v>1286</v>
      </c>
      <c r="AB560" s="121" t="s">
        <v>1286</v>
      </c>
    </row>
    <row r="561" spans="1:28" s="127" customFormat="1" x14ac:dyDescent="0.25">
      <c r="A561" s="428">
        <f t="shared" ref="A561:A593" si="209">A560+1</f>
        <v>418</v>
      </c>
      <c r="B561" s="298" t="s">
        <v>1619</v>
      </c>
      <c r="C561" s="429">
        <f t="shared" si="207"/>
        <v>1330502.92</v>
      </c>
      <c r="D561" s="427">
        <f t="shared" si="208"/>
        <v>0</v>
      </c>
      <c r="E561" s="427"/>
      <c r="F561" s="427"/>
      <c r="G561" s="427"/>
      <c r="H561" s="427"/>
      <c r="I561" s="427"/>
      <c r="J561" s="427"/>
      <c r="K561" s="427"/>
      <c r="L561" s="427"/>
      <c r="M561" s="427"/>
      <c r="N561" s="427"/>
      <c r="O561" s="427"/>
      <c r="P561" s="427"/>
      <c r="Q561" s="427"/>
      <c r="R561" s="427"/>
      <c r="S561" s="376"/>
      <c r="T561" s="427"/>
      <c r="U561" s="427"/>
      <c r="V561" s="427"/>
      <c r="W561" s="427"/>
      <c r="X561" s="427"/>
      <c r="Y561" s="427">
        <v>1330502.92</v>
      </c>
      <c r="Z561" s="450"/>
      <c r="AA561" s="121" t="s">
        <v>1286</v>
      </c>
      <c r="AB561" s="121" t="s">
        <v>1286</v>
      </c>
    </row>
    <row r="562" spans="1:28" s="127" customFormat="1" x14ac:dyDescent="0.25">
      <c r="A562" s="428">
        <f t="shared" si="209"/>
        <v>419</v>
      </c>
      <c r="B562" s="298" t="s">
        <v>1620</v>
      </c>
      <c r="C562" s="429">
        <f t="shared" si="207"/>
        <v>754867.07</v>
      </c>
      <c r="D562" s="427">
        <f t="shared" si="208"/>
        <v>0</v>
      </c>
      <c r="E562" s="427"/>
      <c r="F562" s="427"/>
      <c r="G562" s="427"/>
      <c r="H562" s="427"/>
      <c r="I562" s="427"/>
      <c r="J562" s="427"/>
      <c r="K562" s="427"/>
      <c r="L562" s="427"/>
      <c r="M562" s="427"/>
      <c r="N562" s="427"/>
      <c r="O562" s="427"/>
      <c r="P562" s="427"/>
      <c r="Q562" s="427"/>
      <c r="R562" s="427"/>
      <c r="S562" s="376"/>
      <c r="T562" s="427"/>
      <c r="U562" s="340"/>
      <c r="V562" s="427"/>
      <c r="W562" s="427"/>
      <c r="X562" s="427"/>
      <c r="Y562" s="455">
        <v>754867.07</v>
      </c>
      <c r="Z562" s="460"/>
      <c r="AA562" s="121" t="s">
        <v>1287</v>
      </c>
      <c r="AB562" s="121" t="s">
        <v>1287</v>
      </c>
    </row>
    <row r="563" spans="1:28" s="127" customFormat="1" x14ac:dyDescent="0.25">
      <c r="A563" s="428">
        <f t="shared" si="209"/>
        <v>420</v>
      </c>
      <c r="B563" s="298" t="s">
        <v>1621</v>
      </c>
      <c r="C563" s="429">
        <f t="shared" si="207"/>
        <v>1026923.39</v>
      </c>
      <c r="D563" s="427">
        <f t="shared" si="208"/>
        <v>0</v>
      </c>
      <c r="E563" s="427"/>
      <c r="F563" s="427"/>
      <c r="G563" s="427"/>
      <c r="H563" s="427"/>
      <c r="I563" s="427"/>
      <c r="J563" s="427"/>
      <c r="K563" s="455"/>
      <c r="L563" s="427"/>
      <c r="M563" s="427"/>
      <c r="N563" s="427"/>
      <c r="O563" s="427"/>
      <c r="P563" s="455"/>
      <c r="Q563" s="427"/>
      <c r="R563" s="427"/>
      <c r="S563" s="376"/>
      <c r="T563" s="427"/>
      <c r="U563" s="340"/>
      <c r="V563" s="427"/>
      <c r="W563" s="427"/>
      <c r="X563" s="427"/>
      <c r="Y563" s="427">
        <v>1026923.39</v>
      </c>
      <c r="Z563" s="450"/>
      <c r="AA563" s="121" t="s">
        <v>1287</v>
      </c>
      <c r="AB563" s="121" t="s">
        <v>1287</v>
      </c>
    </row>
    <row r="564" spans="1:28" s="127" customFormat="1" x14ac:dyDescent="0.25">
      <c r="A564" s="428">
        <f t="shared" si="209"/>
        <v>421</v>
      </c>
      <c r="B564" s="298" t="s">
        <v>1622</v>
      </c>
      <c r="C564" s="429">
        <f t="shared" si="207"/>
        <v>1086578.3700000001</v>
      </c>
      <c r="D564" s="427">
        <f t="shared" si="208"/>
        <v>0</v>
      </c>
      <c r="E564" s="427"/>
      <c r="F564" s="427"/>
      <c r="G564" s="427"/>
      <c r="H564" s="427"/>
      <c r="I564" s="427"/>
      <c r="J564" s="427"/>
      <c r="K564" s="427"/>
      <c r="L564" s="427"/>
      <c r="M564" s="427"/>
      <c r="N564" s="427"/>
      <c r="O564" s="427"/>
      <c r="P564" s="427"/>
      <c r="Q564" s="427"/>
      <c r="R564" s="427"/>
      <c r="S564" s="376"/>
      <c r="T564" s="427"/>
      <c r="U564" s="340"/>
      <c r="V564" s="427"/>
      <c r="W564" s="427"/>
      <c r="X564" s="427"/>
      <c r="Y564" s="427">
        <v>1086578.3700000001</v>
      </c>
      <c r="Z564" s="450"/>
      <c r="AA564" s="121" t="s">
        <v>1287</v>
      </c>
      <c r="AB564" s="121" t="s">
        <v>1287</v>
      </c>
    </row>
    <row r="565" spans="1:28" s="127" customFormat="1" x14ac:dyDescent="0.25">
      <c r="A565" s="428">
        <f t="shared" si="209"/>
        <v>422</v>
      </c>
      <c r="B565" s="298" t="s">
        <v>1623</v>
      </c>
      <c r="C565" s="429">
        <f t="shared" si="207"/>
        <v>1526816.54</v>
      </c>
      <c r="D565" s="427">
        <f t="shared" si="208"/>
        <v>0</v>
      </c>
      <c r="E565" s="427"/>
      <c r="F565" s="427"/>
      <c r="G565" s="427"/>
      <c r="H565" s="427"/>
      <c r="I565" s="427"/>
      <c r="J565" s="427"/>
      <c r="K565" s="455"/>
      <c r="L565" s="427"/>
      <c r="M565" s="427"/>
      <c r="N565" s="427"/>
      <c r="O565" s="427"/>
      <c r="P565" s="455"/>
      <c r="Q565" s="427"/>
      <c r="R565" s="427"/>
      <c r="S565" s="376"/>
      <c r="T565" s="427"/>
      <c r="U565" s="340"/>
      <c r="V565" s="427"/>
      <c r="W565" s="427"/>
      <c r="X565" s="427"/>
      <c r="Y565" s="427">
        <v>1526816.54</v>
      </c>
      <c r="Z565" s="450"/>
      <c r="AA565" s="121" t="s">
        <v>1287</v>
      </c>
      <c r="AB565" s="121" t="s">
        <v>1287</v>
      </c>
    </row>
    <row r="566" spans="1:28" s="127" customFormat="1" x14ac:dyDescent="0.25">
      <c r="A566" s="428">
        <f t="shared" si="209"/>
        <v>423</v>
      </c>
      <c r="B566" s="298" t="s">
        <v>1624</v>
      </c>
      <c r="C566" s="429">
        <f t="shared" si="207"/>
        <v>711771.28</v>
      </c>
      <c r="D566" s="427">
        <f t="shared" si="208"/>
        <v>0</v>
      </c>
      <c r="E566" s="427"/>
      <c r="F566" s="427"/>
      <c r="G566" s="427"/>
      <c r="H566" s="427"/>
      <c r="I566" s="427"/>
      <c r="J566" s="427"/>
      <c r="K566" s="427"/>
      <c r="L566" s="427"/>
      <c r="M566" s="427"/>
      <c r="N566" s="427"/>
      <c r="O566" s="427"/>
      <c r="P566" s="427"/>
      <c r="Q566" s="427"/>
      <c r="R566" s="427"/>
      <c r="S566" s="427"/>
      <c r="T566" s="427"/>
      <c r="U566" s="340"/>
      <c r="V566" s="427"/>
      <c r="W566" s="427"/>
      <c r="X566" s="427"/>
      <c r="Y566" s="427">
        <v>711771.28</v>
      </c>
      <c r="Z566" s="450"/>
      <c r="AA566" s="121" t="s">
        <v>1288</v>
      </c>
      <c r="AB566" s="121" t="s">
        <v>1288</v>
      </c>
    </row>
    <row r="567" spans="1:28" s="127" customFormat="1" x14ac:dyDescent="0.25">
      <c r="A567" s="428">
        <f t="shared" si="209"/>
        <v>424</v>
      </c>
      <c r="B567" s="298" t="s">
        <v>1625</v>
      </c>
      <c r="C567" s="429">
        <f t="shared" si="207"/>
        <v>1884860.48</v>
      </c>
      <c r="D567" s="427">
        <f t="shared" si="208"/>
        <v>0</v>
      </c>
      <c r="E567" s="427"/>
      <c r="F567" s="427"/>
      <c r="G567" s="427"/>
      <c r="H567" s="427"/>
      <c r="I567" s="427"/>
      <c r="J567" s="427"/>
      <c r="K567" s="427"/>
      <c r="L567" s="427"/>
      <c r="M567" s="427"/>
      <c r="N567" s="427"/>
      <c r="O567" s="427"/>
      <c r="P567" s="427"/>
      <c r="Q567" s="427"/>
      <c r="R567" s="427"/>
      <c r="S567" s="427"/>
      <c r="T567" s="427"/>
      <c r="U567" s="340"/>
      <c r="V567" s="427"/>
      <c r="W567" s="427"/>
      <c r="X567" s="427"/>
      <c r="Y567" s="427">
        <v>1884860.48</v>
      </c>
      <c r="Z567" s="450"/>
      <c r="AA567" s="121" t="s">
        <v>1288</v>
      </c>
      <c r="AB567" s="121" t="s">
        <v>1288</v>
      </c>
    </row>
    <row r="568" spans="1:28" s="127" customFormat="1" x14ac:dyDescent="0.25">
      <c r="A568" s="428">
        <f t="shared" si="209"/>
        <v>425</v>
      </c>
      <c r="B568" s="298" t="s">
        <v>1626</v>
      </c>
      <c r="C568" s="429">
        <f t="shared" si="207"/>
        <v>1896579.8</v>
      </c>
      <c r="D568" s="427">
        <f t="shared" si="208"/>
        <v>0</v>
      </c>
      <c r="E568" s="427"/>
      <c r="F568" s="427"/>
      <c r="G568" s="427"/>
      <c r="H568" s="427"/>
      <c r="I568" s="427"/>
      <c r="J568" s="427"/>
      <c r="K568" s="455"/>
      <c r="L568" s="427"/>
      <c r="M568" s="427"/>
      <c r="N568" s="427"/>
      <c r="O568" s="427"/>
      <c r="P568" s="455"/>
      <c r="Q568" s="427"/>
      <c r="R568" s="427"/>
      <c r="S568" s="427"/>
      <c r="T568" s="427"/>
      <c r="U568" s="340"/>
      <c r="V568" s="427"/>
      <c r="W568" s="427"/>
      <c r="X568" s="427"/>
      <c r="Y568" s="427">
        <v>1896579.8</v>
      </c>
      <c r="Z568" s="450"/>
      <c r="AA568" s="121" t="s">
        <v>1288</v>
      </c>
      <c r="AB568" s="121" t="s">
        <v>1288</v>
      </c>
    </row>
    <row r="569" spans="1:28" s="127" customFormat="1" x14ac:dyDescent="0.25">
      <c r="A569" s="428">
        <f t="shared" si="209"/>
        <v>426</v>
      </c>
      <c r="B569" s="298" t="s">
        <v>1627</v>
      </c>
      <c r="C569" s="429">
        <f t="shared" si="207"/>
        <v>1914568.74</v>
      </c>
      <c r="D569" s="427">
        <f t="shared" si="208"/>
        <v>0</v>
      </c>
      <c r="E569" s="427"/>
      <c r="F569" s="427"/>
      <c r="G569" s="427"/>
      <c r="H569" s="427"/>
      <c r="I569" s="427"/>
      <c r="J569" s="427"/>
      <c r="K569" s="427"/>
      <c r="L569" s="427"/>
      <c r="M569" s="427"/>
      <c r="N569" s="427"/>
      <c r="O569" s="427"/>
      <c r="P569" s="427"/>
      <c r="Q569" s="427"/>
      <c r="R569" s="427"/>
      <c r="S569" s="427"/>
      <c r="T569" s="427"/>
      <c r="U569" s="340"/>
      <c r="V569" s="427"/>
      <c r="W569" s="427"/>
      <c r="X569" s="427"/>
      <c r="Y569" s="427">
        <v>1914568.74</v>
      </c>
      <c r="Z569" s="450"/>
      <c r="AA569" s="121" t="s">
        <v>1288</v>
      </c>
      <c r="AB569" s="121" t="s">
        <v>1288</v>
      </c>
    </row>
    <row r="570" spans="1:28" s="127" customFormat="1" x14ac:dyDescent="0.25">
      <c r="A570" s="428">
        <f t="shared" si="209"/>
        <v>427</v>
      </c>
      <c r="B570" s="298" t="s">
        <v>1628</v>
      </c>
      <c r="C570" s="429">
        <f t="shared" si="207"/>
        <v>325767.83</v>
      </c>
      <c r="D570" s="427">
        <f t="shared" si="208"/>
        <v>0</v>
      </c>
      <c r="E570" s="427"/>
      <c r="F570" s="427"/>
      <c r="G570" s="427"/>
      <c r="H570" s="427"/>
      <c r="I570" s="427"/>
      <c r="J570" s="427"/>
      <c r="K570" s="427"/>
      <c r="L570" s="427"/>
      <c r="M570" s="427"/>
      <c r="N570" s="427"/>
      <c r="O570" s="376"/>
      <c r="P570" s="427"/>
      <c r="Q570" s="427"/>
      <c r="R570" s="427"/>
      <c r="S570" s="427"/>
      <c r="T570" s="427"/>
      <c r="U570" s="427"/>
      <c r="V570" s="427"/>
      <c r="W570" s="427"/>
      <c r="X570" s="427"/>
      <c r="Y570" s="455">
        <v>325767.83</v>
      </c>
      <c r="Z570" s="460"/>
      <c r="AA570" s="121" t="s">
        <v>1289</v>
      </c>
      <c r="AB570" s="121" t="s">
        <v>1289</v>
      </c>
    </row>
    <row r="571" spans="1:28" s="127" customFormat="1" x14ac:dyDescent="0.25">
      <c r="A571" s="428">
        <f t="shared" si="209"/>
        <v>428</v>
      </c>
      <c r="B571" s="298" t="s">
        <v>1629</v>
      </c>
      <c r="C571" s="429">
        <f t="shared" si="207"/>
        <v>286593.53000000003</v>
      </c>
      <c r="D571" s="427">
        <f t="shared" si="208"/>
        <v>0</v>
      </c>
      <c r="E571" s="427"/>
      <c r="F571" s="427"/>
      <c r="G571" s="427"/>
      <c r="H571" s="427"/>
      <c r="I571" s="427"/>
      <c r="J571" s="427"/>
      <c r="K571" s="455"/>
      <c r="L571" s="427"/>
      <c r="M571" s="427"/>
      <c r="N571" s="427"/>
      <c r="O571" s="376"/>
      <c r="P571" s="455"/>
      <c r="Q571" s="427"/>
      <c r="R571" s="427"/>
      <c r="S571" s="427"/>
      <c r="T571" s="427"/>
      <c r="U571" s="427"/>
      <c r="V571" s="427"/>
      <c r="W571" s="427"/>
      <c r="X571" s="427"/>
      <c r="Y571" s="455">
        <v>286593.53000000003</v>
      </c>
      <c r="Z571" s="460"/>
      <c r="AA571" s="121" t="s">
        <v>1289</v>
      </c>
      <c r="AB571" s="121" t="s">
        <v>1289</v>
      </c>
    </row>
    <row r="572" spans="1:28" s="127" customFormat="1" x14ac:dyDescent="0.25">
      <c r="A572" s="428">
        <f t="shared" si="209"/>
        <v>429</v>
      </c>
      <c r="B572" s="298" t="s">
        <v>1630</v>
      </c>
      <c r="C572" s="429">
        <f t="shared" si="207"/>
        <v>286593.53000000003</v>
      </c>
      <c r="D572" s="427">
        <f t="shared" si="208"/>
        <v>0</v>
      </c>
      <c r="E572" s="427"/>
      <c r="F572" s="427"/>
      <c r="G572" s="427"/>
      <c r="H572" s="427"/>
      <c r="I572" s="427"/>
      <c r="J572" s="427"/>
      <c r="K572" s="427"/>
      <c r="L572" s="427"/>
      <c r="M572" s="427"/>
      <c r="N572" s="427"/>
      <c r="O572" s="376"/>
      <c r="P572" s="427"/>
      <c r="Q572" s="427"/>
      <c r="R572" s="427"/>
      <c r="S572" s="427"/>
      <c r="T572" s="427"/>
      <c r="U572" s="427"/>
      <c r="V572" s="427"/>
      <c r="W572" s="427"/>
      <c r="X572" s="427"/>
      <c r="Y572" s="455">
        <v>286593.53000000003</v>
      </c>
      <c r="Z572" s="460"/>
      <c r="AA572" s="121" t="s">
        <v>1289</v>
      </c>
      <c r="AB572" s="121" t="s">
        <v>1289</v>
      </c>
    </row>
    <row r="573" spans="1:28" s="127" customFormat="1" x14ac:dyDescent="0.25">
      <c r="A573" s="428">
        <f t="shared" si="209"/>
        <v>430</v>
      </c>
      <c r="B573" s="298" t="s">
        <v>1631</v>
      </c>
      <c r="C573" s="429">
        <f t="shared" si="207"/>
        <v>285759.69</v>
      </c>
      <c r="D573" s="427">
        <f t="shared" si="208"/>
        <v>0</v>
      </c>
      <c r="E573" s="427"/>
      <c r="F573" s="427"/>
      <c r="G573" s="427"/>
      <c r="H573" s="427"/>
      <c r="I573" s="427"/>
      <c r="J573" s="427"/>
      <c r="K573" s="427"/>
      <c r="L573" s="427"/>
      <c r="M573" s="427"/>
      <c r="N573" s="427"/>
      <c r="O573" s="376"/>
      <c r="P573" s="427"/>
      <c r="Q573" s="427"/>
      <c r="R573" s="427"/>
      <c r="S573" s="427"/>
      <c r="T573" s="427"/>
      <c r="U573" s="427"/>
      <c r="V573" s="427"/>
      <c r="W573" s="427"/>
      <c r="X573" s="427"/>
      <c r="Y573" s="455">
        <v>285759.69</v>
      </c>
      <c r="Z573" s="460"/>
      <c r="AA573" s="121" t="s">
        <v>1289</v>
      </c>
      <c r="AB573" s="121" t="s">
        <v>1289</v>
      </c>
    </row>
    <row r="574" spans="1:28" s="127" customFormat="1" x14ac:dyDescent="0.25">
      <c r="A574" s="428">
        <f t="shared" si="209"/>
        <v>431</v>
      </c>
      <c r="B574" s="298" t="s">
        <v>1632</v>
      </c>
      <c r="C574" s="429">
        <f t="shared" si="207"/>
        <v>319943.93</v>
      </c>
      <c r="D574" s="427">
        <f t="shared" si="208"/>
        <v>0</v>
      </c>
      <c r="E574" s="427"/>
      <c r="F574" s="427"/>
      <c r="G574" s="427"/>
      <c r="H574" s="427"/>
      <c r="I574" s="427"/>
      <c r="J574" s="427"/>
      <c r="K574" s="455"/>
      <c r="L574" s="427"/>
      <c r="M574" s="427"/>
      <c r="N574" s="427"/>
      <c r="O574" s="376"/>
      <c r="P574" s="455"/>
      <c r="Q574" s="427"/>
      <c r="R574" s="427"/>
      <c r="S574" s="427"/>
      <c r="T574" s="427"/>
      <c r="U574" s="427"/>
      <c r="V574" s="427"/>
      <c r="W574" s="427"/>
      <c r="X574" s="427"/>
      <c r="Y574" s="455">
        <v>319943.93</v>
      </c>
      <c r="Z574" s="460"/>
      <c r="AA574" s="121" t="s">
        <v>1289</v>
      </c>
      <c r="AB574" s="121" t="s">
        <v>1289</v>
      </c>
    </row>
    <row r="575" spans="1:28" s="127" customFormat="1" x14ac:dyDescent="0.25">
      <c r="A575" s="428">
        <f t="shared" si="209"/>
        <v>432</v>
      </c>
      <c r="B575" s="298" t="s">
        <v>1633</v>
      </c>
      <c r="C575" s="429">
        <f t="shared" si="207"/>
        <v>320670.44</v>
      </c>
      <c r="D575" s="427">
        <f t="shared" si="208"/>
        <v>0</v>
      </c>
      <c r="E575" s="427"/>
      <c r="F575" s="427"/>
      <c r="G575" s="427"/>
      <c r="H575" s="427"/>
      <c r="I575" s="427"/>
      <c r="J575" s="427"/>
      <c r="K575" s="427"/>
      <c r="L575" s="427"/>
      <c r="M575" s="427"/>
      <c r="N575" s="427"/>
      <c r="O575" s="376"/>
      <c r="P575" s="427"/>
      <c r="Q575" s="427"/>
      <c r="R575" s="427"/>
      <c r="S575" s="427"/>
      <c r="T575" s="427"/>
      <c r="U575" s="427"/>
      <c r="V575" s="427"/>
      <c r="W575" s="427"/>
      <c r="X575" s="427"/>
      <c r="Y575" s="455">
        <v>320670.44</v>
      </c>
      <c r="Z575" s="460"/>
      <c r="AA575" s="121" t="s">
        <v>1289</v>
      </c>
      <c r="AB575" s="121" t="s">
        <v>1289</v>
      </c>
    </row>
    <row r="576" spans="1:28" s="127" customFormat="1" x14ac:dyDescent="0.25">
      <c r="A576" s="428">
        <f t="shared" si="209"/>
        <v>433</v>
      </c>
      <c r="B576" s="298" t="s">
        <v>1634</v>
      </c>
      <c r="C576" s="429">
        <f t="shared" si="207"/>
        <v>241692.53</v>
      </c>
      <c r="D576" s="427">
        <f t="shared" si="208"/>
        <v>0</v>
      </c>
      <c r="E576" s="427"/>
      <c r="F576" s="427"/>
      <c r="G576" s="427"/>
      <c r="H576" s="427"/>
      <c r="I576" s="427"/>
      <c r="J576" s="427"/>
      <c r="K576" s="427"/>
      <c r="L576" s="427"/>
      <c r="M576" s="427"/>
      <c r="N576" s="427"/>
      <c r="O576" s="376"/>
      <c r="P576" s="427"/>
      <c r="Q576" s="427"/>
      <c r="R576" s="427"/>
      <c r="S576" s="427"/>
      <c r="T576" s="427"/>
      <c r="U576" s="427"/>
      <c r="V576" s="427"/>
      <c r="W576" s="427"/>
      <c r="X576" s="427"/>
      <c r="Y576" s="427">
        <v>241692.53</v>
      </c>
      <c r="Z576" s="450"/>
      <c r="AA576" s="121" t="s">
        <v>1289</v>
      </c>
      <c r="AB576" s="121" t="s">
        <v>1289</v>
      </c>
    </row>
    <row r="577" spans="1:28" s="127" customFormat="1" x14ac:dyDescent="0.25">
      <c r="A577" s="428">
        <f t="shared" si="209"/>
        <v>434</v>
      </c>
      <c r="B577" s="298" t="s">
        <v>1635</v>
      </c>
      <c r="C577" s="429">
        <f t="shared" si="207"/>
        <v>279524.64</v>
      </c>
      <c r="D577" s="427">
        <f t="shared" si="208"/>
        <v>0</v>
      </c>
      <c r="E577" s="427"/>
      <c r="F577" s="427"/>
      <c r="G577" s="427"/>
      <c r="H577" s="427"/>
      <c r="I577" s="427"/>
      <c r="J577" s="427"/>
      <c r="K577" s="455"/>
      <c r="L577" s="427"/>
      <c r="M577" s="427"/>
      <c r="N577" s="427"/>
      <c r="O577" s="376"/>
      <c r="P577" s="455"/>
      <c r="Q577" s="427"/>
      <c r="R577" s="427"/>
      <c r="S577" s="427"/>
      <c r="T577" s="427"/>
      <c r="U577" s="427"/>
      <c r="V577" s="427"/>
      <c r="W577" s="427"/>
      <c r="X577" s="427"/>
      <c r="Y577" s="427">
        <v>279524.64</v>
      </c>
      <c r="Z577" s="450"/>
      <c r="AA577" s="121" t="s">
        <v>1289</v>
      </c>
      <c r="AB577" s="121" t="s">
        <v>1289</v>
      </c>
    </row>
    <row r="578" spans="1:28" s="127" customFormat="1" x14ac:dyDescent="0.25">
      <c r="A578" s="428">
        <f t="shared" si="209"/>
        <v>435</v>
      </c>
      <c r="B578" s="298" t="s">
        <v>1636</v>
      </c>
      <c r="C578" s="429">
        <f t="shared" si="207"/>
        <v>218729.97</v>
      </c>
      <c r="D578" s="427">
        <f t="shared" si="208"/>
        <v>0</v>
      </c>
      <c r="E578" s="427"/>
      <c r="F578" s="427"/>
      <c r="G578" s="427"/>
      <c r="H578" s="427"/>
      <c r="I578" s="427"/>
      <c r="J578" s="427"/>
      <c r="K578" s="427"/>
      <c r="L578" s="427"/>
      <c r="M578" s="427"/>
      <c r="N578" s="427"/>
      <c r="O578" s="376"/>
      <c r="P578" s="427"/>
      <c r="Q578" s="427"/>
      <c r="R578" s="427"/>
      <c r="S578" s="427"/>
      <c r="T578" s="427"/>
      <c r="U578" s="427"/>
      <c r="V578" s="427"/>
      <c r="W578" s="427"/>
      <c r="X578" s="427"/>
      <c r="Y578" s="427">
        <v>218729.97</v>
      </c>
      <c r="Z578" s="450"/>
      <c r="AA578" s="121" t="s">
        <v>1289</v>
      </c>
      <c r="AB578" s="121" t="s">
        <v>1289</v>
      </c>
    </row>
    <row r="579" spans="1:28" s="127" customFormat="1" x14ac:dyDescent="0.25">
      <c r="A579" s="428">
        <f t="shared" si="209"/>
        <v>436</v>
      </c>
      <c r="B579" s="298" t="s">
        <v>1637</v>
      </c>
      <c r="C579" s="429">
        <f t="shared" si="207"/>
        <v>271883.15999999997</v>
      </c>
      <c r="D579" s="427">
        <f t="shared" si="208"/>
        <v>0</v>
      </c>
      <c r="E579" s="427"/>
      <c r="F579" s="427"/>
      <c r="G579" s="427"/>
      <c r="H579" s="427"/>
      <c r="I579" s="427"/>
      <c r="J579" s="427"/>
      <c r="K579" s="427"/>
      <c r="L579" s="427"/>
      <c r="M579" s="427"/>
      <c r="N579" s="427"/>
      <c r="O579" s="376"/>
      <c r="P579" s="427"/>
      <c r="Q579" s="427"/>
      <c r="R579" s="427"/>
      <c r="S579" s="427"/>
      <c r="T579" s="427"/>
      <c r="U579" s="427"/>
      <c r="V579" s="427"/>
      <c r="W579" s="427"/>
      <c r="X579" s="427"/>
      <c r="Y579" s="427">
        <v>271883.15999999997</v>
      </c>
      <c r="Z579" s="450"/>
      <c r="AA579" s="121" t="s">
        <v>1289</v>
      </c>
      <c r="AB579" s="121" t="s">
        <v>1289</v>
      </c>
    </row>
    <row r="580" spans="1:28" s="127" customFormat="1" x14ac:dyDescent="0.25">
      <c r="A580" s="428">
        <f t="shared" si="209"/>
        <v>437</v>
      </c>
      <c r="B580" s="298" t="s">
        <v>1638</v>
      </c>
      <c r="C580" s="429">
        <f t="shared" si="207"/>
        <v>320151.25</v>
      </c>
      <c r="D580" s="427">
        <f t="shared" si="208"/>
        <v>0</v>
      </c>
      <c r="E580" s="427"/>
      <c r="F580" s="427"/>
      <c r="G580" s="427"/>
      <c r="H580" s="427"/>
      <c r="I580" s="427"/>
      <c r="J580" s="427"/>
      <c r="K580" s="455"/>
      <c r="L580" s="427"/>
      <c r="M580" s="427"/>
      <c r="N580" s="427"/>
      <c r="O580" s="376"/>
      <c r="P580" s="455"/>
      <c r="Q580" s="427"/>
      <c r="R580" s="427"/>
      <c r="S580" s="427"/>
      <c r="T580" s="427"/>
      <c r="U580" s="427"/>
      <c r="V580" s="427"/>
      <c r="W580" s="427"/>
      <c r="X580" s="427"/>
      <c r="Y580" s="427">
        <v>320151.25</v>
      </c>
      <c r="Z580" s="450"/>
      <c r="AA580" s="121" t="s">
        <v>1289</v>
      </c>
      <c r="AB580" s="121" t="s">
        <v>1289</v>
      </c>
    </row>
    <row r="581" spans="1:28" s="127" customFormat="1" x14ac:dyDescent="0.25">
      <c r="A581" s="428">
        <f t="shared" si="209"/>
        <v>438</v>
      </c>
      <c r="B581" s="298" t="s">
        <v>1639</v>
      </c>
      <c r="C581" s="429">
        <f t="shared" si="207"/>
        <v>324226.03000000003</v>
      </c>
      <c r="D581" s="427">
        <f t="shared" si="208"/>
        <v>0</v>
      </c>
      <c r="E581" s="427"/>
      <c r="F581" s="427"/>
      <c r="G581" s="427"/>
      <c r="H581" s="427"/>
      <c r="I581" s="427"/>
      <c r="J581" s="427"/>
      <c r="K581" s="427"/>
      <c r="L581" s="427"/>
      <c r="M581" s="427"/>
      <c r="N581" s="427"/>
      <c r="O581" s="376"/>
      <c r="P581" s="427"/>
      <c r="Q581" s="427"/>
      <c r="R581" s="427"/>
      <c r="S581" s="427"/>
      <c r="T581" s="427"/>
      <c r="U581" s="427"/>
      <c r="V581" s="427"/>
      <c r="W581" s="427"/>
      <c r="X581" s="427"/>
      <c r="Y581" s="427">
        <v>324226.03000000003</v>
      </c>
      <c r="Z581" s="450"/>
      <c r="AA581" s="121" t="s">
        <v>1289</v>
      </c>
      <c r="AB581" s="121" t="s">
        <v>1289</v>
      </c>
    </row>
    <row r="582" spans="1:28" s="127" customFormat="1" x14ac:dyDescent="0.25">
      <c r="A582" s="428">
        <f t="shared" si="209"/>
        <v>439</v>
      </c>
      <c r="B582" s="298" t="s">
        <v>1640</v>
      </c>
      <c r="C582" s="429">
        <f t="shared" si="207"/>
        <v>390051.43</v>
      </c>
      <c r="D582" s="427">
        <f t="shared" si="208"/>
        <v>0</v>
      </c>
      <c r="E582" s="427"/>
      <c r="F582" s="427"/>
      <c r="G582" s="427"/>
      <c r="H582" s="427"/>
      <c r="I582" s="427"/>
      <c r="J582" s="427"/>
      <c r="K582" s="427"/>
      <c r="L582" s="427"/>
      <c r="M582" s="427"/>
      <c r="N582" s="427"/>
      <c r="O582" s="376"/>
      <c r="P582" s="427"/>
      <c r="Q582" s="427"/>
      <c r="R582" s="427"/>
      <c r="S582" s="427"/>
      <c r="T582" s="427"/>
      <c r="U582" s="427"/>
      <c r="V582" s="427"/>
      <c r="W582" s="427"/>
      <c r="X582" s="427"/>
      <c r="Y582" s="427">
        <v>390051.43</v>
      </c>
      <c r="Z582" s="450"/>
      <c r="AA582" s="121" t="s">
        <v>1289</v>
      </c>
      <c r="AB582" s="121" t="s">
        <v>1289</v>
      </c>
    </row>
    <row r="583" spans="1:28" s="127" customFormat="1" x14ac:dyDescent="0.25">
      <c r="A583" s="428">
        <f t="shared" si="209"/>
        <v>440</v>
      </c>
      <c r="B583" s="298" t="s">
        <v>1641</v>
      </c>
      <c r="C583" s="429">
        <f t="shared" si="207"/>
        <v>195597.51</v>
      </c>
      <c r="D583" s="427">
        <f t="shared" si="208"/>
        <v>0</v>
      </c>
      <c r="E583" s="427"/>
      <c r="F583" s="427"/>
      <c r="G583" s="427"/>
      <c r="H583" s="427"/>
      <c r="I583" s="427"/>
      <c r="J583" s="427"/>
      <c r="K583" s="455"/>
      <c r="L583" s="427"/>
      <c r="M583" s="427"/>
      <c r="N583" s="427"/>
      <c r="O583" s="427"/>
      <c r="P583" s="455"/>
      <c r="Q583" s="427"/>
      <c r="R583" s="427"/>
      <c r="S583" s="427"/>
      <c r="T583" s="427"/>
      <c r="U583" s="427"/>
      <c r="V583" s="427"/>
      <c r="W583" s="427"/>
      <c r="X583" s="427"/>
      <c r="Y583" s="455">
        <v>195597.51</v>
      </c>
      <c r="Z583" s="460"/>
      <c r="AA583" s="121" t="s">
        <v>1290</v>
      </c>
      <c r="AB583" s="121" t="s">
        <v>1290</v>
      </c>
    </row>
    <row r="584" spans="1:28" s="127" customFormat="1" x14ac:dyDescent="0.25">
      <c r="A584" s="428">
        <f t="shared" si="209"/>
        <v>441</v>
      </c>
      <c r="B584" s="298" t="s">
        <v>1642</v>
      </c>
      <c r="C584" s="429">
        <f t="shared" si="207"/>
        <v>214143.25</v>
      </c>
      <c r="D584" s="427">
        <f t="shared" ref="D584:D593" si="210">E584</f>
        <v>0</v>
      </c>
      <c r="E584" s="427"/>
      <c r="F584" s="427"/>
      <c r="G584" s="427"/>
      <c r="H584" s="427"/>
      <c r="I584" s="427"/>
      <c r="J584" s="427"/>
      <c r="K584" s="427"/>
      <c r="L584" s="427"/>
      <c r="M584" s="427"/>
      <c r="N584" s="427"/>
      <c r="O584" s="427"/>
      <c r="P584" s="427"/>
      <c r="Q584" s="427"/>
      <c r="R584" s="427"/>
      <c r="S584" s="427"/>
      <c r="T584" s="427"/>
      <c r="U584" s="427"/>
      <c r="V584" s="427"/>
      <c r="W584" s="427"/>
      <c r="X584" s="427"/>
      <c r="Y584" s="455">
        <v>214143.25</v>
      </c>
      <c r="Z584" s="460"/>
      <c r="AA584" s="121" t="s">
        <v>1291</v>
      </c>
      <c r="AB584" s="121" t="s">
        <v>1291</v>
      </c>
    </row>
    <row r="585" spans="1:28" s="127" customFormat="1" x14ac:dyDescent="0.25">
      <c r="A585" s="428">
        <f t="shared" si="209"/>
        <v>442</v>
      </c>
      <c r="B585" s="298" t="s">
        <v>1643</v>
      </c>
      <c r="C585" s="429">
        <f t="shared" si="207"/>
        <v>214142.31</v>
      </c>
      <c r="D585" s="427">
        <f t="shared" si="210"/>
        <v>0</v>
      </c>
      <c r="E585" s="427"/>
      <c r="F585" s="427"/>
      <c r="G585" s="427"/>
      <c r="H585" s="427"/>
      <c r="I585" s="427"/>
      <c r="J585" s="427"/>
      <c r="K585" s="427"/>
      <c r="L585" s="427"/>
      <c r="M585" s="427"/>
      <c r="N585" s="427"/>
      <c r="O585" s="427"/>
      <c r="P585" s="427"/>
      <c r="Q585" s="427"/>
      <c r="R585" s="427"/>
      <c r="S585" s="427"/>
      <c r="T585" s="427"/>
      <c r="U585" s="427"/>
      <c r="V585" s="427"/>
      <c r="W585" s="427"/>
      <c r="X585" s="427"/>
      <c r="Y585" s="455">
        <v>214142.31</v>
      </c>
      <c r="Z585" s="460"/>
      <c r="AA585" s="121" t="s">
        <v>1291</v>
      </c>
      <c r="AB585" s="121" t="s">
        <v>1291</v>
      </c>
    </row>
    <row r="586" spans="1:28" s="127" customFormat="1" x14ac:dyDescent="0.25">
      <c r="A586" s="428">
        <f t="shared" si="209"/>
        <v>443</v>
      </c>
      <c r="B586" s="298" t="s">
        <v>1644</v>
      </c>
      <c r="C586" s="429">
        <f t="shared" si="207"/>
        <v>248426.41</v>
      </c>
      <c r="D586" s="427">
        <f t="shared" si="210"/>
        <v>0</v>
      </c>
      <c r="E586" s="427"/>
      <c r="F586" s="427"/>
      <c r="G586" s="427"/>
      <c r="H586" s="427"/>
      <c r="I586" s="427"/>
      <c r="J586" s="427"/>
      <c r="K586" s="455"/>
      <c r="L586" s="427"/>
      <c r="M586" s="427"/>
      <c r="N586" s="427"/>
      <c r="O586" s="427"/>
      <c r="P586" s="455"/>
      <c r="Q586" s="427"/>
      <c r="R586" s="427"/>
      <c r="S586" s="427"/>
      <c r="T586" s="427"/>
      <c r="U586" s="427"/>
      <c r="V586" s="427"/>
      <c r="W586" s="427"/>
      <c r="X586" s="427"/>
      <c r="Y586" s="455">
        <v>248426.41</v>
      </c>
      <c r="Z586" s="460"/>
      <c r="AA586" s="121" t="s">
        <v>1291</v>
      </c>
      <c r="AB586" s="121" t="s">
        <v>1291</v>
      </c>
    </row>
    <row r="587" spans="1:28" s="127" customFormat="1" x14ac:dyDescent="0.25">
      <c r="A587" s="428">
        <f t="shared" si="209"/>
        <v>444</v>
      </c>
      <c r="B587" s="298" t="s">
        <v>1645</v>
      </c>
      <c r="C587" s="429">
        <f t="shared" si="207"/>
        <v>234900.66</v>
      </c>
      <c r="D587" s="427">
        <f t="shared" si="210"/>
        <v>0</v>
      </c>
      <c r="E587" s="427"/>
      <c r="F587" s="427"/>
      <c r="G587" s="427"/>
      <c r="H587" s="427"/>
      <c r="I587" s="427"/>
      <c r="J587" s="427"/>
      <c r="K587" s="427"/>
      <c r="L587" s="427"/>
      <c r="M587" s="427"/>
      <c r="N587" s="427"/>
      <c r="O587" s="427"/>
      <c r="P587" s="427"/>
      <c r="Q587" s="427"/>
      <c r="R587" s="427"/>
      <c r="S587" s="427"/>
      <c r="T587" s="427"/>
      <c r="U587" s="427"/>
      <c r="V587" s="427"/>
      <c r="W587" s="427"/>
      <c r="X587" s="427"/>
      <c r="Y587" s="455">
        <v>234900.66</v>
      </c>
      <c r="Z587" s="460"/>
      <c r="AA587" s="121" t="s">
        <v>1291</v>
      </c>
      <c r="AB587" s="121" t="s">
        <v>1291</v>
      </c>
    </row>
    <row r="588" spans="1:28" s="127" customFormat="1" x14ac:dyDescent="0.25">
      <c r="A588" s="428">
        <f t="shared" si="209"/>
        <v>445</v>
      </c>
      <c r="B588" s="298" t="s">
        <v>1646</v>
      </c>
      <c r="C588" s="429">
        <f t="shared" si="207"/>
        <v>184777.51</v>
      </c>
      <c r="D588" s="427">
        <f t="shared" si="210"/>
        <v>0</v>
      </c>
      <c r="E588" s="427"/>
      <c r="F588" s="427"/>
      <c r="G588" s="427"/>
      <c r="H588" s="427"/>
      <c r="I588" s="427"/>
      <c r="J588" s="427"/>
      <c r="K588" s="427"/>
      <c r="L588" s="427"/>
      <c r="M588" s="427"/>
      <c r="N588" s="427"/>
      <c r="O588" s="427"/>
      <c r="P588" s="427"/>
      <c r="Q588" s="427"/>
      <c r="R588" s="427"/>
      <c r="S588" s="427"/>
      <c r="T588" s="427"/>
      <c r="U588" s="427"/>
      <c r="V588" s="427"/>
      <c r="W588" s="427"/>
      <c r="X588" s="427"/>
      <c r="Y588" s="455">
        <v>184777.51</v>
      </c>
      <c r="Z588" s="460"/>
      <c r="AA588" s="121" t="s">
        <v>1291</v>
      </c>
      <c r="AB588" s="121" t="s">
        <v>1291</v>
      </c>
    </row>
    <row r="589" spans="1:28" s="127" customFormat="1" x14ac:dyDescent="0.25">
      <c r="A589" s="428">
        <f t="shared" si="209"/>
        <v>446</v>
      </c>
      <c r="B589" s="298" t="s">
        <v>1647</v>
      </c>
      <c r="C589" s="429">
        <f t="shared" si="207"/>
        <v>185400.69</v>
      </c>
      <c r="D589" s="427">
        <f t="shared" si="210"/>
        <v>0</v>
      </c>
      <c r="E589" s="427"/>
      <c r="F589" s="427"/>
      <c r="G589" s="427"/>
      <c r="H589" s="427"/>
      <c r="I589" s="427"/>
      <c r="J589" s="427"/>
      <c r="K589" s="455"/>
      <c r="L589" s="427"/>
      <c r="M589" s="427"/>
      <c r="N589" s="427"/>
      <c r="O589" s="427"/>
      <c r="P589" s="455"/>
      <c r="Q589" s="427"/>
      <c r="R589" s="427"/>
      <c r="S589" s="427"/>
      <c r="T589" s="427"/>
      <c r="U589" s="427"/>
      <c r="V589" s="427"/>
      <c r="W589" s="427"/>
      <c r="X589" s="427"/>
      <c r="Y589" s="455">
        <v>185400.69</v>
      </c>
      <c r="Z589" s="460"/>
      <c r="AA589" s="121" t="s">
        <v>1291</v>
      </c>
      <c r="AB589" s="121" t="s">
        <v>1291</v>
      </c>
    </row>
    <row r="590" spans="1:28" s="127" customFormat="1" x14ac:dyDescent="0.25">
      <c r="A590" s="428">
        <f t="shared" si="209"/>
        <v>447</v>
      </c>
      <c r="B590" s="298" t="s">
        <v>1648</v>
      </c>
      <c r="C590" s="429">
        <f t="shared" si="207"/>
        <v>152183.75</v>
      </c>
      <c r="D590" s="427">
        <f t="shared" si="210"/>
        <v>0</v>
      </c>
      <c r="E590" s="427"/>
      <c r="F590" s="427"/>
      <c r="G590" s="427"/>
      <c r="H590" s="427"/>
      <c r="I590" s="427"/>
      <c r="J590" s="427"/>
      <c r="K590" s="427"/>
      <c r="L590" s="427"/>
      <c r="M590" s="427"/>
      <c r="N590" s="427"/>
      <c r="O590" s="427"/>
      <c r="P590" s="427"/>
      <c r="Q590" s="427"/>
      <c r="R590" s="427"/>
      <c r="S590" s="427"/>
      <c r="T590" s="427"/>
      <c r="U590" s="427"/>
      <c r="V590" s="427"/>
      <c r="W590" s="427"/>
      <c r="X590" s="427"/>
      <c r="Y590" s="427">
        <v>152183.75</v>
      </c>
      <c r="Z590" s="450"/>
      <c r="AA590" s="121" t="s">
        <v>1291</v>
      </c>
      <c r="AB590" s="121" t="s">
        <v>1481</v>
      </c>
    </row>
    <row r="591" spans="1:28" s="127" customFormat="1" x14ac:dyDescent="0.25">
      <c r="A591" s="428">
        <f t="shared" si="209"/>
        <v>448</v>
      </c>
      <c r="B591" s="298" t="s">
        <v>1649</v>
      </c>
      <c r="C591" s="429">
        <f t="shared" si="207"/>
        <v>76647.27</v>
      </c>
      <c r="D591" s="427">
        <f t="shared" si="210"/>
        <v>0</v>
      </c>
      <c r="E591" s="427"/>
      <c r="F591" s="427"/>
      <c r="G591" s="427"/>
      <c r="H591" s="427"/>
      <c r="I591" s="427"/>
      <c r="J591" s="427"/>
      <c r="K591" s="427"/>
      <c r="L591" s="427"/>
      <c r="M591" s="427"/>
      <c r="N591" s="427"/>
      <c r="O591" s="427"/>
      <c r="P591" s="427"/>
      <c r="Q591" s="427"/>
      <c r="R591" s="427"/>
      <c r="S591" s="427"/>
      <c r="T591" s="427"/>
      <c r="U591" s="427"/>
      <c r="V591" s="427"/>
      <c r="W591" s="427"/>
      <c r="X591" s="427"/>
      <c r="Y591" s="427">
        <v>76647.27</v>
      </c>
      <c r="Z591" s="450"/>
      <c r="AA591" s="121" t="s">
        <v>1291</v>
      </c>
      <c r="AB591" s="121" t="s">
        <v>1481</v>
      </c>
    </row>
    <row r="592" spans="1:28" s="127" customFormat="1" x14ac:dyDescent="0.25">
      <c r="A592" s="428">
        <f t="shared" si="209"/>
        <v>449</v>
      </c>
      <c r="B592" s="298" t="s">
        <v>1650</v>
      </c>
      <c r="C592" s="429">
        <f t="shared" si="207"/>
        <v>118677.4</v>
      </c>
      <c r="D592" s="427">
        <f t="shared" si="210"/>
        <v>0</v>
      </c>
      <c r="E592" s="427"/>
      <c r="F592" s="427"/>
      <c r="G592" s="427"/>
      <c r="H592" s="427"/>
      <c r="I592" s="427"/>
      <c r="J592" s="427"/>
      <c r="K592" s="455"/>
      <c r="L592" s="427"/>
      <c r="M592" s="427"/>
      <c r="N592" s="427"/>
      <c r="O592" s="427"/>
      <c r="P592" s="455"/>
      <c r="Q592" s="427"/>
      <c r="R592" s="427"/>
      <c r="S592" s="427"/>
      <c r="T592" s="427"/>
      <c r="U592" s="427"/>
      <c r="V592" s="427"/>
      <c r="W592" s="427"/>
      <c r="X592" s="427"/>
      <c r="Y592" s="427">
        <v>118677.4</v>
      </c>
      <c r="Z592" s="450"/>
      <c r="AA592" s="121" t="s">
        <v>1291</v>
      </c>
      <c r="AB592" s="121" t="s">
        <v>1481</v>
      </c>
    </row>
    <row r="593" spans="1:31" s="127" customFormat="1" x14ac:dyDescent="0.25">
      <c r="A593" s="428">
        <f t="shared" si="209"/>
        <v>450</v>
      </c>
      <c r="B593" s="298" t="s">
        <v>1651</v>
      </c>
      <c r="C593" s="429">
        <f t="shared" si="207"/>
        <v>172606.71</v>
      </c>
      <c r="D593" s="427">
        <f t="shared" si="210"/>
        <v>0</v>
      </c>
      <c r="E593" s="427"/>
      <c r="F593" s="427"/>
      <c r="G593" s="427"/>
      <c r="H593" s="427"/>
      <c r="I593" s="427"/>
      <c r="J593" s="427"/>
      <c r="K593" s="427"/>
      <c r="L593" s="427"/>
      <c r="M593" s="427"/>
      <c r="N593" s="427"/>
      <c r="O593" s="427"/>
      <c r="P593" s="427"/>
      <c r="Q593" s="427"/>
      <c r="R593" s="427"/>
      <c r="S593" s="427"/>
      <c r="T593" s="427"/>
      <c r="U593" s="427"/>
      <c r="V593" s="427"/>
      <c r="W593" s="427"/>
      <c r="X593" s="427"/>
      <c r="Y593" s="427">
        <v>172606.71</v>
      </c>
      <c r="Z593" s="450"/>
      <c r="AA593" s="121" t="s">
        <v>1291</v>
      </c>
      <c r="AB593" s="121" t="s">
        <v>1481</v>
      </c>
    </row>
    <row r="594" spans="1:31" s="127" customFormat="1" ht="25.5" customHeight="1" x14ac:dyDescent="0.2">
      <c r="A594" s="573" t="s">
        <v>17</v>
      </c>
      <c r="B594" s="573"/>
      <c r="C594" s="13">
        <f>SUM(C560:C593)</f>
        <v>18918521.650000002</v>
      </c>
      <c r="D594" s="342">
        <f t="shared" ref="D594:Y594" si="211">SUM(D560:D593)</f>
        <v>0</v>
      </c>
      <c r="E594" s="342">
        <f t="shared" si="211"/>
        <v>0</v>
      </c>
      <c r="F594" s="342">
        <f t="shared" si="211"/>
        <v>0</v>
      </c>
      <c r="G594" s="342">
        <f t="shared" si="211"/>
        <v>0</v>
      </c>
      <c r="H594" s="342">
        <f t="shared" si="211"/>
        <v>0</v>
      </c>
      <c r="I594" s="342">
        <f t="shared" si="211"/>
        <v>0</v>
      </c>
      <c r="J594" s="342">
        <f t="shared" si="211"/>
        <v>0</v>
      </c>
      <c r="K594" s="342">
        <f t="shared" si="211"/>
        <v>0</v>
      </c>
      <c r="L594" s="342">
        <f t="shared" ref="L594" si="212">SUM(L560:L593)</f>
        <v>0</v>
      </c>
      <c r="M594" s="342">
        <f t="shared" si="211"/>
        <v>0</v>
      </c>
      <c r="N594" s="342">
        <f t="shared" si="211"/>
        <v>0</v>
      </c>
      <c r="O594" s="342">
        <f t="shared" si="211"/>
        <v>0</v>
      </c>
      <c r="P594" s="342">
        <f t="shared" si="211"/>
        <v>0</v>
      </c>
      <c r="Q594" s="342">
        <f t="shared" si="211"/>
        <v>0</v>
      </c>
      <c r="R594" s="342">
        <f t="shared" si="211"/>
        <v>0</v>
      </c>
      <c r="S594" s="342">
        <f t="shared" si="211"/>
        <v>0</v>
      </c>
      <c r="T594" s="342">
        <f t="shared" si="211"/>
        <v>0</v>
      </c>
      <c r="U594" s="342">
        <f t="shared" si="211"/>
        <v>0</v>
      </c>
      <c r="V594" s="342">
        <f t="shared" si="211"/>
        <v>0</v>
      </c>
      <c r="W594" s="342">
        <f t="shared" si="211"/>
        <v>0</v>
      </c>
      <c r="X594" s="342">
        <f t="shared" si="211"/>
        <v>0</v>
      </c>
      <c r="Y594" s="342">
        <f t="shared" si="211"/>
        <v>18918521.650000002</v>
      </c>
      <c r="Z594" s="429">
        <f>(C594-Y594)*0.0214</f>
        <v>0</v>
      </c>
      <c r="AA594" s="16"/>
      <c r="AB594" s="121"/>
    </row>
    <row r="595" spans="1:31" ht="17.25" customHeight="1" x14ac:dyDescent="0.25">
      <c r="A595" s="492" t="s">
        <v>49</v>
      </c>
      <c r="B595" s="493"/>
      <c r="C595" s="494"/>
      <c r="D595" s="480"/>
      <c r="E595" s="480"/>
      <c r="F595" s="480"/>
      <c r="G595" s="480"/>
      <c r="H595" s="480"/>
      <c r="I595" s="480"/>
      <c r="J595" s="480"/>
      <c r="K595" s="480"/>
      <c r="L595" s="480"/>
      <c r="M595" s="480"/>
      <c r="N595" s="480"/>
      <c r="O595" s="480"/>
      <c r="P595" s="480"/>
      <c r="Q595" s="480"/>
      <c r="R595" s="480"/>
      <c r="S595" s="480"/>
      <c r="T595" s="480"/>
      <c r="U595" s="480"/>
      <c r="V595" s="480"/>
      <c r="W595" s="480"/>
      <c r="X595" s="480"/>
      <c r="Y595" s="480"/>
      <c r="Z595" s="482"/>
      <c r="AA595" s="13"/>
      <c r="AB595" s="34"/>
      <c r="AD595" s="85"/>
    </row>
    <row r="596" spans="1:31" ht="17.25" customHeight="1" x14ac:dyDescent="0.25">
      <c r="A596" s="125">
        <f>A593+1</f>
        <v>451</v>
      </c>
      <c r="B596" s="301" t="s">
        <v>243</v>
      </c>
      <c r="C596" s="429">
        <f>D596+M596+O596+Q596+S596+U596+W596+X596+Y596</f>
        <v>4974566.12</v>
      </c>
      <c r="D596" s="455">
        <f>E596+F596+G596+H596+I596+J596</f>
        <v>0</v>
      </c>
      <c r="E596" s="427"/>
      <c r="F596" s="427"/>
      <c r="G596" s="427"/>
      <c r="H596" s="427"/>
      <c r="I596" s="427"/>
      <c r="J596" s="427"/>
      <c r="K596" s="427"/>
      <c r="L596" s="427"/>
      <c r="M596" s="427"/>
      <c r="N596" s="427"/>
      <c r="O596" s="427"/>
      <c r="P596" s="427">
        <v>580</v>
      </c>
      <c r="Q596" s="427">
        <v>4974566.12</v>
      </c>
      <c r="R596" s="427"/>
      <c r="S596" s="427"/>
      <c r="T596" s="427"/>
      <c r="U596" s="427"/>
      <c r="V596" s="427"/>
      <c r="W596" s="427"/>
      <c r="X596" s="427"/>
      <c r="Y596" s="455"/>
      <c r="Z596" s="460"/>
      <c r="AA596" s="13" t="s">
        <v>1117</v>
      </c>
      <c r="AB596" s="34" t="s">
        <v>1482</v>
      </c>
      <c r="AD596" s="85"/>
    </row>
    <row r="597" spans="1:31" ht="17.25" customHeight="1" x14ac:dyDescent="0.25">
      <c r="A597" s="428">
        <f>A596+1</f>
        <v>452</v>
      </c>
      <c r="B597" s="301" t="s">
        <v>50</v>
      </c>
      <c r="C597" s="429">
        <f>D597+M597+O597+Q597+S597+U597+W597+X597+Y597</f>
        <v>5186070.5</v>
      </c>
      <c r="D597" s="455">
        <f>E597+F597+G597+H597+I597+J597</f>
        <v>0</v>
      </c>
      <c r="E597" s="427"/>
      <c r="F597" s="427"/>
      <c r="G597" s="427"/>
      <c r="H597" s="427"/>
      <c r="I597" s="427"/>
      <c r="J597" s="427"/>
      <c r="K597" s="427"/>
      <c r="L597" s="427"/>
      <c r="M597" s="427"/>
      <c r="N597" s="427"/>
      <c r="O597" s="427"/>
      <c r="P597" s="427">
        <v>488</v>
      </c>
      <c r="Q597" s="427">
        <v>5186070.5</v>
      </c>
      <c r="R597" s="427"/>
      <c r="S597" s="427"/>
      <c r="T597" s="427"/>
      <c r="U597" s="427"/>
      <c r="V597" s="427"/>
      <c r="W597" s="427"/>
      <c r="X597" s="427"/>
      <c r="Y597" s="427"/>
      <c r="Z597" s="429"/>
      <c r="AA597" s="13" t="s">
        <v>1117</v>
      </c>
      <c r="AB597" s="34" t="s">
        <v>1482</v>
      </c>
      <c r="AD597" s="85"/>
    </row>
    <row r="598" spans="1:31" ht="17.25" customHeight="1" x14ac:dyDescent="0.25">
      <c r="A598" s="597" t="s">
        <v>17</v>
      </c>
      <c r="B598" s="598"/>
      <c r="C598" s="460">
        <f t="shared" ref="C598:Y598" si="213">SUM(C596:C597)</f>
        <v>10160636.620000001</v>
      </c>
      <c r="D598" s="455">
        <f t="shared" si="213"/>
        <v>0</v>
      </c>
      <c r="E598" s="455">
        <f t="shared" si="213"/>
        <v>0</v>
      </c>
      <c r="F598" s="455">
        <f t="shared" si="213"/>
        <v>0</v>
      </c>
      <c r="G598" s="455">
        <f t="shared" si="213"/>
        <v>0</v>
      </c>
      <c r="H598" s="455">
        <f t="shared" si="213"/>
        <v>0</v>
      </c>
      <c r="I598" s="455">
        <f t="shared" si="213"/>
        <v>0</v>
      </c>
      <c r="J598" s="455">
        <f t="shared" si="213"/>
        <v>0</v>
      </c>
      <c r="K598" s="455">
        <f t="shared" si="213"/>
        <v>0</v>
      </c>
      <c r="L598" s="455">
        <f t="shared" ref="L598" si="214">SUM(L596:L597)</f>
        <v>0</v>
      </c>
      <c r="M598" s="455">
        <f t="shared" si="213"/>
        <v>0</v>
      </c>
      <c r="N598" s="455">
        <f t="shared" si="213"/>
        <v>0</v>
      </c>
      <c r="O598" s="455">
        <f t="shared" si="213"/>
        <v>0</v>
      </c>
      <c r="P598" s="455">
        <f t="shared" si="213"/>
        <v>1068</v>
      </c>
      <c r="Q598" s="455">
        <f t="shared" si="213"/>
        <v>10160636.620000001</v>
      </c>
      <c r="R598" s="455">
        <f t="shared" si="213"/>
        <v>0</v>
      </c>
      <c r="S598" s="455">
        <f t="shared" si="213"/>
        <v>0</v>
      </c>
      <c r="T598" s="455">
        <f t="shared" si="213"/>
        <v>0</v>
      </c>
      <c r="U598" s="455">
        <f t="shared" si="213"/>
        <v>0</v>
      </c>
      <c r="V598" s="455">
        <f t="shared" si="213"/>
        <v>0</v>
      </c>
      <c r="W598" s="455">
        <f t="shared" si="213"/>
        <v>0</v>
      </c>
      <c r="X598" s="455">
        <f t="shared" si="213"/>
        <v>0</v>
      </c>
      <c r="Y598" s="455">
        <f t="shared" si="213"/>
        <v>0</v>
      </c>
      <c r="Z598" s="429">
        <f>(C598-Y598)*0.0214</f>
        <v>217437.62366800001</v>
      </c>
      <c r="AA598" s="13"/>
      <c r="AB598" s="34"/>
      <c r="AC598" s="85"/>
      <c r="AD598" s="85"/>
    </row>
    <row r="599" spans="1:31" ht="17.25" customHeight="1" x14ac:dyDescent="0.25">
      <c r="A599" s="492" t="s">
        <v>620</v>
      </c>
      <c r="B599" s="493"/>
      <c r="C599" s="494"/>
      <c r="D599" s="455"/>
      <c r="E599" s="455"/>
      <c r="F599" s="455"/>
      <c r="G599" s="455"/>
      <c r="H599" s="455"/>
      <c r="I599" s="455"/>
      <c r="J599" s="455"/>
      <c r="K599" s="455"/>
      <c r="L599" s="455"/>
      <c r="M599" s="455"/>
      <c r="N599" s="455"/>
      <c r="O599" s="455"/>
      <c r="P599" s="455"/>
      <c r="Q599" s="455"/>
      <c r="R599" s="455"/>
      <c r="S599" s="455"/>
      <c r="T599" s="455"/>
      <c r="U599" s="455"/>
      <c r="V599" s="455"/>
      <c r="W599" s="455"/>
      <c r="X599" s="455"/>
      <c r="Y599" s="427"/>
      <c r="Z599" s="429"/>
      <c r="AA599" s="13"/>
      <c r="AB599" s="34"/>
      <c r="AC599" s="85"/>
      <c r="AD599" s="85"/>
    </row>
    <row r="600" spans="1:31" s="127" customFormat="1" ht="28.5" customHeight="1" x14ac:dyDescent="0.2">
      <c r="A600" s="125">
        <f>A597+1</f>
        <v>453</v>
      </c>
      <c r="B600" s="303" t="s">
        <v>621</v>
      </c>
      <c r="C600" s="429">
        <f>D600+M600+O600+Q600+S600+U600+W600+X600+Y600</f>
        <v>72584.41</v>
      </c>
      <c r="D600" s="455">
        <f>E600+F600+G600+H600+I600+J600</f>
        <v>0</v>
      </c>
      <c r="E600" s="427"/>
      <c r="F600" s="427">
        <v>0</v>
      </c>
      <c r="G600" s="427"/>
      <c r="H600" s="427"/>
      <c r="I600" s="427"/>
      <c r="J600" s="427"/>
      <c r="K600" s="427"/>
      <c r="L600" s="427"/>
      <c r="M600" s="427"/>
      <c r="N600" s="427"/>
      <c r="O600" s="427"/>
      <c r="P600" s="427"/>
      <c r="Q600" s="427"/>
      <c r="R600" s="427"/>
      <c r="S600" s="427"/>
      <c r="T600" s="190"/>
      <c r="U600" s="427"/>
      <c r="V600" s="427"/>
      <c r="W600" s="427"/>
      <c r="X600" s="427"/>
      <c r="Y600" s="427">
        <v>72584.41</v>
      </c>
      <c r="Z600" s="429"/>
      <c r="AA600" s="16"/>
      <c r="AB600" s="121" t="s">
        <v>1002</v>
      </c>
    </row>
    <row r="601" spans="1:31" s="127" customFormat="1" x14ac:dyDescent="0.2">
      <c r="A601" s="428">
        <f>A600+1</f>
        <v>454</v>
      </c>
      <c r="B601" s="302" t="s">
        <v>622</v>
      </c>
      <c r="C601" s="429">
        <f>D601+M601+O601+Q601+S601+U601+W601+X601+Y601</f>
        <v>221583.46</v>
      </c>
      <c r="D601" s="455">
        <f>E601+F601+G601+H601+I601+J601</f>
        <v>0</v>
      </c>
      <c r="E601" s="427"/>
      <c r="F601" s="427"/>
      <c r="G601" s="427"/>
      <c r="H601" s="427"/>
      <c r="I601" s="427"/>
      <c r="J601" s="427"/>
      <c r="K601" s="427"/>
      <c r="L601" s="427"/>
      <c r="M601" s="427"/>
      <c r="N601" s="427"/>
      <c r="O601" s="427"/>
      <c r="P601" s="427"/>
      <c r="Q601" s="427"/>
      <c r="R601" s="427">
        <v>0</v>
      </c>
      <c r="S601" s="427"/>
      <c r="T601" s="190"/>
      <c r="U601" s="427"/>
      <c r="V601" s="427"/>
      <c r="W601" s="427"/>
      <c r="X601" s="427"/>
      <c r="Y601" s="427">
        <v>221583.46</v>
      </c>
      <c r="Z601" s="429"/>
      <c r="AA601" s="16"/>
      <c r="AB601" s="121" t="s">
        <v>1027</v>
      </c>
    </row>
    <row r="602" spans="1:31" s="127" customFormat="1" x14ac:dyDescent="0.2">
      <c r="A602" s="428">
        <f>A601+1</f>
        <v>455</v>
      </c>
      <c r="B602" s="302" t="s">
        <v>623</v>
      </c>
      <c r="C602" s="429">
        <f>D602+M602+O602+Q602+S602+U602+W602+X602+Y602</f>
        <v>293066.78999999998</v>
      </c>
      <c r="D602" s="455">
        <f>E602+F602+G602+H602+I602+J602</f>
        <v>0</v>
      </c>
      <c r="E602" s="427"/>
      <c r="F602" s="427"/>
      <c r="G602" s="427"/>
      <c r="H602" s="427"/>
      <c r="I602" s="427"/>
      <c r="J602" s="427"/>
      <c r="K602" s="427"/>
      <c r="L602" s="455"/>
      <c r="M602" s="455"/>
      <c r="N602" s="427"/>
      <c r="O602" s="427"/>
      <c r="P602" s="427"/>
      <c r="Q602" s="455"/>
      <c r="R602" s="427">
        <v>0</v>
      </c>
      <c r="S602" s="427"/>
      <c r="T602" s="427"/>
      <c r="U602" s="427"/>
      <c r="V602" s="427"/>
      <c r="W602" s="427"/>
      <c r="X602" s="427"/>
      <c r="Y602" s="427">
        <v>293066.78999999998</v>
      </c>
      <c r="Z602" s="429"/>
      <c r="AA602" s="16"/>
      <c r="AB602" s="121" t="s">
        <v>1027</v>
      </c>
    </row>
    <row r="603" spans="1:31" s="127" customFormat="1" x14ac:dyDescent="0.2">
      <c r="A603" s="428">
        <f>A602+1</f>
        <v>456</v>
      </c>
      <c r="B603" s="302" t="s">
        <v>624</v>
      </c>
      <c r="C603" s="429">
        <f>D603+M603+O603+Q603+S603+U603+W603+X603+Y603</f>
        <v>344439.89</v>
      </c>
      <c r="D603" s="455">
        <f>E603+F603+G603+H603+I603+J603</f>
        <v>0</v>
      </c>
      <c r="E603" s="427"/>
      <c r="F603" s="427"/>
      <c r="G603" s="427"/>
      <c r="H603" s="427"/>
      <c r="I603" s="427"/>
      <c r="J603" s="427"/>
      <c r="K603" s="427"/>
      <c r="L603" s="427"/>
      <c r="M603" s="427"/>
      <c r="N603" s="427"/>
      <c r="O603" s="427"/>
      <c r="P603" s="427"/>
      <c r="Q603" s="427"/>
      <c r="R603" s="427">
        <v>0</v>
      </c>
      <c r="S603" s="427"/>
      <c r="T603" s="427"/>
      <c r="U603" s="427"/>
      <c r="V603" s="427"/>
      <c r="W603" s="427"/>
      <c r="X603" s="427"/>
      <c r="Y603" s="427">
        <v>344439.89</v>
      </c>
      <c r="Z603" s="429"/>
      <c r="AA603" s="16"/>
      <c r="AB603" s="121" t="s">
        <v>1027</v>
      </c>
    </row>
    <row r="604" spans="1:31" s="127" customFormat="1" ht="25.5" customHeight="1" x14ac:dyDescent="0.2">
      <c r="A604" s="573" t="s">
        <v>17</v>
      </c>
      <c r="B604" s="573"/>
      <c r="C604" s="460">
        <f t="shared" ref="C604:Y604" si="215">SUM(C600:C603)</f>
        <v>931674.54999999993</v>
      </c>
      <c r="D604" s="455">
        <f t="shared" si="215"/>
        <v>0</v>
      </c>
      <c r="E604" s="455">
        <f t="shared" si="215"/>
        <v>0</v>
      </c>
      <c r="F604" s="455">
        <f t="shared" si="215"/>
        <v>0</v>
      </c>
      <c r="G604" s="455">
        <f t="shared" si="215"/>
        <v>0</v>
      </c>
      <c r="H604" s="455">
        <f t="shared" si="215"/>
        <v>0</v>
      </c>
      <c r="I604" s="455">
        <f t="shared" si="215"/>
        <v>0</v>
      </c>
      <c r="J604" s="455">
        <f t="shared" si="215"/>
        <v>0</v>
      </c>
      <c r="K604" s="455">
        <f t="shared" si="215"/>
        <v>0</v>
      </c>
      <c r="L604" s="455">
        <f t="shared" ref="L604" si="216">SUM(L600:L603)</f>
        <v>0</v>
      </c>
      <c r="M604" s="455">
        <f t="shared" si="215"/>
        <v>0</v>
      </c>
      <c r="N604" s="455">
        <f t="shared" si="215"/>
        <v>0</v>
      </c>
      <c r="O604" s="455">
        <f t="shared" si="215"/>
        <v>0</v>
      </c>
      <c r="P604" s="455">
        <f t="shared" si="215"/>
        <v>0</v>
      </c>
      <c r="Q604" s="455">
        <f t="shared" si="215"/>
        <v>0</v>
      </c>
      <c r="R604" s="455">
        <f t="shared" si="215"/>
        <v>0</v>
      </c>
      <c r="S604" s="455">
        <f t="shared" si="215"/>
        <v>0</v>
      </c>
      <c r="T604" s="455">
        <f t="shared" si="215"/>
        <v>0</v>
      </c>
      <c r="U604" s="455">
        <f t="shared" si="215"/>
        <v>0</v>
      </c>
      <c r="V604" s="455">
        <f t="shared" si="215"/>
        <v>0</v>
      </c>
      <c r="W604" s="455">
        <f t="shared" si="215"/>
        <v>0</v>
      </c>
      <c r="X604" s="455">
        <f t="shared" si="215"/>
        <v>0</v>
      </c>
      <c r="Y604" s="455">
        <f t="shared" si="215"/>
        <v>931674.54999999993</v>
      </c>
      <c r="Z604" s="460"/>
      <c r="AA604" s="16"/>
      <c r="AB604" s="121"/>
    </row>
    <row r="605" spans="1:31" ht="17.25" customHeight="1" x14ac:dyDescent="0.25">
      <c r="A605" s="492" t="s">
        <v>51</v>
      </c>
      <c r="B605" s="494"/>
      <c r="C605" s="463">
        <f t="shared" ref="C605:Y605" si="217">C604+C598+C594+C558</f>
        <v>31270609.190000005</v>
      </c>
      <c r="D605" s="105">
        <f t="shared" si="217"/>
        <v>0</v>
      </c>
      <c r="E605" s="105">
        <f t="shared" si="217"/>
        <v>0</v>
      </c>
      <c r="F605" s="105">
        <f t="shared" si="217"/>
        <v>0</v>
      </c>
      <c r="G605" s="105">
        <f t="shared" si="217"/>
        <v>0</v>
      </c>
      <c r="H605" s="105">
        <f t="shared" si="217"/>
        <v>0</v>
      </c>
      <c r="I605" s="105">
        <f t="shared" si="217"/>
        <v>0</v>
      </c>
      <c r="J605" s="105">
        <f t="shared" si="217"/>
        <v>0</v>
      </c>
      <c r="K605" s="105">
        <f t="shared" si="217"/>
        <v>0</v>
      </c>
      <c r="L605" s="105">
        <f t="shared" ref="L605" si="218">L604+L598+L594+L558</f>
        <v>0</v>
      </c>
      <c r="M605" s="105">
        <f t="shared" si="217"/>
        <v>0</v>
      </c>
      <c r="N605" s="105">
        <f t="shared" si="217"/>
        <v>0</v>
      </c>
      <c r="O605" s="105">
        <f t="shared" si="217"/>
        <v>0</v>
      </c>
      <c r="P605" s="105">
        <f t="shared" si="217"/>
        <v>1068</v>
      </c>
      <c r="Q605" s="105">
        <f t="shared" si="217"/>
        <v>10160636.620000001</v>
      </c>
      <c r="R605" s="105">
        <f t="shared" si="217"/>
        <v>0</v>
      </c>
      <c r="S605" s="105">
        <f t="shared" si="217"/>
        <v>0</v>
      </c>
      <c r="T605" s="105">
        <f t="shared" si="217"/>
        <v>0</v>
      </c>
      <c r="U605" s="105">
        <f t="shared" si="217"/>
        <v>0</v>
      </c>
      <c r="V605" s="105">
        <f t="shared" si="217"/>
        <v>0</v>
      </c>
      <c r="W605" s="105">
        <f t="shared" si="217"/>
        <v>0</v>
      </c>
      <c r="X605" s="105">
        <f t="shared" si="217"/>
        <v>0</v>
      </c>
      <c r="Y605" s="105">
        <f t="shared" si="217"/>
        <v>21109972.570000004</v>
      </c>
      <c r="Z605" s="429">
        <f>(C605-Y605)*0.0214</f>
        <v>217437.62366800001</v>
      </c>
      <c r="AA605" s="482">
        <f>AA604+AA598</f>
        <v>0</v>
      </c>
      <c r="AB605" s="34"/>
      <c r="AC605" s="176"/>
      <c r="AD605" s="85"/>
      <c r="AE605" s="4"/>
    </row>
    <row r="606" spans="1:31" ht="15" customHeight="1" x14ac:dyDescent="0.25">
      <c r="A606" s="571" t="s">
        <v>123</v>
      </c>
      <c r="B606" s="571"/>
      <c r="C606" s="571"/>
      <c r="D606" s="571"/>
      <c r="E606" s="571"/>
      <c r="F606" s="571"/>
      <c r="G606" s="571"/>
      <c r="H606" s="571"/>
      <c r="I606" s="571"/>
      <c r="J606" s="571"/>
      <c r="K606" s="571"/>
      <c r="L606" s="571"/>
      <c r="M606" s="571"/>
      <c r="N606" s="571"/>
      <c r="O606" s="571"/>
      <c r="P606" s="571"/>
      <c r="Q606" s="571"/>
      <c r="R606" s="571"/>
      <c r="S606" s="571"/>
      <c r="T606" s="571"/>
      <c r="U606" s="571"/>
      <c r="V606" s="571"/>
      <c r="W606" s="571"/>
      <c r="X606" s="571"/>
      <c r="Y606" s="571"/>
      <c r="Z606" s="571"/>
      <c r="AA606" s="571"/>
      <c r="AB606" s="571"/>
      <c r="AC606" s="36"/>
      <c r="AD606" s="85"/>
    </row>
    <row r="607" spans="1:31" ht="17.25" customHeight="1" x14ac:dyDescent="0.25">
      <c r="A607" s="492" t="s">
        <v>124</v>
      </c>
      <c r="B607" s="493"/>
      <c r="C607" s="494"/>
      <c r="D607" s="480"/>
      <c r="E607" s="480"/>
      <c r="F607" s="480"/>
      <c r="G607" s="480"/>
      <c r="H607" s="480"/>
      <c r="I607" s="480"/>
      <c r="J607" s="480"/>
      <c r="K607" s="480"/>
      <c r="L607" s="480"/>
      <c r="M607" s="480"/>
      <c r="N607" s="480"/>
      <c r="O607" s="480"/>
      <c r="P607" s="480"/>
      <c r="Q607" s="480"/>
      <c r="R607" s="480"/>
      <c r="S607" s="480"/>
      <c r="T607" s="480"/>
      <c r="U607" s="480"/>
      <c r="V607" s="480"/>
      <c r="W607" s="480"/>
      <c r="X607" s="480"/>
      <c r="Y607" s="480"/>
      <c r="Z607" s="482"/>
      <c r="AA607" s="13"/>
      <c r="AB607" s="34"/>
      <c r="AC607" s="36"/>
      <c r="AD607" s="85"/>
    </row>
    <row r="608" spans="1:31" ht="17.25" customHeight="1" x14ac:dyDescent="0.25">
      <c r="A608" s="125">
        <f>A603+1</f>
        <v>457</v>
      </c>
      <c r="B608" s="329" t="s">
        <v>249</v>
      </c>
      <c r="C608" s="429">
        <f t="shared" ref="C608:C639" si="219">D608+M608+O608+Q608+S608+U608+W608+X608+Y608</f>
        <v>5959849.6000000006</v>
      </c>
      <c r="D608" s="455">
        <f t="shared" ref="D608:D639" si="220">E608+F608+G608+H608+I608+J608</f>
        <v>5959849.6000000006</v>
      </c>
      <c r="E608" s="427"/>
      <c r="F608" s="427">
        <f>783223.82+20390.4</f>
        <v>803614.22</v>
      </c>
      <c r="G608" s="427">
        <v>3811003.52</v>
      </c>
      <c r="H608" s="427">
        <v>654659.28</v>
      </c>
      <c r="I608" s="427">
        <v>690572.58</v>
      </c>
      <c r="J608" s="427"/>
      <c r="K608" s="427"/>
      <c r="L608" s="427"/>
      <c r="M608" s="427"/>
      <c r="N608" s="427"/>
      <c r="O608" s="427"/>
      <c r="P608" s="427"/>
      <c r="Q608" s="427"/>
      <c r="R608" s="427"/>
      <c r="S608" s="427"/>
      <c r="T608" s="427"/>
      <c r="U608" s="427"/>
      <c r="V608" s="427"/>
      <c r="W608" s="427"/>
      <c r="X608" s="455"/>
      <c r="Y608" s="455"/>
      <c r="Z608" s="460"/>
      <c r="AA608" s="13" t="s">
        <v>359</v>
      </c>
      <c r="AB608" s="34"/>
      <c r="AC608" s="36"/>
      <c r="AD608" s="85"/>
    </row>
    <row r="609" spans="1:31" ht="12.75" customHeight="1" x14ac:dyDescent="0.25">
      <c r="A609" s="428">
        <f t="shared" ref="A609:A640" si="221">A608+1</f>
        <v>458</v>
      </c>
      <c r="B609" s="348" t="s">
        <v>1655</v>
      </c>
      <c r="C609" s="429">
        <f t="shared" si="219"/>
        <v>2214279.7400000002</v>
      </c>
      <c r="D609" s="455">
        <f t="shared" si="220"/>
        <v>0</v>
      </c>
      <c r="E609" s="427"/>
      <c r="F609" s="427"/>
      <c r="G609" s="427"/>
      <c r="H609" s="427"/>
      <c r="I609" s="427"/>
      <c r="J609" s="427"/>
      <c r="K609" s="427"/>
      <c r="L609" s="427"/>
      <c r="M609" s="427"/>
      <c r="N609" s="427"/>
      <c r="O609" s="427"/>
      <c r="P609" s="427"/>
      <c r="Q609" s="427"/>
      <c r="R609" s="427"/>
      <c r="S609" s="427"/>
      <c r="T609" s="427"/>
      <c r="U609" s="427"/>
      <c r="V609" s="427"/>
      <c r="W609" s="427"/>
      <c r="X609" s="455"/>
      <c r="Y609" s="455">
        <v>2214279.7400000002</v>
      </c>
      <c r="Z609" s="460"/>
      <c r="AA609" s="13"/>
      <c r="AB609" s="34" t="s">
        <v>978</v>
      </c>
      <c r="AC609" s="36"/>
      <c r="AD609" s="36"/>
      <c r="AE609" s="123"/>
    </row>
    <row r="610" spans="1:31" ht="17.25" customHeight="1" x14ac:dyDescent="0.25">
      <c r="A610" s="428">
        <f t="shared" si="221"/>
        <v>459</v>
      </c>
      <c r="B610" s="329" t="s">
        <v>244</v>
      </c>
      <c r="C610" s="429">
        <f t="shared" si="219"/>
        <v>1394949.7</v>
      </c>
      <c r="D610" s="455">
        <f t="shared" si="220"/>
        <v>1394949.7</v>
      </c>
      <c r="E610" s="427"/>
      <c r="F610" s="427">
        <v>498397.78</v>
      </c>
      <c r="G610" s="427"/>
      <c r="H610" s="427">
        <v>478984.95</v>
      </c>
      <c r="I610" s="427">
        <v>417566.97</v>
      </c>
      <c r="J610" s="427"/>
      <c r="K610" s="427"/>
      <c r="L610" s="427"/>
      <c r="M610" s="427"/>
      <c r="N610" s="427"/>
      <c r="O610" s="427"/>
      <c r="P610" s="427"/>
      <c r="Q610" s="427"/>
      <c r="R610" s="427"/>
      <c r="S610" s="427"/>
      <c r="T610" s="427"/>
      <c r="U610" s="427"/>
      <c r="V610" s="427"/>
      <c r="W610" s="427"/>
      <c r="X610" s="455"/>
      <c r="Y610" s="455"/>
      <c r="Z610" s="460"/>
      <c r="AA610" s="13"/>
      <c r="AB610" s="34"/>
      <c r="AC610" s="36"/>
      <c r="AD610" s="85"/>
    </row>
    <row r="611" spans="1:31" ht="12.75" customHeight="1" x14ac:dyDescent="0.25">
      <c r="A611" s="428">
        <f t="shared" si="221"/>
        <v>460</v>
      </c>
      <c r="B611" s="348" t="s">
        <v>625</v>
      </c>
      <c r="C611" s="429">
        <f t="shared" si="219"/>
        <v>226771.32</v>
      </c>
      <c r="D611" s="455">
        <f t="shared" si="220"/>
        <v>0</v>
      </c>
      <c r="E611" s="427"/>
      <c r="F611" s="427"/>
      <c r="G611" s="427"/>
      <c r="H611" s="427"/>
      <c r="I611" s="427"/>
      <c r="J611" s="427"/>
      <c r="K611" s="427"/>
      <c r="L611" s="427"/>
      <c r="M611" s="427"/>
      <c r="N611" s="427"/>
      <c r="O611" s="427"/>
      <c r="P611" s="427"/>
      <c r="Q611" s="427"/>
      <c r="R611" s="427"/>
      <c r="S611" s="427"/>
      <c r="T611" s="427"/>
      <c r="U611" s="427"/>
      <c r="V611" s="427"/>
      <c r="W611" s="427"/>
      <c r="X611" s="455"/>
      <c r="Y611" s="455">
        <v>226771.32</v>
      </c>
      <c r="Z611" s="460"/>
      <c r="AA611" s="13"/>
      <c r="AB611" s="34" t="s">
        <v>997</v>
      </c>
      <c r="AC611" s="36"/>
      <c r="AD611" s="36"/>
      <c r="AE611" s="123"/>
    </row>
    <row r="612" spans="1:31" ht="12.75" customHeight="1" x14ac:dyDescent="0.25">
      <c r="A612" s="428">
        <f t="shared" si="221"/>
        <v>461</v>
      </c>
      <c r="B612" s="348" t="s">
        <v>626</v>
      </c>
      <c r="C612" s="429">
        <f t="shared" si="219"/>
        <v>234141.18</v>
      </c>
      <c r="D612" s="455">
        <f t="shared" si="220"/>
        <v>0</v>
      </c>
      <c r="E612" s="427"/>
      <c r="F612" s="427"/>
      <c r="G612" s="427"/>
      <c r="H612" s="427"/>
      <c r="I612" s="427"/>
      <c r="J612" s="427"/>
      <c r="K612" s="427"/>
      <c r="L612" s="427"/>
      <c r="M612" s="427"/>
      <c r="N612" s="427"/>
      <c r="O612" s="427"/>
      <c r="P612" s="427"/>
      <c r="Q612" s="427"/>
      <c r="R612" s="427"/>
      <c r="S612" s="427"/>
      <c r="T612" s="427"/>
      <c r="U612" s="427"/>
      <c r="V612" s="427"/>
      <c r="W612" s="427"/>
      <c r="X612" s="455"/>
      <c r="Y612" s="455">
        <v>234141.18</v>
      </c>
      <c r="Z612" s="460"/>
      <c r="AA612" s="13"/>
      <c r="AB612" s="34" t="s">
        <v>997</v>
      </c>
      <c r="AC612" s="36"/>
      <c r="AD612" s="36"/>
      <c r="AE612" s="123"/>
    </row>
    <row r="613" spans="1:31" ht="12.75" customHeight="1" x14ac:dyDescent="0.25">
      <c r="A613" s="428">
        <f t="shared" si="221"/>
        <v>462</v>
      </c>
      <c r="B613" s="349" t="s">
        <v>627</v>
      </c>
      <c r="C613" s="429">
        <f t="shared" si="219"/>
        <v>195557.9</v>
      </c>
      <c r="D613" s="455">
        <f t="shared" si="220"/>
        <v>0</v>
      </c>
      <c r="E613" s="427"/>
      <c r="F613" s="427"/>
      <c r="G613" s="427"/>
      <c r="H613" s="427"/>
      <c r="I613" s="427"/>
      <c r="J613" s="427"/>
      <c r="K613" s="427"/>
      <c r="L613" s="427"/>
      <c r="M613" s="427"/>
      <c r="N613" s="427"/>
      <c r="O613" s="427"/>
      <c r="P613" s="427"/>
      <c r="Q613" s="427"/>
      <c r="R613" s="427"/>
      <c r="S613" s="427"/>
      <c r="T613" s="427"/>
      <c r="U613" s="427"/>
      <c r="V613" s="427"/>
      <c r="W613" s="427"/>
      <c r="X613" s="455"/>
      <c r="Y613" s="455">
        <v>195557.9</v>
      </c>
      <c r="Z613" s="460"/>
      <c r="AA613" s="13"/>
      <c r="AB613" s="34" t="s">
        <v>998</v>
      </c>
      <c r="AC613" s="36"/>
      <c r="AD613" s="36"/>
      <c r="AE613" s="123"/>
    </row>
    <row r="614" spans="1:31" ht="12.75" customHeight="1" x14ac:dyDescent="0.25">
      <c r="A614" s="428">
        <f t="shared" si="221"/>
        <v>463</v>
      </c>
      <c r="B614" s="348" t="s">
        <v>628</v>
      </c>
      <c r="C614" s="429">
        <f t="shared" si="219"/>
        <v>373416.53</v>
      </c>
      <c r="D614" s="455">
        <f t="shared" si="220"/>
        <v>0</v>
      </c>
      <c r="E614" s="427"/>
      <c r="F614" s="427"/>
      <c r="G614" s="427"/>
      <c r="H614" s="427"/>
      <c r="I614" s="427"/>
      <c r="J614" s="427"/>
      <c r="K614" s="427"/>
      <c r="L614" s="427"/>
      <c r="M614" s="427"/>
      <c r="N614" s="427"/>
      <c r="O614" s="427"/>
      <c r="P614" s="427"/>
      <c r="Q614" s="427"/>
      <c r="R614" s="427"/>
      <c r="S614" s="427"/>
      <c r="T614" s="427"/>
      <c r="U614" s="427"/>
      <c r="V614" s="427"/>
      <c r="W614" s="427"/>
      <c r="X614" s="455"/>
      <c r="Y614" s="455">
        <v>373416.53</v>
      </c>
      <c r="Z614" s="460"/>
      <c r="AA614" s="13"/>
      <c r="AB614" s="34" t="s">
        <v>999</v>
      </c>
      <c r="AC614" s="36"/>
      <c r="AD614" s="36"/>
      <c r="AE614" s="123"/>
    </row>
    <row r="615" spans="1:31" ht="12.75" customHeight="1" x14ac:dyDescent="0.25">
      <c r="A615" s="428">
        <f t="shared" si="221"/>
        <v>464</v>
      </c>
      <c r="B615" s="348" t="s">
        <v>629</v>
      </c>
      <c r="C615" s="429">
        <f t="shared" si="219"/>
        <v>547771.40999999992</v>
      </c>
      <c r="D615" s="455">
        <f t="shared" si="220"/>
        <v>0</v>
      </c>
      <c r="E615" s="427"/>
      <c r="F615" s="427"/>
      <c r="G615" s="427"/>
      <c r="H615" s="427"/>
      <c r="I615" s="427"/>
      <c r="J615" s="427"/>
      <c r="K615" s="427"/>
      <c r="L615" s="427"/>
      <c r="M615" s="427"/>
      <c r="N615" s="427"/>
      <c r="O615" s="427"/>
      <c r="P615" s="427"/>
      <c r="Q615" s="427"/>
      <c r="R615" s="427"/>
      <c r="S615" s="427"/>
      <c r="T615" s="427"/>
      <c r="U615" s="427"/>
      <c r="V615" s="427"/>
      <c r="W615" s="427"/>
      <c r="X615" s="455"/>
      <c r="Y615" s="455">
        <v>547771.40999999992</v>
      </c>
      <c r="Z615" s="460"/>
      <c r="AA615" s="13"/>
      <c r="AB615" s="34" t="s">
        <v>1000</v>
      </c>
      <c r="AC615" s="36"/>
      <c r="AD615" s="36"/>
      <c r="AE615" s="123"/>
    </row>
    <row r="616" spans="1:31" ht="17.25" customHeight="1" x14ac:dyDescent="0.25">
      <c r="A616" s="428">
        <f t="shared" si="221"/>
        <v>465</v>
      </c>
      <c r="B616" s="329" t="s">
        <v>245</v>
      </c>
      <c r="C616" s="429">
        <f t="shared" si="219"/>
        <v>4301413.76</v>
      </c>
      <c r="D616" s="455">
        <f t="shared" si="220"/>
        <v>4301413.76</v>
      </c>
      <c r="E616" s="427"/>
      <c r="F616" s="427">
        <v>521337.83</v>
      </c>
      <c r="G616" s="427">
        <v>2825600.65</v>
      </c>
      <c r="H616" s="427">
        <v>479605.47</v>
      </c>
      <c r="I616" s="427">
        <v>474869.81</v>
      </c>
      <c r="J616" s="427"/>
      <c r="K616" s="427"/>
      <c r="L616" s="427"/>
      <c r="M616" s="427"/>
      <c r="N616" s="427"/>
      <c r="O616" s="427"/>
      <c r="P616" s="427"/>
      <c r="Q616" s="427"/>
      <c r="R616" s="427"/>
      <c r="S616" s="427"/>
      <c r="T616" s="427"/>
      <c r="U616" s="427"/>
      <c r="V616" s="427"/>
      <c r="W616" s="427"/>
      <c r="X616" s="455"/>
      <c r="Y616" s="455"/>
      <c r="Z616" s="460"/>
      <c r="AA616" s="13"/>
      <c r="AB616" s="34"/>
      <c r="AC616" s="36"/>
      <c r="AD616" s="85"/>
    </row>
    <row r="617" spans="1:31" ht="17.25" customHeight="1" x14ac:dyDescent="0.25">
      <c r="A617" s="428">
        <f t="shared" si="221"/>
        <v>466</v>
      </c>
      <c r="B617" s="329" t="s">
        <v>246</v>
      </c>
      <c r="C617" s="429">
        <f t="shared" si="219"/>
        <v>5964432.7199999997</v>
      </c>
      <c r="D617" s="455">
        <f t="shared" si="220"/>
        <v>5964432.7199999997</v>
      </c>
      <c r="E617" s="427"/>
      <c r="F617" s="427">
        <f>503259.38+12963.48</f>
        <v>516222.86</v>
      </c>
      <c r="G617" s="427">
        <v>4225930.46</v>
      </c>
      <c r="H617" s="427">
        <v>445005.14</v>
      </c>
      <c r="I617" s="427">
        <v>458011.1</v>
      </c>
      <c r="J617" s="427">
        <v>319263.15999999997</v>
      </c>
      <c r="K617" s="427"/>
      <c r="L617" s="427"/>
      <c r="M617" s="427"/>
      <c r="N617" s="427"/>
      <c r="O617" s="427"/>
      <c r="P617" s="427"/>
      <c r="Q617" s="427"/>
      <c r="R617" s="427"/>
      <c r="S617" s="398"/>
      <c r="T617" s="427"/>
      <c r="U617" s="427"/>
      <c r="V617" s="427"/>
      <c r="W617" s="427"/>
      <c r="X617" s="455"/>
      <c r="Y617" s="455"/>
      <c r="Z617" s="460"/>
      <c r="AA617" s="13" t="s">
        <v>359</v>
      </c>
      <c r="AB617" s="34"/>
      <c r="AC617" s="36"/>
      <c r="AD617" s="85"/>
    </row>
    <row r="618" spans="1:31" ht="12.75" customHeight="1" x14ac:dyDescent="0.25">
      <c r="A618" s="428">
        <f t="shared" si="221"/>
        <v>467</v>
      </c>
      <c r="B618" s="349" t="s">
        <v>630</v>
      </c>
      <c r="C618" s="429">
        <f t="shared" si="219"/>
        <v>452982.94</v>
      </c>
      <c r="D618" s="455">
        <f t="shared" si="220"/>
        <v>0</v>
      </c>
      <c r="E618" s="427"/>
      <c r="F618" s="427"/>
      <c r="G618" s="427"/>
      <c r="H618" s="427"/>
      <c r="I618" s="427"/>
      <c r="J618" s="427"/>
      <c r="K618" s="427"/>
      <c r="L618" s="427"/>
      <c r="M618" s="427"/>
      <c r="N618" s="427"/>
      <c r="O618" s="427"/>
      <c r="P618" s="427"/>
      <c r="Q618" s="427"/>
      <c r="R618" s="427"/>
      <c r="S618" s="427"/>
      <c r="T618" s="427"/>
      <c r="U618" s="427"/>
      <c r="V618" s="427"/>
      <c r="W618" s="427"/>
      <c r="X618" s="455"/>
      <c r="Y618" s="455">
        <v>452982.94</v>
      </c>
      <c r="Z618" s="460"/>
      <c r="AA618" s="13"/>
      <c r="AB618" s="34" t="s">
        <v>1000</v>
      </c>
      <c r="AC618" s="36"/>
      <c r="AD618" s="36"/>
      <c r="AE618" s="123"/>
    </row>
    <row r="619" spans="1:31" ht="12.75" customHeight="1" x14ac:dyDescent="0.25">
      <c r="A619" s="428">
        <f t="shared" si="221"/>
        <v>468</v>
      </c>
      <c r="B619" s="349" t="s">
        <v>631</v>
      </c>
      <c r="C619" s="429">
        <f t="shared" si="219"/>
        <v>360971.1</v>
      </c>
      <c r="D619" s="455">
        <f t="shared" si="220"/>
        <v>0</v>
      </c>
      <c r="E619" s="427"/>
      <c r="F619" s="427"/>
      <c r="G619" s="427"/>
      <c r="H619" s="427"/>
      <c r="I619" s="427"/>
      <c r="J619" s="427"/>
      <c r="K619" s="427"/>
      <c r="L619" s="427"/>
      <c r="M619" s="427"/>
      <c r="N619" s="427"/>
      <c r="O619" s="427"/>
      <c r="P619" s="427"/>
      <c r="Q619" s="427"/>
      <c r="R619" s="427"/>
      <c r="S619" s="427"/>
      <c r="T619" s="427"/>
      <c r="U619" s="427"/>
      <c r="V619" s="427"/>
      <c r="W619" s="427"/>
      <c r="X619" s="455"/>
      <c r="Y619" s="455">
        <v>360971.1</v>
      </c>
      <c r="Z619" s="460"/>
      <c r="AA619" s="13"/>
      <c r="AB619" s="34" t="s">
        <v>978</v>
      </c>
      <c r="AC619" s="36"/>
      <c r="AD619" s="36"/>
      <c r="AE619" s="123"/>
    </row>
    <row r="620" spans="1:31" ht="12.75" customHeight="1" x14ac:dyDescent="0.25">
      <c r="A620" s="428">
        <f t="shared" si="221"/>
        <v>469</v>
      </c>
      <c r="B620" s="349" t="s">
        <v>632</v>
      </c>
      <c r="C620" s="429">
        <f t="shared" si="219"/>
        <v>360266.67</v>
      </c>
      <c r="D620" s="455">
        <f t="shared" si="220"/>
        <v>0</v>
      </c>
      <c r="E620" s="427"/>
      <c r="F620" s="427"/>
      <c r="G620" s="427"/>
      <c r="H620" s="427"/>
      <c r="I620" s="427"/>
      <c r="J620" s="427"/>
      <c r="K620" s="427"/>
      <c r="L620" s="427"/>
      <c r="M620" s="427"/>
      <c r="N620" s="427"/>
      <c r="O620" s="427"/>
      <c r="P620" s="427"/>
      <c r="Q620" s="427"/>
      <c r="R620" s="427"/>
      <c r="S620" s="427"/>
      <c r="T620" s="427"/>
      <c r="U620" s="427"/>
      <c r="V620" s="427"/>
      <c r="W620" s="427"/>
      <c r="X620" s="455"/>
      <c r="Y620" s="455">
        <v>360266.67</v>
      </c>
      <c r="Z620" s="460"/>
      <c r="AA620" s="13"/>
      <c r="AB620" s="34" t="s">
        <v>978</v>
      </c>
      <c r="AC620" s="36"/>
      <c r="AD620" s="36"/>
      <c r="AE620" s="123"/>
    </row>
    <row r="621" spans="1:31" ht="12.75" customHeight="1" x14ac:dyDescent="0.25">
      <c r="A621" s="428">
        <f t="shared" si="221"/>
        <v>470</v>
      </c>
      <c r="B621" s="349" t="s">
        <v>633</v>
      </c>
      <c r="C621" s="429">
        <f t="shared" si="219"/>
        <v>531888.03</v>
      </c>
      <c r="D621" s="455">
        <f t="shared" si="220"/>
        <v>0</v>
      </c>
      <c r="E621" s="427"/>
      <c r="F621" s="427"/>
      <c r="G621" s="427"/>
      <c r="H621" s="427"/>
      <c r="I621" s="427"/>
      <c r="J621" s="427"/>
      <c r="K621" s="427"/>
      <c r="L621" s="427"/>
      <c r="M621" s="427"/>
      <c r="N621" s="427"/>
      <c r="O621" s="427"/>
      <c r="P621" s="427"/>
      <c r="Q621" s="427"/>
      <c r="R621" s="427"/>
      <c r="S621" s="427"/>
      <c r="T621" s="427"/>
      <c r="U621" s="427"/>
      <c r="V621" s="427"/>
      <c r="W621" s="427"/>
      <c r="X621" s="455"/>
      <c r="Y621" s="455">
        <v>531888.03</v>
      </c>
      <c r="Z621" s="460"/>
      <c r="AA621" s="13"/>
      <c r="AB621" s="34" t="s">
        <v>1000</v>
      </c>
      <c r="AC621" s="36"/>
      <c r="AD621" s="36"/>
      <c r="AE621" s="123"/>
    </row>
    <row r="622" spans="1:31" ht="12.75" customHeight="1" x14ac:dyDescent="0.25">
      <c r="A622" s="428">
        <f t="shared" si="221"/>
        <v>471</v>
      </c>
      <c r="B622" s="349" t="s">
        <v>634</v>
      </c>
      <c r="C622" s="429">
        <f t="shared" si="219"/>
        <v>360736.28</v>
      </c>
      <c r="D622" s="455">
        <f t="shared" si="220"/>
        <v>0</v>
      </c>
      <c r="E622" s="427"/>
      <c r="F622" s="427"/>
      <c r="G622" s="427"/>
      <c r="H622" s="427"/>
      <c r="I622" s="427"/>
      <c r="J622" s="427"/>
      <c r="K622" s="427"/>
      <c r="L622" s="427"/>
      <c r="M622" s="427"/>
      <c r="N622" s="427"/>
      <c r="O622" s="427"/>
      <c r="P622" s="427"/>
      <c r="Q622" s="427"/>
      <c r="R622" s="427"/>
      <c r="S622" s="427"/>
      <c r="T622" s="427"/>
      <c r="U622" s="427"/>
      <c r="V622" s="427"/>
      <c r="W622" s="427"/>
      <c r="X622" s="455"/>
      <c r="Y622" s="455">
        <v>360736.28</v>
      </c>
      <c r="Z622" s="460"/>
      <c r="AA622" s="13"/>
      <c r="AB622" s="34" t="s">
        <v>978</v>
      </c>
      <c r="AC622" s="36"/>
      <c r="AD622" s="36"/>
      <c r="AE622" s="123"/>
    </row>
    <row r="623" spans="1:31" ht="12.75" customHeight="1" x14ac:dyDescent="0.25">
      <c r="A623" s="428">
        <f t="shared" si="221"/>
        <v>472</v>
      </c>
      <c r="B623" s="349" t="s">
        <v>635</v>
      </c>
      <c r="C623" s="429">
        <f t="shared" si="219"/>
        <v>367780.64</v>
      </c>
      <c r="D623" s="455">
        <f t="shared" si="220"/>
        <v>0</v>
      </c>
      <c r="E623" s="427"/>
      <c r="F623" s="427"/>
      <c r="G623" s="427"/>
      <c r="H623" s="427"/>
      <c r="I623" s="427"/>
      <c r="J623" s="427"/>
      <c r="K623" s="427"/>
      <c r="L623" s="427"/>
      <c r="M623" s="427"/>
      <c r="N623" s="427"/>
      <c r="O623" s="427"/>
      <c r="P623" s="427"/>
      <c r="Q623" s="427"/>
      <c r="R623" s="427"/>
      <c r="S623" s="427"/>
      <c r="T623" s="427"/>
      <c r="U623" s="427"/>
      <c r="V623" s="427"/>
      <c r="W623" s="427"/>
      <c r="X623" s="455"/>
      <c r="Y623" s="455">
        <v>367780.64</v>
      </c>
      <c r="Z623" s="460"/>
      <c r="AA623" s="13"/>
      <c r="AB623" s="34" t="s">
        <v>978</v>
      </c>
      <c r="AC623" s="36"/>
      <c r="AD623" s="36"/>
      <c r="AE623" s="123"/>
    </row>
    <row r="624" spans="1:31" ht="12.75" customHeight="1" x14ac:dyDescent="0.25">
      <c r="A624" s="428">
        <f t="shared" si="221"/>
        <v>473</v>
      </c>
      <c r="B624" s="348" t="s">
        <v>636</v>
      </c>
      <c r="C624" s="429">
        <f t="shared" si="219"/>
        <v>346374.27999999997</v>
      </c>
      <c r="D624" s="455">
        <f t="shared" si="220"/>
        <v>0</v>
      </c>
      <c r="E624" s="427"/>
      <c r="F624" s="427"/>
      <c r="G624" s="427"/>
      <c r="H624" s="427"/>
      <c r="I624" s="427"/>
      <c r="J624" s="427"/>
      <c r="K624" s="427"/>
      <c r="L624" s="427"/>
      <c r="M624" s="427"/>
      <c r="N624" s="427"/>
      <c r="O624" s="427"/>
      <c r="P624" s="427"/>
      <c r="Q624" s="427"/>
      <c r="R624" s="427"/>
      <c r="S624" s="427"/>
      <c r="T624" s="427"/>
      <c r="U624" s="427"/>
      <c r="V624" s="427"/>
      <c r="W624" s="427"/>
      <c r="X624" s="455"/>
      <c r="Y624" s="455">
        <v>346374.27999999997</v>
      </c>
      <c r="Z624" s="460"/>
      <c r="AA624" s="13"/>
      <c r="AB624" s="34" t="s">
        <v>999</v>
      </c>
      <c r="AC624" s="36"/>
      <c r="AD624" s="36"/>
      <c r="AE624" s="123"/>
    </row>
    <row r="625" spans="1:31" ht="12.75" customHeight="1" x14ac:dyDescent="0.25">
      <c r="A625" s="428">
        <f t="shared" si="221"/>
        <v>474</v>
      </c>
      <c r="B625" s="348" t="s">
        <v>637</v>
      </c>
      <c r="C625" s="429">
        <f t="shared" si="219"/>
        <v>513594.33999999997</v>
      </c>
      <c r="D625" s="455">
        <f t="shared" si="220"/>
        <v>0</v>
      </c>
      <c r="E625" s="427"/>
      <c r="F625" s="427"/>
      <c r="G625" s="427"/>
      <c r="H625" s="427"/>
      <c r="I625" s="427"/>
      <c r="J625" s="427"/>
      <c r="K625" s="427"/>
      <c r="L625" s="427"/>
      <c r="M625" s="427"/>
      <c r="N625" s="427"/>
      <c r="O625" s="427"/>
      <c r="P625" s="427"/>
      <c r="Q625" s="427"/>
      <c r="R625" s="427"/>
      <c r="S625" s="427"/>
      <c r="T625" s="427"/>
      <c r="U625" s="427"/>
      <c r="V625" s="427"/>
      <c r="W625" s="427"/>
      <c r="X625" s="455"/>
      <c r="Y625" s="455">
        <v>513594.33999999997</v>
      </c>
      <c r="Z625" s="460"/>
      <c r="AA625" s="13"/>
      <c r="AB625" s="34" t="s">
        <v>1000</v>
      </c>
      <c r="AC625" s="36"/>
      <c r="AD625" s="36"/>
      <c r="AE625" s="123"/>
    </row>
    <row r="626" spans="1:31" ht="12.75" customHeight="1" x14ac:dyDescent="0.25">
      <c r="A626" s="428">
        <f t="shared" si="221"/>
        <v>475</v>
      </c>
      <c r="B626" s="349" t="s">
        <v>638</v>
      </c>
      <c r="C626" s="429">
        <f t="shared" si="219"/>
        <v>545929.82000000007</v>
      </c>
      <c r="D626" s="455">
        <f t="shared" si="220"/>
        <v>0</v>
      </c>
      <c r="E626" s="427"/>
      <c r="F626" s="427"/>
      <c r="G626" s="427"/>
      <c r="H626" s="427"/>
      <c r="I626" s="427"/>
      <c r="J626" s="427"/>
      <c r="K626" s="427"/>
      <c r="L626" s="427"/>
      <c r="M626" s="427"/>
      <c r="N626" s="427"/>
      <c r="O626" s="427"/>
      <c r="P626" s="427"/>
      <c r="Q626" s="427"/>
      <c r="R626" s="427"/>
      <c r="S626" s="427"/>
      <c r="T626" s="427"/>
      <c r="U626" s="427"/>
      <c r="V626" s="427"/>
      <c r="W626" s="427"/>
      <c r="X626" s="455"/>
      <c r="Y626" s="455">
        <v>545929.82000000007</v>
      </c>
      <c r="Z626" s="460"/>
      <c r="AA626" s="13"/>
      <c r="AB626" s="34" t="s">
        <v>1001</v>
      </c>
      <c r="AC626" s="36"/>
      <c r="AD626" s="36"/>
      <c r="AE626" s="123"/>
    </row>
    <row r="627" spans="1:31" ht="12.75" customHeight="1" x14ac:dyDescent="0.25">
      <c r="A627" s="428">
        <f t="shared" si="221"/>
        <v>476</v>
      </c>
      <c r="B627" s="349" t="s">
        <v>639</v>
      </c>
      <c r="C627" s="429">
        <f t="shared" si="219"/>
        <v>354301.57</v>
      </c>
      <c r="D627" s="455">
        <f t="shared" si="220"/>
        <v>0</v>
      </c>
      <c r="E627" s="427"/>
      <c r="F627" s="427"/>
      <c r="G627" s="427"/>
      <c r="H627" s="427"/>
      <c r="I627" s="427"/>
      <c r="J627" s="427"/>
      <c r="K627" s="427"/>
      <c r="L627" s="427"/>
      <c r="M627" s="427"/>
      <c r="N627" s="427"/>
      <c r="O627" s="427"/>
      <c r="P627" s="427"/>
      <c r="Q627" s="427"/>
      <c r="R627" s="427"/>
      <c r="S627" s="427"/>
      <c r="T627" s="427"/>
      <c r="U627" s="427"/>
      <c r="V627" s="427"/>
      <c r="W627" s="427"/>
      <c r="X627" s="455"/>
      <c r="Y627" s="455">
        <v>354301.57</v>
      </c>
      <c r="Z627" s="460"/>
      <c r="AA627" s="13"/>
      <c r="AB627" s="34" t="s">
        <v>978</v>
      </c>
      <c r="AC627" s="36"/>
      <c r="AD627" s="36"/>
      <c r="AE627" s="123"/>
    </row>
    <row r="628" spans="1:31" ht="12.75" customHeight="1" x14ac:dyDescent="0.25">
      <c r="A628" s="428">
        <f t="shared" si="221"/>
        <v>477</v>
      </c>
      <c r="B628" s="349" t="s">
        <v>640</v>
      </c>
      <c r="C628" s="429">
        <f t="shared" si="219"/>
        <v>353343.73</v>
      </c>
      <c r="D628" s="455">
        <f t="shared" si="220"/>
        <v>0</v>
      </c>
      <c r="E628" s="427"/>
      <c r="F628" s="427"/>
      <c r="G628" s="427"/>
      <c r="H628" s="427"/>
      <c r="I628" s="427"/>
      <c r="J628" s="427"/>
      <c r="K628" s="427"/>
      <c r="L628" s="427"/>
      <c r="M628" s="427"/>
      <c r="N628" s="427"/>
      <c r="O628" s="427"/>
      <c r="P628" s="427"/>
      <c r="Q628" s="427"/>
      <c r="R628" s="427"/>
      <c r="S628" s="427"/>
      <c r="T628" s="427"/>
      <c r="U628" s="427"/>
      <c r="V628" s="427"/>
      <c r="W628" s="427"/>
      <c r="X628" s="455"/>
      <c r="Y628" s="455">
        <v>353343.73</v>
      </c>
      <c r="Z628" s="460"/>
      <c r="AA628" s="13"/>
      <c r="AB628" s="34" t="s">
        <v>978</v>
      </c>
      <c r="AC628" s="36"/>
      <c r="AD628" s="36"/>
      <c r="AE628" s="123"/>
    </row>
    <row r="629" spans="1:31" ht="12.75" customHeight="1" x14ac:dyDescent="0.25">
      <c r="A629" s="428">
        <f t="shared" si="221"/>
        <v>478</v>
      </c>
      <c r="B629" s="348" t="s">
        <v>641</v>
      </c>
      <c r="C629" s="429">
        <f t="shared" si="219"/>
        <v>109228.12</v>
      </c>
      <c r="D629" s="455">
        <f t="shared" si="220"/>
        <v>0</v>
      </c>
      <c r="E629" s="427"/>
      <c r="F629" s="427"/>
      <c r="G629" s="427"/>
      <c r="H629" s="427"/>
      <c r="I629" s="427"/>
      <c r="J629" s="427"/>
      <c r="K629" s="427"/>
      <c r="L629" s="427"/>
      <c r="M629" s="427"/>
      <c r="N629" s="427"/>
      <c r="O629" s="427"/>
      <c r="P629" s="427"/>
      <c r="Q629" s="427"/>
      <c r="R629" s="427"/>
      <c r="S629" s="427"/>
      <c r="T629" s="427"/>
      <c r="U629" s="427"/>
      <c r="V629" s="427"/>
      <c r="W629" s="427"/>
      <c r="X629" s="455"/>
      <c r="Y629" s="455">
        <v>109228.12</v>
      </c>
      <c r="Z629" s="460"/>
      <c r="AA629" s="13"/>
      <c r="AB629" s="34" t="s">
        <v>1002</v>
      </c>
      <c r="AC629" s="36"/>
      <c r="AD629" s="36"/>
      <c r="AE629" s="123"/>
    </row>
    <row r="630" spans="1:31" ht="12.75" customHeight="1" x14ac:dyDescent="0.25">
      <c r="A630" s="428">
        <f t="shared" si="221"/>
        <v>479</v>
      </c>
      <c r="B630" s="349" t="s">
        <v>642</v>
      </c>
      <c r="C630" s="429">
        <f t="shared" si="219"/>
        <v>284637.71000000002</v>
      </c>
      <c r="D630" s="455">
        <f t="shared" si="220"/>
        <v>0</v>
      </c>
      <c r="E630" s="427"/>
      <c r="F630" s="427"/>
      <c r="G630" s="427"/>
      <c r="H630" s="427"/>
      <c r="I630" s="427"/>
      <c r="J630" s="427"/>
      <c r="K630" s="427"/>
      <c r="L630" s="427"/>
      <c r="M630" s="427"/>
      <c r="N630" s="427"/>
      <c r="O630" s="427"/>
      <c r="P630" s="427"/>
      <c r="Q630" s="427"/>
      <c r="R630" s="427"/>
      <c r="S630" s="427"/>
      <c r="T630" s="427"/>
      <c r="U630" s="427"/>
      <c r="V630" s="427"/>
      <c r="W630" s="427"/>
      <c r="X630" s="455"/>
      <c r="Y630" s="455">
        <v>284637.71000000002</v>
      </c>
      <c r="Z630" s="460"/>
      <c r="AA630" s="13"/>
      <c r="AB630" s="34" t="s">
        <v>1003</v>
      </c>
      <c r="AC630" s="36"/>
      <c r="AD630" s="36"/>
      <c r="AE630" s="123"/>
    </row>
    <row r="631" spans="1:31" ht="12.75" customHeight="1" x14ac:dyDescent="0.25">
      <c r="A631" s="428">
        <f t="shared" si="221"/>
        <v>480</v>
      </c>
      <c r="B631" s="348" t="s">
        <v>643</v>
      </c>
      <c r="C631" s="429">
        <f t="shared" si="219"/>
        <v>281169.33</v>
      </c>
      <c r="D631" s="455">
        <f t="shared" si="220"/>
        <v>0</v>
      </c>
      <c r="E631" s="427"/>
      <c r="F631" s="427"/>
      <c r="G631" s="427"/>
      <c r="H631" s="427"/>
      <c r="I631" s="427"/>
      <c r="J631" s="427"/>
      <c r="K631" s="427"/>
      <c r="L631" s="427"/>
      <c r="M631" s="427"/>
      <c r="N631" s="427"/>
      <c r="O631" s="427"/>
      <c r="P631" s="427"/>
      <c r="Q631" s="427"/>
      <c r="R631" s="427"/>
      <c r="S631" s="427"/>
      <c r="T631" s="427"/>
      <c r="U631" s="427"/>
      <c r="V631" s="427"/>
      <c r="W631" s="427"/>
      <c r="X631" s="455"/>
      <c r="Y631" s="455">
        <v>281169.33</v>
      </c>
      <c r="Z631" s="460"/>
      <c r="AA631" s="13"/>
      <c r="AB631" s="34" t="s">
        <v>1004</v>
      </c>
      <c r="AC631" s="36"/>
      <c r="AD631" s="36"/>
      <c r="AE631" s="123"/>
    </row>
    <row r="632" spans="1:31" ht="12.75" customHeight="1" x14ac:dyDescent="0.25">
      <c r="A632" s="428">
        <f t="shared" si="221"/>
        <v>481</v>
      </c>
      <c r="B632" s="349" t="s">
        <v>644</v>
      </c>
      <c r="C632" s="429">
        <f t="shared" si="219"/>
        <v>277879.05000000005</v>
      </c>
      <c r="D632" s="455">
        <f t="shared" si="220"/>
        <v>0</v>
      </c>
      <c r="E632" s="427"/>
      <c r="F632" s="427"/>
      <c r="G632" s="427"/>
      <c r="H632" s="427"/>
      <c r="I632" s="427"/>
      <c r="J632" s="427"/>
      <c r="K632" s="427"/>
      <c r="L632" s="427"/>
      <c r="M632" s="427"/>
      <c r="N632" s="427"/>
      <c r="O632" s="427"/>
      <c r="P632" s="427"/>
      <c r="Q632" s="427"/>
      <c r="R632" s="427"/>
      <c r="S632" s="427"/>
      <c r="T632" s="427"/>
      <c r="U632" s="427"/>
      <c r="V632" s="427"/>
      <c r="W632" s="427"/>
      <c r="X632" s="455"/>
      <c r="Y632" s="455">
        <v>277879.05000000005</v>
      </c>
      <c r="Z632" s="460"/>
      <c r="AA632" s="13"/>
      <c r="AB632" s="34" t="s">
        <v>1004</v>
      </c>
      <c r="AC632" s="36"/>
      <c r="AD632" s="36"/>
      <c r="AE632" s="123"/>
    </row>
    <row r="633" spans="1:31" ht="12.75" customHeight="1" x14ac:dyDescent="0.25">
      <c r="A633" s="428">
        <f t="shared" si="221"/>
        <v>482</v>
      </c>
      <c r="B633" s="349" t="s">
        <v>645</v>
      </c>
      <c r="C633" s="429">
        <f t="shared" si="219"/>
        <v>177636.66</v>
      </c>
      <c r="D633" s="455">
        <f t="shared" si="220"/>
        <v>0</v>
      </c>
      <c r="E633" s="427"/>
      <c r="F633" s="427"/>
      <c r="G633" s="427"/>
      <c r="H633" s="427"/>
      <c r="I633" s="427"/>
      <c r="J633" s="427"/>
      <c r="K633" s="427"/>
      <c r="L633" s="427"/>
      <c r="M633" s="427"/>
      <c r="N633" s="427"/>
      <c r="O633" s="427"/>
      <c r="P633" s="427"/>
      <c r="Q633" s="427"/>
      <c r="R633" s="427"/>
      <c r="S633" s="427"/>
      <c r="T633" s="427"/>
      <c r="U633" s="427"/>
      <c r="V633" s="427"/>
      <c r="W633" s="427"/>
      <c r="X633" s="455"/>
      <c r="Y633" s="455">
        <v>177636.66</v>
      </c>
      <c r="Z633" s="460"/>
      <c r="AA633" s="13"/>
      <c r="AB633" s="34" t="s">
        <v>1005</v>
      </c>
      <c r="AC633" s="36"/>
      <c r="AD633" s="36"/>
      <c r="AE633" s="123"/>
    </row>
    <row r="634" spans="1:31" ht="12.75" customHeight="1" x14ac:dyDescent="0.25">
      <c r="A634" s="428">
        <f t="shared" si="221"/>
        <v>483</v>
      </c>
      <c r="B634" s="349" t="s">
        <v>646</v>
      </c>
      <c r="C634" s="429">
        <f t="shared" si="219"/>
        <v>288148.13</v>
      </c>
      <c r="D634" s="455">
        <f t="shared" si="220"/>
        <v>0</v>
      </c>
      <c r="E634" s="427"/>
      <c r="F634" s="427"/>
      <c r="G634" s="427"/>
      <c r="H634" s="427"/>
      <c r="I634" s="427"/>
      <c r="J634" s="427"/>
      <c r="K634" s="427"/>
      <c r="L634" s="427"/>
      <c r="M634" s="427"/>
      <c r="N634" s="427"/>
      <c r="O634" s="427"/>
      <c r="P634" s="427"/>
      <c r="Q634" s="427"/>
      <c r="R634" s="427"/>
      <c r="S634" s="427"/>
      <c r="T634" s="427"/>
      <c r="U634" s="427"/>
      <c r="V634" s="427"/>
      <c r="W634" s="427"/>
      <c r="X634" s="455"/>
      <c r="Y634" s="455">
        <v>288148.13</v>
      </c>
      <c r="Z634" s="460"/>
      <c r="AA634" s="13"/>
      <c r="AB634" s="34" t="s">
        <v>1006</v>
      </c>
      <c r="AC634" s="36"/>
      <c r="AD634" s="36"/>
      <c r="AE634" s="123"/>
    </row>
    <row r="635" spans="1:31" ht="12.75" customHeight="1" x14ac:dyDescent="0.25">
      <c r="A635" s="428">
        <f t="shared" si="221"/>
        <v>484</v>
      </c>
      <c r="B635" s="348" t="s">
        <v>647</v>
      </c>
      <c r="C635" s="429">
        <f t="shared" si="219"/>
        <v>157373.93</v>
      </c>
      <c r="D635" s="455">
        <f t="shared" si="220"/>
        <v>0</v>
      </c>
      <c r="E635" s="427"/>
      <c r="F635" s="427"/>
      <c r="G635" s="427"/>
      <c r="H635" s="427"/>
      <c r="I635" s="427"/>
      <c r="J635" s="427"/>
      <c r="K635" s="427"/>
      <c r="L635" s="427"/>
      <c r="M635" s="427"/>
      <c r="N635" s="427"/>
      <c r="O635" s="427"/>
      <c r="P635" s="427"/>
      <c r="Q635" s="427"/>
      <c r="R635" s="427"/>
      <c r="S635" s="427"/>
      <c r="T635" s="427"/>
      <c r="U635" s="427"/>
      <c r="V635" s="427"/>
      <c r="W635" s="427"/>
      <c r="X635" s="455"/>
      <c r="Y635" s="455">
        <v>157373.93</v>
      </c>
      <c r="Z635" s="460"/>
      <c r="AA635" s="13"/>
      <c r="AB635" s="34" t="s">
        <v>1002</v>
      </c>
      <c r="AC635" s="36"/>
      <c r="AD635" s="36"/>
      <c r="AE635" s="123"/>
    </row>
    <row r="636" spans="1:31" ht="12.75" customHeight="1" x14ac:dyDescent="0.25">
      <c r="A636" s="428">
        <f t="shared" si="221"/>
        <v>485</v>
      </c>
      <c r="B636" s="349" t="s">
        <v>648</v>
      </c>
      <c r="C636" s="429">
        <f t="shared" si="219"/>
        <v>298894.78000000003</v>
      </c>
      <c r="D636" s="455">
        <f t="shared" si="220"/>
        <v>0</v>
      </c>
      <c r="E636" s="427"/>
      <c r="F636" s="427"/>
      <c r="G636" s="427"/>
      <c r="H636" s="427"/>
      <c r="I636" s="427"/>
      <c r="J636" s="427"/>
      <c r="K636" s="427"/>
      <c r="L636" s="427"/>
      <c r="M636" s="427"/>
      <c r="N636" s="427"/>
      <c r="O636" s="427"/>
      <c r="P636" s="427"/>
      <c r="Q636" s="427"/>
      <c r="R636" s="427"/>
      <c r="S636" s="427"/>
      <c r="T636" s="427"/>
      <c r="U636" s="427"/>
      <c r="V636" s="427"/>
      <c r="W636" s="427"/>
      <c r="X636" s="455"/>
      <c r="Y636" s="455">
        <v>298894.78000000003</v>
      </c>
      <c r="Z636" s="460"/>
      <c r="AA636" s="13"/>
      <c r="AB636" s="34" t="s">
        <v>999</v>
      </c>
      <c r="AC636" s="36"/>
      <c r="AD636" s="36"/>
      <c r="AE636" s="123"/>
    </row>
    <row r="637" spans="1:31" ht="12.75" customHeight="1" x14ac:dyDescent="0.25">
      <c r="A637" s="428">
        <f t="shared" si="221"/>
        <v>486</v>
      </c>
      <c r="B637" s="349" t="s">
        <v>649</v>
      </c>
      <c r="C637" s="429">
        <f t="shared" si="219"/>
        <v>254227.5</v>
      </c>
      <c r="D637" s="455">
        <f t="shared" si="220"/>
        <v>0</v>
      </c>
      <c r="E637" s="427"/>
      <c r="F637" s="427"/>
      <c r="G637" s="427"/>
      <c r="H637" s="427"/>
      <c r="I637" s="427"/>
      <c r="J637" s="427"/>
      <c r="K637" s="427"/>
      <c r="L637" s="427"/>
      <c r="M637" s="427"/>
      <c r="N637" s="427"/>
      <c r="O637" s="427"/>
      <c r="P637" s="427"/>
      <c r="Q637" s="427"/>
      <c r="R637" s="427"/>
      <c r="S637" s="427"/>
      <c r="T637" s="427"/>
      <c r="U637" s="427"/>
      <c r="V637" s="427"/>
      <c r="W637" s="427"/>
      <c r="X637" s="455"/>
      <c r="Y637" s="455">
        <v>254227.5</v>
      </c>
      <c r="Z637" s="460"/>
      <c r="AA637" s="13"/>
      <c r="AB637" s="34" t="s">
        <v>999</v>
      </c>
      <c r="AC637" s="36"/>
      <c r="AD637" s="36"/>
      <c r="AE637" s="123"/>
    </row>
    <row r="638" spans="1:31" ht="12.75" customHeight="1" x14ac:dyDescent="0.25">
      <c r="A638" s="428">
        <f t="shared" si="221"/>
        <v>487</v>
      </c>
      <c r="B638" s="348" t="s">
        <v>650</v>
      </c>
      <c r="C638" s="429">
        <f t="shared" si="219"/>
        <v>97362.84</v>
      </c>
      <c r="D638" s="455">
        <f t="shared" si="220"/>
        <v>0</v>
      </c>
      <c r="E638" s="427"/>
      <c r="F638" s="427"/>
      <c r="G638" s="427"/>
      <c r="H638" s="427"/>
      <c r="I638" s="427"/>
      <c r="J638" s="427"/>
      <c r="K638" s="427"/>
      <c r="L638" s="427"/>
      <c r="M638" s="427"/>
      <c r="N638" s="427"/>
      <c r="O638" s="427"/>
      <c r="P638" s="427"/>
      <c r="Q638" s="427"/>
      <c r="R638" s="427"/>
      <c r="S638" s="427"/>
      <c r="T638" s="427"/>
      <c r="U638" s="427"/>
      <c r="V638" s="427"/>
      <c r="W638" s="427"/>
      <c r="X638" s="455"/>
      <c r="Y638" s="455">
        <v>97362.84</v>
      </c>
      <c r="Z638" s="460"/>
      <c r="AA638" s="13"/>
      <c r="AB638" s="34" t="s">
        <v>1002</v>
      </c>
      <c r="AC638" s="36"/>
      <c r="AD638" s="36"/>
      <c r="AE638" s="123"/>
    </row>
    <row r="639" spans="1:31" ht="17.25" customHeight="1" x14ac:dyDescent="0.25">
      <c r="A639" s="428">
        <f t="shared" si="221"/>
        <v>488</v>
      </c>
      <c r="B639" s="329" t="s">
        <v>247</v>
      </c>
      <c r="C639" s="429">
        <f t="shared" si="219"/>
        <v>13424937.880000001</v>
      </c>
      <c r="D639" s="455">
        <f t="shared" si="220"/>
        <v>0</v>
      </c>
      <c r="E639" s="427"/>
      <c r="F639" s="427"/>
      <c r="G639" s="427"/>
      <c r="H639" s="427"/>
      <c r="I639" s="427"/>
      <c r="J639" s="427"/>
      <c r="K639" s="427"/>
      <c r="L639" s="427"/>
      <c r="M639" s="427"/>
      <c r="N639" s="427"/>
      <c r="O639" s="427"/>
      <c r="P639" s="427"/>
      <c r="Q639" s="427"/>
      <c r="R639" s="427">
        <v>2800</v>
      </c>
      <c r="S639" s="427">
        <v>13424937.880000001</v>
      </c>
      <c r="T639" s="427"/>
      <c r="U639" s="427"/>
      <c r="V639" s="427"/>
      <c r="W639" s="427"/>
      <c r="X639" s="455"/>
      <c r="Y639" s="455"/>
      <c r="Z639" s="460"/>
      <c r="AA639" s="13"/>
      <c r="AB639" s="34"/>
      <c r="AC639" s="85"/>
      <c r="AD639" s="85"/>
    </row>
    <row r="640" spans="1:31" ht="17.25" customHeight="1" x14ac:dyDescent="0.25">
      <c r="A640" s="428">
        <f t="shared" si="221"/>
        <v>489</v>
      </c>
      <c r="B640" s="329" t="s">
        <v>248</v>
      </c>
      <c r="C640" s="429">
        <f t="shared" ref="C640:C662" si="222">D640+M640+O640+Q640+S640+U640+W640+X640+Y640</f>
        <v>7611168.7400000002</v>
      </c>
      <c r="D640" s="455">
        <f t="shared" ref="D640:D662" si="223">E640+F640+G640+H640+I640+J640</f>
        <v>3354499.28</v>
      </c>
      <c r="E640" s="427"/>
      <c r="F640" s="427">
        <v>555178.19999999995</v>
      </c>
      <c r="G640" s="427">
        <v>1998765.42</v>
      </c>
      <c r="H640" s="427">
        <v>277934.84000000003</v>
      </c>
      <c r="I640" s="427">
        <v>292151.48</v>
      </c>
      <c r="J640" s="427">
        <v>230469.34</v>
      </c>
      <c r="K640" s="427"/>
      <c r="L640" s="427"/>
      <c r="M640" s="427"/>
      <c r="N640" s="427"/>
      <c r="O640" s="427"/>
      <c r="P640" s="427"/>
      <c r="Q640" s="427"/>
      <c r="R640" s="427">
        <v>530</v>
      </c>
      <c r="S640" s="427">
        <v>4256669.46</v>
      </c>
      <c r="T640" s="427"/>
      <c r="U640" s="427"/>
      <c r="V640" s="427"/>
      <c r="W640" s="427"/>
      <c r="X640" s="455"/>
      <c r="Y640" s="427"/>
      <c r="Z640" s="429"/>
      <c r="AA640" s="13"/>
      <c r="AB640" s="34"/>
      <c r="AC640" s="36"/>
      <c r="AD640" s="85"/>
    </row>
    <row r="641" spans="1:31" ht="12.75" customHeight="1" x14ac:dyDescent="0.25">
      <c r="A641" s="428">
        <f t="shared" ref="A641:A662" si="224">A640+1</f>
        <v>490</v>
      </c>
      <c r="B641" s="349" t="s">
        <v>651</v>
      </c>
      <c r="C641" s="429">
        <f t="shared" si="222"/>
        <v>489936.82</v>
      </c>
      <c r="D641" s="455">
        <f t="shared" si="223"/>
        <v>0</v>
      </c>
      <c r="E641" s="427"/>
      <c r="F641" s="427"/>
      <c r="G641" s="427"/>
      <c r="H641" s="427"/>
      <c r="I641" s="427"/>
      <c r="J641" s="427"/>
      <c r="K641" s="427"/>
      <c r="L641" s="427"/>
      <c r="M641" s="427"/>
      <c r="N641" s="427"/>
      <c r="O641" s="427"/>
      <c r="P641" s="427"/>
      <c r="Q641" s="427"/>
      <c r="R641" s="427"/>
      <c r="S641" s="427"/>
      <c r="T641" s="427"/>
      <c r="U641" s="427"/>
      <c r="V641" s="427"/>
      <c r="W641" s="427"/>
      <c r="X641" s="455"/>
      <c r="Y641" s="455">
        <v>489936.82</v>
      </c>
      <c r="Z641" s="460"/>
      <c r="AA641" s="13"/>
      <c r="AB641" s="34" t="s">
        <v>1000</v>
      </c>
      <c r="AC641" s="36"/>
      <c r="AD641" s="36"/>
      <c r="AE641" s="123"/>
    </row>
    <row r="642" spans="1:31" ht="12.75" customHeight="1" x14ac:dyDescent="0.25">
      <c r="A642" s="428">
        <f t="shared" si="224"/>
        <v>491</v>
      </c>
      <c r="B642" s="348" t="s">
        <v>652</v>
      </c>
      <c r="C642" s="429">
        <f t="shared" si="222"/>
        <v>776360.87</v>
      </c>
      <c r="D642" s="455">
        <f t="shared" si="223"/>
        <v>0</v>
      </c>
      <c r="E642" s="427"/>
      <c r="F642" s="427"/>
      <c r="G642" s="427"/>
      <c r="H642" s="427"/>
      <c r="I642" s="427"/>
      <c r="J642" s="427"/>
      <c r="K642" s="427"/>
      <c r="L642" s="427"/>
      <c r="M642" s="427"/>
      <c r="N642" s="427"/>
      <c r="O642" s="427"/>
      <c r="P642" s="427"/>
      <c r="Q642" s="427"/>
      <c r="R642" s="427"/>
      <c r="S642" s="427"/>
      <c r="T642" s="427"/>
      <c r="U642" s="427"/>
      <c r="V642" s="427"/>
      <c r="W642" s="427"/>
      <c r="X642" s="455"/>
      <c r="Y642" s="455">
        <v>776360.87</v>
      </c>
      <c r="Z642" s="460"/>
      <c r="AA642" s="13"/>
      <c r="AB642" s="34" t="s">
        <v>1008</v>
      </c>
      <c r="AC642" s="36"/>
      <c r="AD642" s="36"/>
      <c r="AE642" s="123"/>
    </row>
    <row r="643" spans="1:31" ht="12.75" customHeight="1" x14ac:dyDescent="0.25">
      <c r="A643" s="428">
        <f t="shared" si="224"/>
        <v>492</v>
      </c>
      <c r="B643" s="348" t="s">
        <v>653</v>
      </c>
      <c r="C643" s="429">
        <f t="shared" si="222"/>
        <v>357761.99</v>
      </c>
      <c r="D643" s="455">
        <f t="shared" si="223"/>
        <v>0</v>
      </c>
      <c r="E643" s="427"/>
      <c r="F643" s="427"/>
      <c r="G643" s="427"/>
      <c r="H643" s="427"/>
      <c r="I643" s="427"/>
      <c r="J643" s="427"/>
      <c r="K643" s="427"/>
      <c r="L643" s="427"/>
      <c r="M643" s="427"/>
      <c r="N643" s="427"/>
      <c r="O643" s="427"/>
      <c r="P643" s="427"/>
      <c r="Q643" s="427"/>
      <c r="R643" s="427"/>
      <c r="S643" s="427"/>
      <c r="T643" s="427"/>
      <c r="U643" s="427"/>
      <c r="V643" s="427"/>
      <c r="W643" s="427"/>
      <c r="X643" s="455"/>
      <c r="Y643" s="455">
        <v>357761.99</v>
      </c>
      <c r="Z643" s="460"/>
      <c r="AA643" s="13"/>
      <c r="AB643" s="34" t="s">
        <v>978</v>
      </c>
      <c r="AC643" s="36"/>
      <c r="AD643" s="36"/>
      <c r="AE643" s="123"/>
    </row>
    <row r="644" spans="1:31" ht="12.75" customHeight="1" x14ac:dyDescent="0.25">
      <c r="A644" s="428">
        <f t="shared" si="224"/>
        <v>493</v>
      </c>
      <c r="B644" s="349" t="s">
        <v>654</v>
      </c>
      <c r="C644" s="429">
        <f t="shared" si="222"/>
        <v>357761.99</v>
      </c>
      <c r="D644" s="455">
        <f t="shared" si="223"/>
        <v>0</v>
      </c>
      <c r="E644" s="427"/>
      <c r="F644" s="427"/>
      <c r="G644" s="427"/>
      <c r="H644" s="427"/>
      <c r="I644" s="427"/>
      <c r="J644" s="427"/>
      <c r="K644" s="427"/>
      <c r="L644" s="427"/>
      <c r="M644" s="427"/>
      <c r="N644" s="427"/>
      <c r="O644" s="427"/>
      <c r="P644" s="427"/>
      <c r="Q644" s="427"/>
      <c r="R644" s="427"/>
      <c r="S644" s="427"/>
      <c r="T644" s="427"/>
      <c r="U644" s="427"/>
      <c r="V644" s="427"/>
      <c r="W644" s="427"/>
      <c r="X644" s="455"/>
      <c r="Y644" s="455">
        <v>357761.99</v>
      </c>
      <c r="Z644" s="460"/>
      <c r="AA644" s="13"/>
      <c r="AB644" s="34" t="s">
        <v>978</v>
      </c>
      <c r="AC644" s="36"/>
      <c r="AD644" s="36"/>
      <c r="AE644" s="123"/>
    </row>
    <row r="645" spans="1:31" ht="12.75" customHeight="1" x14ac:dyDescent="0.25">
      <c r="A645" s="428">
        <f t="shared" si="224"/>
        <v>494</v>
      </c>
      <c r="B645" s="349" t="s">
        <v>655</v>
      </c>
      <c r="C645" s="429">
        <f t="shared" si="222"/>
        <v>357414.53</v>
      </c>
      <c r="D645" s="455">
        <f t="shared" si="223"/>
        <v>0</v>
      </c>
      <c r="E645" s="427"/>
      <c r="F645" s="427"/>
      <c r="G645" s="427"/>
      <c r="H645" s="427"/>
      <c r="I645" s="427"/>
      <c r="J645" s="427"/>
      <c r="K645" s="427"/>
      <c r="L645" s="427"/>
      <c r="M645" s="427"/>
      <c r="N645" s="427"/>
      <c r="O645" s="427"/>
      <c r="P645" s="427"/>
      <c r="Q645" s="427"/>
      <c r="R645" s="427"/>
      <c r="S645" s="427"/>
      <c r="T645" s="427"/>
      <c r="U645" s="427"/>
      <c r="V645" s="427"/>
      <c r="W645" s="427"/>
      <c r="X645" s="455"/>
      <c r="Y645" s="455">
        <v>357414.53</v>
      </c>
      <c r="Z645" s="460"/>
      <c r="AA645" s="13"/>
      <c r="AB645" s="34" t="s">
        <v>978</v>
      </c>
      <c r="AC645" s="36"/>
      <c r="AD645" s="36"/>
      <c r="AE645" s="123"/>
    </row>
    <row r="646" spans="1:31" ht="12.75" customHeight="1" x14ac:dyDescent="0.25">
      <c r="A646" s="428">
        <f t="shared" si="224"/>
        <v>495</v>
      </c>
      <c r="B646" s="348" t="s">
        <v>656</v>
      </c>
      <c r="C646" s="429">
        <f t="shared" si="222"/>
        <v>608401.9</v>
      </c>
      <c r="D646" s="455">
        <f t="shared" si="223"/>
        <v>0</v>
      </c>
      <c r="E646" s="427"/>
      <c r="F646" s="427"/>
      <c r="G646" s="427"/>
      <c r="H646" s="427"/>
      <c r="I646" s="427"/>
      <c r="J646" s="427"/>
      <c r="K646" s="427"/>
      <c r="L646" s="427"/>
      <c r="M646" s="427"/>
      <c r="N646" s="427"/>
      <c r="O646" s="427"/>
      <c r="P646" s="427"/>
      <c r="Q646" s="427"/>
      <c r="R646" s="427"/>
      <c r="S646" s="427"/>
      <c r="T646" s="427"/>
      <c r="U646" s="427"/>
      <c r="V646" s="427"/>
      <c r="W646" s="427"/>
      <c r="X646" s="455"/>
      <c r="Y646" s="455">
        <v>608401.9</v>
      </c>
      <c r="Z646" s="460"/>
      <c r="AA646" s="13"/>
      <c r="AB646" s="34" t="s">
        <v>1009</v>
      </c>
      <c r="AC646" s="36"/>
      <c r="AD646" s="36"/>
      <c r="AE646" s="123"/>
    </row>
    <row r="647" spans="1:31" ht="12.75" customHeight="1" x14ac:dyDescent="0.25">
      <c r="A647" s="428">
        <f t="shared" si="224"/>
        <v>496</v>
      </c>
      <c r="B647" s="350" t="s">
        <v>657</v>
      </c>
      <c r="C647" s="429">
        <f t="shared" si="222"/>
        <v>460153.72</v>
      </c>
      <c r="D647" s="455">
        <f t="shared" si="223"/>
        <v>0</v>
      </c>
      <c r="E647" s="427"/>
      <c r="F647" s="427"/>
      <c r="G647" s="427"/>
      <c r="H647" s="427"/>
      <c r="I647" s="427"/>
      <c r="J647" s="427"/>
      <c r="K647" s="427"/>
      <c r="L647" s="427"/>
      <c r="M647" s="427"/>
      <c r="N647" s="427"/>
      <c r="O647" s="427"/>
      <c r="P647" s="427"/>
      <c r="Q647" s="427"/>
      <c r="R647" s="427"/>
      <c r="S647" s="427"/>
      <c r="T647" s="427"/>
      <c r="U647" s="427"/>
      <c r="V647" s="427"/>
      <c r="W647" s="427"/>
      <c r="X647" s="455"/>
      <c r="Y647" s="455">
        <v>460153.72</v>
      </c>
      <c r="Z647" s="460"/>
      <c r="AA647" s="13"/>
      <c r="AB647" s="34" t="s">
        <v>1010</v>
      </c>
      <c r="AC647" s="36"/>
      <c r="AD647" s="36"/>
      <c r="AE647" s="123"/>
    </row>
    <row r="648" spans="1:31" ht="12.75" customHeight="1" x14ac:dyDescent="0.25">
      <c r="A648" s="428">
        <f t="shared" si="224"/>
        <v>497</v>
      </c>
      <c r="B648" s="348" t="s">
        <v>658</v>
      </c>
      <c r="C648" s="429">
        <f t="shared" si="222"/>
        <v>623095.64</v>
      </c>
      <c r="D648" s="455">
        <f t="shared" si="223"/>
        <v>0</v>
      </c>
      <c r="E648" s="427"/>
      <c r="F648" s="427"/>
      <c r="G648" s="427"/>
      <c r="H648" s="427"/>
      <c r="I648" s="427"/>
      <c r="J648" s="427"/>
      <c r="K648" s="427"/>
      <c r="L648" s="427"/>
      <c r="M648" s="427"/>
      <c r="N648" s="427"/>
      <c r="O648" s="427"/>
      <c r="P648" s="427"/>
      <c r="Q648" s="427"/>
      <c r="R648" s="427"/>
      <c r="S648" s="427"/>
      <c r="T648" s="427"/>
      <c r="U648" s="427"/>
      <c r="V648" s="427"/>
      <c r="W648" s="427"/>
      <c r="X648" s="455"/>
      <c r="Y648" s="455">
        <v>623095.64</v>
      </c>
      <c r="Z648" s="460"/>
      <c r="AA648" s="13"/>
      <c r="AB648" s="34" t="s">
        <v>1007</v>
      </c>
      <c r="AC648" s="36"/>
      <c r="AD648" s="36"/>
      <c r="AE648" s="123"/>
    </row>
    <row r="649" spans="1:31" ht="12.75" customHeight="1" x14ac:dyDescent="0.25">
      <c r="A649" s="428">
        <f t="shared" si="224"/>
        <v>498</v>
      </c>
      <c r="B649" s="349" t="s">
        <v>659</v>
      </c>
      <c r="C649" s="429">
        <f t="shared" si="222"/>
        <v>653535.46</v>
      </c>
      <c r="D649" s="455">
        <f t="shared" si="223"/>
        <v>0</v>
      </c>
      <c r="E649" s="427"/>
      <c r="F649" s="427"/>
      <c r="G649" s="427"/>
      <c r="H649" s="427"/>
      <c r="I649" s="427"/>
      <c r="J649" s="427"/>
      <c r="K649" s="427"/>
      <c r="L649" s="427"/>
      <c r="M649" s="427"/>
      <c r="N649" s="427"/>
      <c r="O649" s="427"/>
      <c r="P649" s="427"/>
      <c r="Q649" s="427"/>
      <c r="R649" s="427"/>
      <c r="S649" s="427"/>
      <c r="T649" s="427"/>
      <c r="U649" s="427"/>
      <c r="V649" s="427"/>
      <c r="W649" s="427"/>
      <c r="X649" s="455"/>
      <c r="Y649" s="455">
        <v>653535.46</v>
      </c>
      <c r="Z649" s="460"/>
      <c r="AA649" s="13" t="s">
        <v>360</v>
      </c>
      <c r="AB649" s="34" t="s">
        <v>1011</v>
      </c>
      <c r="AC649" s="36"/>
      <c r="AD649" s="36"/>
      <c r="AE649" s="123"/>
    </row>
    <row r="650" spans="1:31" ht="12.75" customHeight="1" x14ac:dyDescent="0.25">
      <c r="A650" s="428">
        <f t="shared" si="224"/>
        <v>499</v>
      </c>
      <c r="B650" s="349" t="s">
        <v>660</v>
      </c>
      <c r="C650" s="429">
        <f t="shared" si="222"/>
        <v>1238637.33</v>
      </c>
      <c r="D650" s="455">
        <f t="shared" si="223"/>
        <v>0</v>
      </c>
      <c r="E650" s="427"/>
      <c r="F650" s="427"/>
      <c r="G650" s="427"/>
      <c r="H650" s="427"/>
      <c r="I650" s="427"/>
      <c r="J650" s="427"/>
      <c r="K650" s="427"/>
      <c r="L650" s="427"/>
      <c r="M650" s="427"/>
      <c r="N650" s="427"/>
      <c r="O650" s="427"/>
      <c r="P650" s="427"/>
      <c r="Q650" s="427"/>
      <c r="R650" s="427"/>
      <c r="S650" s="427"/>
      <c r="T650" s="427"/>
      <c r="U650" s="427"/>
      <c r="V650" s="427"/>
      <c r="W650" s="427"/>
      <c r="X650" s="455"/>
      <c r="Y650" s="455">
        <v>1238637.33</v>
      </c>
      <c r="Z650" s="460"/>
      <c r="AA650" s="13" t="s">
        <v>353</v>
      </c>
      <c r="AB650" s="34" t="s">
        <v>1029</v>
      </c>
      <c r="AC650" s="36"/>
      <c r="AD650" s="36"/>
      <c r="AE650" s="123"/>
    </row>
    <row r="651" spans="1:31" ht="12.75" customHeight="1" x14ac:dyDescent="0.25">
      <c r="A651" s="428">
        <f t="shared" si="224"/>
        <v>500</v>
      </c>
      <c r="B651" s="350" t="s">
        <v>661</v>
      </c>
      <c r="C651" s="429">
        <f t="shared" si="222"/>
        <v>133480.43</v>
      </c>
      <c r="D651" s="455">
        <f t="shared" si="223"/>
        <v>0</v>
      </c>
      <c r="E651" s="427"/>
      <c r="F651" s="427"/>
      <c r="G651" s="427"/>
      <c r="H651" s="427"/>
      <c r="I651" s="427"/>
      <c r="J651" s="427"/>
      <c r="K651" s="427"/>
      <c r="L651" s="427"/>
      <c r="M651" s="427"/>
      <c r="N651" s="427"/>
      <c r="O651" s="427"/>
      <c r="P651" s="427"/>
      <c r="Q651" s="427"/>
      <c r="R651" s="427"/>
      <c r="S651" s="427"/>
      <c r="T651" s="427"/>
      <c r="U651" s="427"/>
      <c r="V651" s="427"/>
      <c r="W651" s="427"/>
      <c r="X651" s="455"/>
      <c r="Y651" s="455">
        <v>133480.43</v>
      </c>
      <c r="Z651" s="460"/>
      <c r="AA651" s="13"/>
      <c r="AB651" s="34" t="s">
        <v>1002</v>
      </c>
      <c r="AC651" s="36"/>
      <c r="AD651" s="36"/>
      <c r="AE651" s="123"/>
    </row>
    <row r="652" spans="1:31" ht="12.75" customHeight="1" x14ac:dyDescent="0.25">
      <c r="A652" s="428">
        <f t="shared" si="224"/>
        <v>501</v>
      </c>
      <c r="B652" s="348" t="s">
        <v>662</v>
      </c>
      <c r="C652" s="429">
        <f t="shared" si="222"/>
        <v>156486.04</v>
      </c>
      <c r="D652" s="455">
        <f t="shared" si="223"/>
        <v>0</v>
      </c>
      <c r="E652" s="427"/>
      <c r="F652" s="427"/>
      <c r="G652" s="427"/>
      <c r="H652" s="427"/>
      <c r="I652" s="427"/>
      <c r="J652" s="427"/>
      <c r="K652" s="427"/>
      <c r="L652" s="427"/>
      <c r="M652" s="427"/>
      <c r="N652" s="427"/>
      <c r="O652" s="427"/>
      <c r="P652" s="427"/>
      <c r="Q652" s="427"/>
      <c r="R652" s="427"/>
      <c r="S652" s="427"/>
      <c r="T652" s="427"/>
      <c r="U652" s="427"/>
      <c r="V652" s="427"/>
      <c r="W652" s="427"/>
      <c r="X652" s="455"/>
      <c r="Y652" s="455">
        <v>156486.04</v>
      </c>
      <c r="Z652" s="460"/>
      <c r="AA652" s="13"/>
      <c r="AB652" s="34" t="s">
        <v>1002</v>
      </c>
      <c r="AC652" s="36"/>
      <c r="AD652" s="36"/>
      <c r="AE652" s="123"/>
    </row>
    <row r="653" spans="1:31" ht="12.75" customHeight="1" x14ac:dyDescent="0.25">
      <c r="A653" s="428">
        <f t="shared" si="224"/>
        <v>502</v>
      </c>
      <c r="B653" s="349" t="s">
        <v>663</v>
      </c>
      <c r="C653" s="429">
        <f t="shared" si="222"/>
        <v>401144.96</v>
      </c>
      <c r="D653" s="455">
        <f t="shared" si="223"/>
        <v>0</v>
      </c>
      <c r="E653" s="427"/>
      <c r="F653" s="427"/>
      <c r="G653" s="427"/>
      <c r="H653" s="427"/>
      <c r="I653" s="427"/>
      <c r="J653" s="427"/>
      <c r="K653" s="427"/>
      <c r="L653" s="427"/>
      <c r="M653" s="427"/>
      <c r="N653" s="427"/>
      <c r="O653" s="427"/>
      <c r="P653" s="427"/>
      <c r="Q653" s="427"/>
      <c r="R653" s="427"/>
      <c r="S653" s="427"/>
      <c r="T653" s="427"/>
      <c r="U653" s="427"/>
      <c r="V653" s="427"/>
      <c r="W653" s="427"/>
      <c r="X653" s="455"/>
      <c r="Y653" s="455">
        <v>401144.96</v>
      </c>
      <c r="Z653" s="460"/>
      <c r="AA653" s="13"/>
      <c r="AB653" s="34" t="s">
        <v>978</v>
      </c>
      <c r="AC653" s="36"/>
      <c r="AD653" s="36"/>
      <c r="AE653" s="123"/>
    </row>
    <row r="654" spans="1:31" ht="12.75" customHeight="1" x14ac:dyDescent="0.25">
      <c r="A654" s="428">
        <f t="shared" si="224"/>
        <v>503</v>
      </c>
      <c r="B654" s="348" t="s">
        <v>664</v>
      </c>
      <c r="C654" s="429">
        <f t="shared" si="222"/>
        <v>120156.52</v>
      </c>
      <c r="D654" s="455">
        <f t="shared" si="223"/>
        <v>0</v>
      </c>
      <c r="E654" s="427"/>
      <c r="F654" s="427"/>
      <c r="G654" s="427"/>
      <c r="H654" s="427"/>
      <c r="I654" s="427"/>
      <c r="J654" s="427"/>
      <c r="K654" s="427"/>
      <c r="L654" s="427"/>
      <c r="M654" s="427"/>
      <c r="N654" s="427"/>
      <c r="O654" s="427"/>
      <c r="P654" s="427"/>
      <c r="Q654" s="427"/>
      <c r="R654" s="427"/>
      <c r="S654" s="427"/>
      <c r="T654" s="427"/>
      <c r="U654" s="427"/>
      <c r="V654" s="427"/>
      <c r="W654" s="427"/>
      <c r="X654" s="455"/>
      <c r="Y654" s="455">
        <v>120156.52</v>
      </c>
      <c r="Z654" s="460"/>
      <c r="AA654" s="13"/>
      <c r="AB654" s="34" t="s">
        <v>1002</v>
      </c>
      <c r="AC654" s="36"/>
      <c r="AD654" s="36"/>
      <c r="AE654" s="123"/>
    </row>
    <row r="655" spans="1:31" ht="12.75" customHeight="1" x14ac:dyDescent="0.25">
      <c r="A655" s="428">
        <f t="shared" si="224"/>
        <v>504</v>
      </c>
      <c r="B655" s="348" t="s">
        <v>665</v>
      </c>
      <c r="C655" s="429">
        <f t="shared" si="222"/>
        <v>146564.06</v>
      </c>
      <c r="D655" s="455">
        <f t="shared" si="223"/>
        <v>0</v>
      </c>
      <c r="E655" s="427"/>
      <c r="F655" s="427"/>
      <c r="G655" s="427"/>
      <c r="H655" s="427"/>
      <c r="I655" s="427"/>
      <c r="J655" s="427"/>
      <c r="K655" s="427"/>
      <c r="L655" s="427"/>
      <c r="M655" s="427"/>
      <c r="N655" s="427"/>
      <c r="O655" s="427"/>
      <c r="P655" s="427"/>
      <c r="Q655" s="427"/>
      <c r="R655" s="427"/>
      <c r="S655" s="427"/>
      <c r="T655" s="427"/>
      <c r="U655" s="427"/>
      <c r="V655" s="427"/>
      <c r="W655" s="427"/>
      <c r="X655" s="455"/>
      <c r="Y655" s="455">
        <v>146564.06</v>
      </c>
      <c r="Z655" s="460"/>
      <c r="AA655" s="13"/>
      <c r="AB655" s="34" t="s">
        <v>1002</v>
      </c>
      <c r="AC655" s="36"/>
      <c r="AD655" s="36"/>
      <c r="AE655" s="123"/>
    </row>
    <row r="656" spans="1:31" ht="12.75" customHeight="1" x14ac:dyDescent="0.25">
      <c r="A656" s="428">
        <f t="shared" si="224"/>
        <v>505</v>
      </c>
      <c r="B656" s="349" t="s">
        <v>666</v>
      </c>
      <c r="C656" s="429">
        <f t="shared" si="222"/>
        <v>315128.69</v>
      </c>
      <c r="D656" s="455">
        <f t="shared" si="223"/>
        <v>0</v>
      </c>
      <c r="E656" s="427"/>
      <c r="F656" s="427"/>
      <c r="G656" s="427"/>
      <c r="H656" s="427"/>
      <c r="I656" s="427"/>
      <c r="J656" s="427"/>
      <c r="K656" s="427"/>
      <c r="L656" s="427"/>
      <c r="M656" s="427"/>
      <c r="N656" s="427"/>
      <c r="O656" s="427"/>
      <c r="P656" s="427"/>
      <c r="Q656" s="427"/>
      <c r="R656" s="427"/>
      <c r="S656" s="427"/>
      <c r="T656" s="427"/>
      <c r="U656" s="427"/>
      <c r="V656" s="427"/>
      <c r="W656" s="427"/>
      <c r="X656" s="455"/>
      <c r="Y656" s="455">
        <v>315128.69</v>
      </c>
      <c r="Z656" s="460"/>
      <c r="AA656" s="13"/>
      <c r="AB656" s="34" t="s">
        <v>999</v>
      </c>
      <c r="AC656" s="36"/>
      <c r="AD656" s="36"/>
      <c r="AE656" s="123"/>
    </row>
    <row r="657" spans="1:33" ht="12.75" customHeight="1" x14ac:dyDescent="0.25">
      <c r="A657" s="428">
        <f t="shared" si="224"/>
        <v>506</v>
      </c>
      <c r="B657" s="349" t="s">
        <v>667</v>
      </c>
      <c r="C657" s="429">
        <f t="shared" si="222"/>
        <v>320022.01</v>
      </c>
      <c r="D657" s="455">
        <f t="shared" si="223"/>
        <v>0</v>
      </c>
      <c r="E657" s="427"/>
      <c r="F657" s="427"/>
      <c r="G657" s="427"/>
      <c r="H657" s="427"/>
      <c r="I657" s="427"/>
      <c r="J657" s="427"/>
      <c r="K657" s="427"/>
      <c r="L657" s="427"/>
      <c r="M657" s="427"/>
      <c r="N657" s="427"/>
      <c r="O657" s="427"/>
      <c r="P657" s="427"/>
      <c r="Q657" s="427"/>
      <c r="R657" s="427"/>
      <c r="S657" s="427"/>
      <c r="T657" s="427"/>
      <c r="U657" s="427"/>
      <c r="V657" s="427"/>
      <c r="W657" s="427"/>
      <c r="X657" s="455"/>
      <c r="Y657" s="455">
        <v>320022.01</v>
      </c>
      <c r="Z657" s="460"/>
      <c r="AA657" s="13"/>
      <c r="AB657" s="34" t="s">
        <v>1003</v>
      </c>
      <c r="AC657" s="36"/>
      <c r="AD657" s="36"/>
      <c r="AE657" s="123"/>
    </row>
    <row r="658" spans="1:33" ht="12.75" customHeight="1" x14ac:dyDescent="0.25">
      <c r="A658" s="428">
        <f t="shared" si="224"/>
        <v>507</v>
      </c>
      <c r="B658" s="349" t="s">
        <v>668</v>
      </c>
      <c r="C658" s="429">
        <f t="shared" si="222"/>
        <v>136552.64000000001</v>
      </c>
      <c r="D658" s="455">
        <f t="shared" si="223"/>
        <v>0</v>
      </c>
      <c r="E658" s="427"/>
      <c r="F658" s="427"/>
      <c r="G658" s="427"/>
      <c r="H658" s="427"/>
      <c r="I658" s="427"/>
      <c r="J658" s="427"/>
      <c r="K658" s="427"/>
      <c r="L658" s="427"/>
      <c r="M658" s="427"/>
      <c r="N658" s="427"/>
      <c r="O658" s="427"/>
      <c r="P658" s="427"/>
      <c r="Q658" s="427"/>
      <c r="R658" s="427"/>
      <c r="S658" s="427"/>
      <c r="T658" s="427"/>
      <c r="U658" s="427"/>
      <c r="V658" s="427"/>
      <c r="W658" s="427"/>
      <c r="X658" s="455"/>
      <c r="Y658" s="455">
        <v>136552.64000000001</v>
      </c>
      <c r="Z658" s="460"/>
      <c r="AA658" s="13"/>
      <c r="AB658" s="34" t="s">
        <v>982</v>
      </c>
      <c r="AC658" s="36"/>
      <c r="AD658" s="36"/>
      <c r="AE658" s="123"/>
    </row>
    <row r="659" spans="1:33" ht="12.75" customHeight="1" x14ac:dyDescent="0.25">
      <c r="A659" s="428">
        <f t="shared" si="224"/>
        <v>508</v>
      </c>
      <c r="B659" s="348" t="s">
        <v>669</v>
      </c>
      <c r="C659" s="429">
        <f t="shared" si="222"/>
        <v>133158.45000000001</v>
      </c>
      <c r="D659" s="455">
        <f t="shared" si="223"/>
        <v>0</v>
      </c>
      <c r="E659" s="427"/>
      <c r="F659" s="427"/>
      <c r="G659" s="427"/>
      <c r="H659" s="427"/>
      <c r="I659" s="427"/>
      <c r="J659" s="427"/>
      <c r="K659" s="427"/>
      <c r="L659" s="427"/>
      <c r="M659" s="427"/>
      <c r="N659" s="427"/>
      <c r="O659" s="427"/>
      <c r="P659" s="427"/>
      <c r="Q659" s="427"/>
      <c r="R659" s="427"/>
      <c r="S659" s="427"/>
      <c r="T659" s="427"/>
      <c r="U659" s="427"/>
      <c r="V659" s="427"/>
      <c r="W659" s="427"/>
      <c r="X659" s="455"/>
      <c r="Y659" s="455">
        <v>133158.45000000001</v>
      </c>
      <c r="Z659" s="460"/>
      <c r="AA659" s="13"/>
      <c r="AB659" s="34" t="s">
        <v>1002</v>
      </c>
      <c r="AC659" s="36"/>
      <c r="AD659" s="36"/>
      <c r="AE659" s="123"/>
    </row>
    <row r="660" spans="1:33" ht="12.75" customHeight="1" x14ac:dyDescent="0.25">
      <c r="A660" s="428">
        <f t="shared" si="224"/>
        <v>509</v>
      </c>
      <c r="B660" s="348" t="s">
        <v>670</v>
      </c>
      <c r="C660" s="429">
        <f t="shared" si="222"/>
        <v>122852.95</v>
      </c>
      <c r="D660" s="455">
        <f t="shared" si="223"/>
        <v>0</v>
      </c>
      <c r="E660" s="427"/>
      <c r="F660" s="427"/>
      <c r="G660" s="427"/>
      <c r="H660" s="427"/>
      <c r="I660" s="427"/>
      <c r="J660" s="427"/>
      <c r="K660" s="427"/>
      <c r="L660" s="427"/>
      <c r="M660" s="427"/>
      <c r="N660" s="427"/>
      <c r="O660" s="427"/>
      <c r="P660" s="427"/>
      <c r="Q660" s="427"/>
      <c r="R660" s="427"/>
      <c r="S660" s="427"/>
      <c r="T660" s="427"/>
      <c r="U660" s="427"/>
      <c r="V660" s="427"/>
      <c r="W660" s="427"/>
      <c r="X660" s="455"/>
      <c r="Y660" s="455">
        <v>122852.95</v>
      </c>
      <c r="Z660" s="460"/>
      <c r="AA660" s="13"/>
      <c r="AB660" s="34" t="s">
        <v>1002</v>
      </c>
      <c r="AC660" s="36"/>
      <c r="AD660" s="36"/>
      <c r="AE660" s="123"/>
    </row>
    <row r="661" spans="1:33" ht="12.75" customHeight="1" x14ac:dyDescent="0.25">
      <c r="A661" s="428">
        <f t="shared" si="224"/>
        <v>510</v>
      </c>
      <c r="B661" s="349" t="s">
        <v>671</v>
      </c>
      <c r="C661" s="429">
        <f t="shared" si="222"/>
        <v>315734.7</v>
      </c>
      <c r="D661" s="455">
        <f t="shared" si="223"/>
        <v>0</v>
      </c>
      <c r="E661" s="427"/>
      <c r="F661" s="427"/>
      <c r="G661" s="427"/>
      <c r="H661" s="427"/>
      <c r="I661" s="427"/>
      <c r="J661" s="427"/>
      <c r="K661" s="427"/>
      <c r="L661" s="427"/>
      <c r="M661" s="427"/>
      <c r="N661" s="427"/>
      <c r="O661" s="427"/>
      <c r="P661" s="427"/>
      <c r="Q661" s="427"/>
      <c r="R661" s="427"/>
      <c r="S661" s="427"/>
      <c r="T661" s="427"/>
      <c r="U661" s="427"/>
      <c r="V661" s="427"/>
      <c r="W661" s="427"/>
      <c r="X661" s="455"/>
      <c r="Y661" s="455">
        <v>315734.7</v>
      </c>
      <c r="Z661" s="460"/>
      <c r="AA661" s="13"/>
      <c r="AB661" s="34" t="s">
        <v>999</v>
      </c>
      <c r="AC661" s="36"/>
      <c r="AD661" s="36"/>
      <c r="AE661" s="123"/>
    </row>
    <row r="662" spans="1:33" ht="12.75" customHeight="1" x14ac:dyDescent="0.25">
      <c r="A662" s="428">
        <f t="shared" si="224"/>
        <v>511</v>
      </c>
      <c r="B662" s="329" t="s">
        <v>1722</v>
      </c>
      <c r="C662" s="429">
        <f t="shared" si="222"/>
        <v>901975.13</v>
      </c>
      <c r="D662" s="455">
        <f t="shared" si="223"/>
        <v>0</v>
      </c>
      <c r="E662" s="427"/>
      <c r="F662" s="427"/>
      <c r="G662" s="427"/>
      <c r="H662" s="427"/>
      <c r="I662" s="427"/>
      <c r="J662" s="427"/>
      <c r="K662" s="427"/>
      <c r="L662" s="427"/>
      <c r="M662" s="427"/>
      <c r="N662" s="427"/>
      <c r="O662" s="427"/>
      <c r="P662" s="427"/>
      <c r="Q662" s="427"/>
      <c r="R662" s="427"/>
      <c r="S662" s="427"/>
      <c r="T662" s="427"/>
      <c r="U662" s="427"/>
      <c r="V662" s="427"/>
      <c r="W662" s="427"/>
      <c r="X662" s="455"/>
      <c r="Y662" s="455">
        <v>901975.13</v>
      </c>
      <c r="Z662" s="460"/>
      <c r="AA662" s="13"/>
      <c r="AB662" s="34" t="s">
        <v>978</v>
      </c>
      <c r="AC662" s="36"/>
      <c r="AD662" s="36"/>
      <c r="AE662" s="123"/>
    </row>
    <row r="663" spans="1:33" ht="17.25" customHeight="1" x14ac:dyDescent="0.25">
      <c r="A663" s="597" t="s">
        <v>17</v>
      </c>
      <c r="B663" s="598"/>
      <c r="C663" s="429">
        <f>SUM(C608:C662)</f>
        <v>58349734.760000028</v>
      </c>
      <c r="D663" s="427">
        <f t="shared" ref="D663:Y663" si="225">SUM(D608:D662)</f>
        <v>20975145.060000002</v>
      </c>
      <c r="E663" s="427">
        <f t="shared" si="225"/>
        <v>0</v>
      </c>
      <c r="F663" s="427">
        <f t="shared" si="225"/>
        <v>2894750.8899999997</v>
      </c>
      <c r="G663" s="427">
        <f t="shared" si="225"/>
        <v>12861300.049999999</v>
      </c>
      <c r="H663" s="427">
        <f t="shared" si="225"/>
        <v>2336189.6799999997</v>
      </c>
      <c r="I663" s="427">
        <f t="shared" si="225"/>
        <v>2333171.94</v>
      </c>
      <c r="J663" s="427">
        <f t="shared" si="225"/>
        <v>549732.5</v>
      </c>
      <c r="K663" s="427">
        <f t="shared" si="225"/>
        <v>0</v>
      </c>
      <c r="L663" s="427">
        <f t="shared" ref="L663" si="226">SUM(L608:L662)</f>
        <v>0</v>
      </c>
      <c r="M663" s="427">
        <f t="shared" si="225"/>
        <v>0</v>
      </c>
      <c r="N663" s="427">
        <f t="shared" si="225"/>
        <v>0</v>
      </c>
      <c r="O663" s="427">
        <f t="shared" si="225"/>
        <v>0</v>
      </c>
      <c r="P663" s="427">
        <f t="shared" si="225"/>
        <v>0</v>
      </c>
      <c r="Q663" s="427">
        <f t="shared" si="225"/>
        <v>0</v>
      </c>
      <c r="R663" s="427">
        <f t="shared" si="225"/>
        <v>3330</v>
      </c>
      <c r="S663" s="427">
        <f t="shared" si="225"/>
        <v>17681607.34</v>
      </c>
      <c r="T663" s="427">
        <f t="shared" si="225"/>
        <v>0</v>
      </c>
      <c r="U663" s="427">
        <f t="shared" si="225"/>
        <v>0</v>
      </c>
      <c r="V663" s="427">
        <f t="shared" si="225"/>
        <v>0</v>
      </c>
      <c r="W663" s="427">
        <f t="shared" si="225"/>
        <v>0</v>
      </c>
      <c r="X663" s="427">
        <f t="shared" si="225"/>
        <v>0</v>
      </c>
      <c r="Y663" s="427">
        <f t="shared" si="225"/>
        <v>19692982.360000003</v>
      </c>
      <c r="Z663" s="429">
        <f>(C663-Y663)*0.0214</f>
        <v>827254.50136000046</v>
      </c>
      <c r="AA663" s="13"/>
      <c r="AB663" s="34"/>
      <c r="AC663" s="85"/>
      <c r="AD663" s="85"/>
      <c r="AG663" s="86"/>
    </row>
    <row r="664" spans="1:33" ht="17.25" customHeight="1" x14ac:dyDescent="0.25">
      <c r="A664" s="492" t="s">
        <v>125</v>
      </c>
      <c r="B664" s="493"/>
      <c r="C664" s="494"/>
      <c r="D664" s="480"/>
      <c r="E664" s="480"/>
      <c r="F664" s="480"/>
      <c r="G664" s="480"/>
      <c r="H664" s="480"/>
      <c r="I664" s="480"/>
      <c r="J664" s="480"/>
      <c r="K664" s="480"/>
      <c r="L664" s="480"/>
      <c r="M664" s="480"/>
      <c r="N664" s="480"/>
      <c r="O664" s="480"/>
      <c r="P664" s="480"/>
      <c r="Q664" s="480"/>
      <c r="R664" s="480"/>
      <c r="S664" s="480"/>
      <c r="T664" s="480"/>
      <c r="U664" s="480"/>
      <c r="V664" s="480"/>
      <c r="W664" s="480"/>
      <c r="X664" s="480"/>
      <c r="Y664" s="480"/>
      <c r="Z664" s="482"/>
      <c r="AA664" s="13"/>
      <c r="AB664" s="34"/>
      <c r="AC664" s="36"/>
      <c r="AD664" s="85"/>
    </row>
    <row r="665" spans="1:33" ht="17.25" customHeight="1" x14ac:dyDescent="0.25">
      <c r="A665" s="125">
        <f>A662+1</f>
        <v>512</v>
      </c>
      <c r="B665" s="329" t="s">
        <v>250</v>
      </c>
      <c r="C665" s="429">
        <f t="shared" ref="C665:C678" si="227">D665+M665+O665+Q665+S665+U665+W665+X665+Y665</f>
        <v>13898263.560000001</v>
      </c>
      <c r="D665" s="455">
        <f t="shared" ref="D665:D678" si="228">E665+F665+G665+H665+I665+J665</f>
        <v>4806199</v>
      </c>
      <c r="E665" s="427"/>
      <c r="F665" s="427">
        <v>412978.76</v>
      </c>
      <c r="G665" s="427">
        <v>3201289.26</v>
      </c>
      <c r="H665" s="427">
        <v>405753.62</v>
      </c>
      <c r="I665" s="427">
        <v>786177.36</v>
      </c>
      <c r="J665" s="427"/>
      <c r="K665" s="427"/>
      <c r="L665" s="427"/>
      <c r="M665" s="427"/>
      <c r="N665" s="427">
        <v>713.57</v>
      </c>
      <c r="O665" s="427">
        <v>2246921.7799999998</v>
      </c>
      <c r="P665" s="427"/>
      <c r="Q665" s="427"/>
      <c r="R665" s="427">
        <v>856.4</v>
      </c>
      <c r="S665" s="427">
        <v>6339713.3799999999</v>
      </c>
      <c r="T665" s="427"/>
      <c r="U665" s="427"/>
      <c r="V665" s="427"/>
      <c r="W665" s="427"/>
      <c r="X665" s="427">
        <f>147963.74+357465.66</f>
        <v>505429.39999999997</v>
      </c>
      <c r="Y665" s="427"/>
      <c r="Z665" s="429"/>
      <c r="AA665" s="13" t="s">
        <v>361</v>
      </c>
      <c r="AB665" s="34"/>
      <c r="AC665" s="85"/>
      <c r="AD665" s="85"/>
    </row>
    <row r="666" spans="1:33" s="127" customFormat="1" ht="18" customHeight="1" x14ac:dyDescent="0.2">
      <c r="A666" s="125">
        <f t="shared" ref="A666:A678" si="229">A665+1</f>
        <v>513</v>
      </c>
      <c r="B666" s="297" t="s">
        <v>674</v>
      </c>
      <c r="C666" s="429">
        <f t="shared" si="227"/>
        <v>622396.15999999992</v>
      </c>
      <c r="D666" s="455">
        <f t="shared" si="228"/>
        <v>0</v>
      </c>
      <c r="E666" s="427"/>
      <c r="F666" s="427"/>
      <c r="G666" s="427"/>
      <c r="H666" s="427"/>
      <c r="I666" s="427"/>
      <c r="J666" s="427"/>
      <c r="K666" s="427"/>
      <c r="L666" s="427"/>
      <c r="M666" s="427"/>
      <c r="N666" s="427"/>
      <c r="O666" s="427"/>
      <c r="P666" s="427"/>
      <c r="Q666" s="427"/>
      <c r="R666" s="427"/>
      <c r="S666" s="427"/>
      <c r="T666" s="427"/>
      <c r="U666" s="427"/>
      <c r="V666" s="427"/>
      <c r="W666" s="427"/>
      <c r="X666" s="427"/>
      <c r="Y666" s="427">
        <v>622396.15999999992</v>
      </c>
      <c r="Z666" s="429"/>
      <c r="AA666" s="16" t="s">
        <v>1483</v>
      </c>
      <c r="AB666" s="121" t="s">
        <v>987</v>
      </c>
    </row>
    <row r="667" spans="1:33" s="127" customFormat="1" ht="15" customHeight="1" x14ac:dyDescent="0.2">
      <c r="A667" s="125">
        <f t="shared" si="229"/>
        <v>514</v>
      </c>
      <c r="B667" s="297" t="s">
        <v>675</v>
      </c>
      <c r="C667" s="429">
        <f t="shared" si="227"/>
        <v>394392.66</v>
      </c>
      <c r="D667" s="455">
        <f t="shared" si="228"/>
        <v>0</v>
      </c>
      <c r="E667" s="427"/>
      <c r="F667" s="427"/>
      <c r="G667" s="427"/>
      <c r="H667" s="427"/>
      <c r="I667" s="427"/>
      <c r="J667" s="427"/>
      <c r="K667" s="427"/>
      <c r="L667" s="427"/>
      <c r="M667" s="427"/>
      <c r="N667" s="427"/>
      <c r="O667" s="427"/>
      <c r="P667" s="427"/>
      <c r="Q667" s="427"/>
      <c r="R667" s="427"/>
      <c r="S667" s="427"/>
      <c r="T667" s="427"/>
      <c r="U667" s="427"/>
      <c r="V667" s="427"/>
      <c r="W667" s="427"/>
      <c r="X667" s="427"/>
      <c r="Y667" s="427">
        <v>394392.66</v>
      </c>
      <c r="Z667" s="429"/>
      <c r="AA667" s="16" t="s">
        <v>1483</v>
      </c>
      <c r="AB667" s="121" t="s">
        <v>988</v>
      </c>
    </row>
    <row r="668" spans="1:33" s="127" customFormat="1" ht="17.25" customHeight="1" x14ac:dyDescent="0.2">
      <c r="A668" s="125">
        <f t="shared" si="229"/>
        <v>515</v>
      </c>
      <c r="B668" s="297" t="s">
        <v>676</v>
      </c>
      <c r="C668" s="429">
        <f t="shared" si="227"/>
        <v>348056.45</v>
      </c>
      <c r="D668" s="455">
        <f t="shared" si="228"/>
        <v>0</v>
      </c>
      <c r="E668" s="427"/>
      <c r="F668" s="427"/>
      <c r="G668" s="427"/>
      <c r="H668" s="427"/>
      <c r="I668" s="427"/>
      <c r="J668" s="427"/>
      <c r="K668" s="427"/>
      <c r="L668" s="427"/>
      <c r="M668" s="427"/>
      <c r="N668" s="427"/>
      <c r="O668" s="427"/>
      <c r="P668" s="427"/>
      <c r="Q668" s="427"/>
      <c r="R668" s="427"/>
      <c r="S668" s="427"/>
      <c r="T668" s="427"/>
      <c r="U668" s="427"/>
      <c r="V668" s="427"/>
      <c r="W668" s="427"/>
      <c r="X668" s="427"/>
      <c r="Y668" s="427">
        <v>348056.45</v>
      </c>
      <c r="Z668" s="429"/>
      <c r="AA668" s="16" t="s">
        <v>1483</v>
      </c>
      <c r="AB668" s="121" t="s">
        <v>988</v>
      </c>
    </row>
    <row r="669" spans="1:33" s="127" customFormat="1" ht="17.25" customHeight="1" x14ac:dyDescent="0.2">
      <c r="A669" s="125">
        <f t="shared" si="229"/>
        <v>516</v>
      </c>
      <c r="B669" s="297" t="s">
        <v>677</v>
      </c>
      <c r="C669" s="429">
        <f t="shared" si="227"/>
        <v>706246.19</v>
      </c>
      <c r="D669" s="455">
        <f t="shared" si="228"/>
        <v>0</v>
      </c>
      <c r="E669" s="427"/>
      <c r="F669" s="427"/>
      <c r="G669" s="427"/>
      <c r="H669" s="427"/>
      <c r="I669" s="427"/>
      <c r="J669" s="427"/>
      <c r="K669" s="427"/>
      <c r="L669" s="427"/>
      <c r="M669" s="427"/>
      <c r="N669" s="427"/>
      <c r="O669" s="427"/>
      <c r="P669" s="427"/>
      <c r="Q669" s="427"/>
      <c r="R669" s="427"/>
      <c r="S669" s="427"/>
      <c r="T669" s="427"/>
      <c r="U669" s="427"/>
      <c r="V669" s="427"/>
      <c r="W669" s="427"/>
      <c r="X669" s="427"/>
      <c r="Y669" s="427">
        <v>706246.19</v>
      </c>
      <c r="Z669" s="429"/>
      <c r="AA669" s="16" t="s">
        <v>1483</v>
      </c>
      <c r="AB669" s="121" t="s">
        <v>989</v>
      </c>
    </row>
    <row r="670" spans="1:33" s="127" customFormat="1" ht="17.25" customHeight="1" x14ac:dyDescent="0.2">
      <c r="A670" s="125">
        <f t="shared" si="229"/>
        <v>517</v>
      </c>
      <c r="B670" s="297" t="s">
        <v>678</v>
      </c>
      <c r="C670" s="429">
        <f t="shared" si="227"/>
        <v>718523.5</v>
      </c>
      <c r="D670" s="455">
        <f t="shared" si="228"/>
        <v>0</v>
      </c>
      <c r="E670" s="427"/>
      <c r="F670" s="427"/>
      <c r="G670" s="427"/>
      <c r="H670" s="427"/>
      <c r="I670" s="427"/>
      <c r="J670" s="427"/>
      <c r="K670" s="427"/>
      <c r="L670" s="427"/>
      <c r="M670" s="427"/>
      <c r="N670" s="427"/>
      <c r="O670" s="427"/>
      <c r="P670" s="427"/>
      <c r="Q670" s="427"/>
      <c r="R670" s="427"/>
      <c r="S670" s="427"/>
      <c r="T670" s="427"/>
      <c r="U670" s="427"/>
      <c r="V670" s="427"/>
      <c r="W670" s="427"/>
      <c r="X670" s="427"/>
      <c r="Y670" s="427">
        <v>718523.5</v>
      </c>
      <c r="Z670" s="429"/>
      <c r="AA670" s="16" t="s">
        <v>1483</v>
      </c>
      <c r="AB670" s="121" t="s">
        <v>996</v>
      </c>
    </row>
    <row r="671" spans="1:33" s="127" customFormat="1" ht="17.25" customHeight="1" x14ac:dyDescent="0.2">
      <c r="A671" s="125">
        <f t="shared" si="229"/>
        <v>518</v>
      </c>
      <c r="B671" s="297" t="s">
        <v>679</v>
      </c>
      <c r="C671" s="429">
        <f t="shared" si="227"/>
        <v>554849.18000000005</v>
      </c>
      <c r="D671" s="455">
        <f t="shared" si="228"/>
        <v>0</v>
      </c>
      <c r="E671" s="427"/>
      <c r="F671" s="427"/>
      <c r="G671" s="427"/>
      <c r="H671" s="427"/>
      <c r="I671" s="427"/>
      <c r="J671" s="427"/>
      <c r="K671" s="427"/>
      <c r="L671" s="427"/>
      <c r="M671" s="427"/>
      <c r="N671" s="427"/>
      <c r="O671" s="427"/>
      <c r="P671" s="427"/>
      <c r="Q671" s="427"/>
      <c r="R671" s="427"/>
      <c r="S671" s="427"/>
      <c r="T671" s="427"/>
      <c r="U671" s="427"/>
      <c r="V671" s="427"/>
      <c r="W671" s="427"/>
      <c r="X671" s="427"/>
      <c r="Y671" s="427">
        <v>554849.18000000005</v>
      </c>
      <c r="Z671" s="429"/>
      <c r="AA671" s="16" t="s">
        <v>1483</v>
      </c>
      <c r="AB671" s="121" t="s">
        <v>991</v>
      </c>
    </row>
    <row r="672" spans="1:33" s="127" customFormat="1" ht="17.25" customHeight="1" x14ac:dyDescent="0.2">
      <c r="A672" s="125">
        <f t="shared" si="229"/>
        <v>519</v>
      </c>
      <c r="B672" s="297" t="s">
        <v>680</v>
      </c>
      <c r="C672" s="429">
        <f t="shared" si="227"/>
        <v>405194.02</v>
      </c>
      <c r="D672" s="455">
        <f t="shared" si="228"/>
        <v>0</v>
      </c>
      <c r="E672" s="427"/>
      <c r="F672" s="427"/>
      <c r="G672" s="427"/>
      <c r="H672" s="427"/>
      <c r="I672" s="427"/>
      <c r="J672" s="427"/>
      <c r="K672" s="427"/>
      <c r="L672" s="427"/>
      <c r="M672" s="427"/>
      <c r="N672" s="427"/>
      <c r="O672" s="427"/>
      <c r="P672" s="427"/>
      <c r="Q672" s="427"/>
      <c r="R672" s="427"/>
      <c r="S672" s="427"/>
      <c r="T672" s="427"/>
      <c r="U672" s="427"/>
      <c r="V672" s="427"/>
      <c r="W672" s="427"/>
      <c r="X672" s="427"/>
      <c r="Y672" s="427">
        <v>405194.02</v>
      </c>
      <c r="Z672" s="429"/>
      <c r="AA672" s="16" t="s">
        <v>1483</v>
      </c>
      <c r="AB672" s="121" t="s">
        <v>990</v>
      </c>
    </row>
    <row r="673" spans="1:33" s="127" customFormat="1" ht="17.25" customHeight="1" x14ac:dyDescent="0.2">
      <c r="A673" s="125">
        <f t="shared" si="229"/>
        <v>520</v>
      </c>
      <c r="B673" s="297" t="s">
        <v>681</v>
      </c>
      <c r="C673" s="429">
        <f t="shared" si="227"/>
        <v>499071.5</v>
      </c>
      <c r="D673" s="455">
        <f t="shared" si="228"/>
        <v>0</v>
      </c>
      <c r="E673" s="427"/>
      <c r="F673" s="427"/>
      <c r="G673" s="427"/>
      <c r="H673" s="427"/>
      <c r="I673" s="427"/>
      <c r="J673" s="427"/>
      <c r="K673" s="427"/>
      <c r="L673" s="427"/>
      <c r="M673" s="427"/>
      <c r="N673" s="427"/>
      <c r="O673" s="427"/>
      <c r="P673" s="427"/>
      <c r="Q673" s="427"/>
      <c r="R673" s="427"/>
      <c r="S673" s="427"/>
      <c r="T673" s="427"/>
      <c r="U673" s="427"/>
      <c r="V673" s="427"/>
      <c r="W673" s="427"/>
      <c r="X673" s="427"/>
      <c r="Y673" s="427">
        <v>499071.5</v>
      </c>
      <c r="Z673" s="429"/>
      <c r="AA673" s="16" t="s">
        <v>1483</v>
      </c>
      <c r="AB673" s="121" t="s">
        <v>991</v>
      </c>
    </row>
    <row r="674" spans="1:33" s="127" customFormat="1" ht="17.25" customHeight="1" x14ac:dyDescent="0.2">
      <c r="A674" s="125">
        <f t="shared" si="229"/>
        <v>521</v>
      </c>
      <c r="B674" s="297" t="s">
        <v>682</v>
      </c>
      <c r="C674" s="429">
        <f t="shared" si="227"/>
        <v>505133.27</v>
      </c>
      <c r="D674" s="455">
        <f t="shared" si="228"/>
        <v>0</v>
      </c>
      <c r="E674" s="427"/>
      <c r="F674" s="427"/>
      <c r="G674" s="427"/>
      <c r="H674" s="427"/>
      <c r="I674" s="427"/>
      <c r="J674" s="427"/>
      <c r="K674" s="427"/>
      <c r="L674" s="427"/>
      <c r="M674" s="427"/>
      <c r="N674" s="427"/>
      <c r="O674" s="427"/>
      <c r="P674" s="427"/>
      <c r="Q674" s="427"/>
      <c r="R674" s="427"/>
      <c r="S674" s="427"/>
      <c r="T674" s="427"/>
      <c r="U674" s="427"/>
      <c r="V674" s="427"/>
      <c r="W674" s="427"/>
      <c r="X674" s="427"/>
      <c r="Y674" s="427">
        <v>505133.27</v>
      </c>
      <c r="Z674" s="429"/>
      <c r="AA674" s="16" t="s">
        <v>1483</v>
      </c>
      <c r="AB674" s="121" t="s">
        <v>992</v>
      </c>
    </row>
    <row r="675" spans="1:33" s="127" customFormat="1" ht="17.25" customHeight="1" x14ac:dyDescent="0.2">
      <c r="A675" s="125">
        <f t="shared" si="229"/>
        <v>522</v>
      </c>
      <c r="B675" s="297" t="s">
        <v>683</v>
      </c>
      <c r="C675" s="429">
        <f t="shared" si="227"/>
        <v>196097.71</v>
      </c>
      <c r="D675" s="455">
        <f t="shared" si="228"/>
        <v>0</v>
      </c>
      <c r="E675" s="427"/>
      <c r="F675" s="427"/>
      <c r="G675" s="427"/>
      <c r="H675" s="427"/>
      <c r="I675" s="427"/>
      <c r="J675" s="427"/>
      <c r="K675" s="427"/>
      <c r="L675" s="427"/>
      <c r="M675" s="427"/>
      <c r="N675" s="427"/>
      <c r="O675" s="427"/>
      <c r="P675" s="427"/>
      <c r="Q675" s="427"/>
      <c r="R675" s="427"/>
      <c r="S675" s="427"/>
      <c r="T675" s="427"/>
      <c r="U675" s="427"/>
      <c r="V675" s="427"/>
      <c r="W675" s="427"/>
      <c r="X675" s="427"/>
      <c r="Y675" s="427">
        <v>196097.71</v>
      </c>
      <c r="Z675" s="429"/>
      <c r="AA675" s="16" t="s">
        <v>1483</v>
      </c>
      <c r="AB675" s="121" t="s">
        <v>993</v>
      </c>
    </row>
    <row r="676" spans="1:33" s="127" customFormat="1" ht="17.25" customHeight="1" x14ac:dyDescent="0.2">
      <c r="A676" s="125">
        <f t="shared" si="229"/>
        <v>523</v>
      </c>
      <c r="B676" s="297" t="s">
        <v>684</v>
      </c>
      <c r="C676" s="429">
        <f t="shared" si="227"/>
        <v>355805.23</v>
      </c>
      <c r="D676" s="455">
        <f t="shared" si="228"/>
        <v>0</v>
      </c>
      <c r="E676" s="427"/>
      <c r="F676" s="427"/>
      <c r="G676" s="427"/>
      <c r="H676" s="427"/>
      <c r="I676" s="427"/>
      <c r="J676" s="427"/>
      <c r="K676" s="427"/>
      <c r="L676" s="427"/>
      <c r="M676" s="427"/>
      <c r="N676" s="427"/>
      <c r="O676" s="427"/>
      <c r="P676" s="427"/>
      <c r="Q676" s="427"/>
      <c r="R676" s="427"/>
      <c r="S676" s="427"/>
      <c r="T676" s="427"/>
      <c r="U676" s="427"/>
      <c r="V676" s="427"/>
      <c r="W676" s="427"/>
      <c r="X676" s="427"/>
      <c r="Y676" s="427">
        <v>355805.23</v>
      </c>
      <c r="Z676" s="429"/>
      <c r="AA676" s="16" t="s">
        <v>1483</v>
      </c>
      <c r="AB676" s="121" t="s">
        <v>994</v>
      </c>
    </row>
    <row r="677" spans="1:33" s="127" customFormat="1" ht="17.25" customHeight="1" x14ac:dyDescent="0.2">
      <c r="A677" s="125">
        <f t="shared" si="229"/>
        <v>524</v>
      </c>
      <c r="B677" s="297" t="s">
        <v>685</v>
      </c>
      <c r="C677" s="429">
        <f t="shared" si="227"/>
        <v>440619.1</v>
      </c>
      <c r="D677" s="455">
        <f t="shared" si="228"/>
        <v>0</v>
      </c>
      <c r="E677" s="427"/>
      <c r="F677" s="427"/>
      <c r="G677" s="427"/>
      <c r="H677" s="427"/>
      <c r="I677" s="427"/>
      <c r="J677" s="427"/>
      <c r="K677" s="427"/>
      <c r="L677" s="427"/>
      <c r="M677" s="427"/>
      <c r="N677" s="427"/>
      <c r="O677" s="427"/>
      <c r="P677" s="427"/>
      <c r="Q677" s="427"/>
      <c r="R677" s="427"/>
      <c r="S677" s="427"/>
      <c r="T677" s="427"/>
      <c r="U677" s="427"/>
      <c r="V677" s="427"/>
      <c r="W677" s="427"/>
      <c r="X677" s="427"/>
      <c r="Y677" s="427">
        <v>440619.1</v>
      </c>
      <c r="Z677" s="429"/>
      <c r="AA677" s="16"/>
      <c r="AB677" s="121" t="s">
        <v>995</v>
      </c>
    </row>
    <row r="678" spans="1:33" s="127" customFormat="1" ht="18" customHeight="1" x14ac:dyDescent="0.2">
      <c r="A678" s="125">
        <f t="shared" si="229"/>
        <v>525</v>
      </c>
      <c r="B678" s="297" t="s">
        <v>686</v>
      </c>
      <c r="C678" s="429">
        <f t="shared" si="227"/>
        <v>372859.59</v>
      </c>
      <c r="D678" s="455">
        <f t="shared" si="228"/>
        <v>0</v>
      </c>
      <c r="E678" s="427"/>
      <c r="F678" s="427"/>
      <c r="G678" s="427"/>
      <c r="H678" s="427"/>
      <c r="I678" s="427"/>
      <c r="J678" s="427"/>
      <c r="K678" s="427"/>
      <c r="L678" s="427"/>
      <c r="M678" s="427"/>
      <c r="N678" s="427"/>
      <c r="O678" s="427"/>
      <c r="P678" s="427"/>
      <c r="Q678" s="427"/>
      <c r="R678" s="427"/>
      <c r="S678" s="427"/>
      <c r="T678" s="427"/>
      <c r="U678" s="427"/>
      <c r="V678" s="427"/>
      <c r="W678" s="427"/>
      <c r="X678" s="427"/>
      <c r="Y678" s="427">
        <v>372859.59</v>
      </c>
      <c r="Z678" s="429"/>
      <c r="AA678" s="16" t="s">
        <v>1483</v>
      </c>
      <c r="AB678" s="121" t="s">
        <v>988</v>
      </c>
    </row>
    <row r="679" spans="1:33" ht="17.25" customHeight="1" x14ac:dyDescent="0.25">
      <c r="A679" s="597" t="s">
        <v>17</v>
      </c>
      <c r="B679" s="598"/>
      <c r="C679" s="429">
        <f>SUM(C665:C678)</f>
        <v>20017508.120000001</v>
      </c>
      <c r="D679" s="427">
        <f t="shared" ref="D679:Y679" si="230">SUM(D665:D678)</f>
        <v>4806199</v>
      </c>
      <c r="E679" s="427">
        <f t="shared" si="230"/>
        <v>0</v>
      </c>
      <c r="F679" s="427">
        <f t="shared" si="230"/>
        <v>412978.76</v>
      </c>
      <c r="G679" s="427">
        <f t="shared" si="230"/>
        <v>3201289.26</v>
      </c>
      <c r="H679" s="427">
        <f t="shared" si="230"/>
        <v>405753.62</v>
      </c>
      <c r="I679" s="427">
        <f t="shared" si="230"/>
        <v>786177.36</v>
      </c>
      <c r="J679" s="427">
        <f t="shared" si="230"/>
        <v>0</v>
      </c>
      <c r="K679" s="427">
        <f t="shared" si="230"/>
        <v>0</v>
      </c>
      <c r="L679" s="427">
        <f t="shared" ref="L679" si="231">SUM(L665:L678)</f>
        <v>0</v>
      </c>
      <c r="M679" s="427">
        <f t="shared" si="230"/>
        <v>0</v>
      </c>
      <c r="N679" s="427">
        <f t="shared" si="230"/>
        <v>713.57</v>
      </c>
      <c r="O679" s="427">
        <f t="shared" si="230"/>
        <v>2246921.7799999998</v>
      </c>
      <c r="P679" s="427">
        <f t="shared" si="230"/>
        <v>0</v>
      </c>
      <c r="Q679" s="427">
        <f t="shared" si="230"/>
        <v>0</v>
      </c>
      <c r="R679" s="427">
        <f t="shared" si="230"/>
        <v>856.4</v>
      </c>
      <c r="S679" s="427">
        <f t="shared" si="230"/>
        <v>6339713.3799999999</v>
      </c>
      <c r="T679" s="427">
        <f t="shared" si="230"/>
        <v>0</v>
      </c>
      <c r="U679" s="427">
        <f t="shared" si="230"/>
        <v>0</v>
      </c>
      <c r="V679" s="427">
        <f t="shared" si="230"/>
        <v>0</v>
      </c>
      <c r="W679" s="427">
        <f t="shared" si="230"/>
        <v>0</v>
      </c>
      <c r="X679" s="427">
        <f t="shared" si="230"/>
        <v>505429.39999999997</v>
      </c>
      <c r="Y679" s="427">
        <f t="shared" si="230"/>
        <v>6119244.5599999987</v>
      </c>
      <c r="Z679" s="429">
        <f>(C679-Y679)*0.0214</f>
        <v>297422.84018400003</v>
      </c>
      <c r="AA679" s="13"/>
      <c r="AB679" s="34"/>
      <c r="AC679" s="85"/>
      <c r="AD679" s="85"/>
    </row>
    <row r="680" spans="1:33" ht="17.25" customHeight="1" x14ac:dyDescent="0.25">
      <c r="A680" s="492" t="s">
        <v>126</v>
      </c>
      <c r="B680" s="493"/>
      <c r="C680" s="494"/>
      <c r="D680" s="480"/>
      <c r="E680" s="480"/>
      <c r="F680" s="480"/>
      <c r="G680" s="480"/>
      <c r="H680" s="480"/>
      <c r="I680" s="480"/>
      <c r="J680" s="480"/>
      <c r="K680" s="480"/>
      <c r="L680" s="480"/>
      <c r="M680" s="480"/>
      <c r="N680" s="480"/>
      <c r="O680" s="480"/>
      <c r="P680" s="480"/>
      <c r="Q680" s="480"/>
      <c r="R680" s="480"/>
      <c r="S680" s="480"/>
      <c r="T680" s="480"/>
      <c r="U680" s="480"/>
      <c r="V680" s="480"/>
      <c r="W680" s="480"/>
      <c r="X680" s="480"/>
      <c r="Y680" s="480"/>
      <c r="Z680" s="482"/>
      <c r="AA680" s="13"/>
      <c r="AB680" s="34"/>
      <c r="AC680" s="36"/>
      <c r="AD680" s="85"/>
    </row>
    <row r="681" spans="1:33" ht="17.25" customHeight="1" x14ac:dyDescent="0.25">
      <c r="A681" s="125">
        <f>A678+1</f>
        <v>526</v>
      </c>
      <c r="B681" s="329" t="s">
        <v>687</v>
      </c>
      <c r="C681" s="429">
        <f t="shared" ref="C681:C687" si="232">D681+M681+O681+Q681+S681+U681+W681+X681+Y681</f>
        <v>9341437.0600000005</v>
      </c>
      <c r="D681" s="455">
        <f t="shared" ref="D681:D687" si="233">E681+F681+G681+H681+I681+J681</f>
        <v>9341437.0600000005</v>
      </c>
      <c r="E681" s="427"/>
      <c r="F681" s="427"/>
      <c r="G681" s="455">
        <v>5940890.3200000003</v>
      </c>
      <c r="H681" s="427"/>
      <c r="I681" s="455">
        <v>2120021.06</v>
      </c>
      <c r="J681" s="455">
        <v>1280525.68</v>
      </c>
      <c r="K681" s="427"/>
      <c r="L681" s="427"/>
      <c r="M681" s="427"/>
      <c r="N681" s="427"/>
      <c r="O681" s="427"/>
      <c r="P681" s="427"/>
      <c r="Q681" s="427"/>
      <c r="R681" s="427"/>
      <c r="S681" s="427"/>
      <c r="T681" s="427"/>
      <c r="U681" s="427"/>
      <c r="V681" s="427"/>
      <c r="W681" s="427"/>
      <c r="X681" s="427"/>
      <c r="Y681" s="427"/>
      <c r="Z681" s="429"/>
      <c r="AA681" s="13"/>
      <c r="AB681" s="34"/>
      <c r="AC681" s="85"/>
      <c r="AD681" s="85"/>
    </row>
    <row r="682" spans="1:33" ht="17.25" customHeight="1" x14ac:dyDescent="0.25">
      <c r="A682" s="125">
        <f t="shared" ref="A682:A687" si="234">A681+1</f>
        <v>527</v>
      </c>
      <c r="B682" s="329" t="s">
        <v>1036</v>
      </c>
      <c r="C682" s="429">
        <f t="shared" si="232"/>
        <v>777693.21000000008</v>
      </c>
      <c r="D682" s="455">
        <f t="shared" si="233"/>
        <v>0</v>
      </c>
      <c r="E682" s="427"/>
      <c r="F682" s="427"/>
      <c r="G682" s="455"/>
      <c r="H682" s="427"/>
      <c r="I682" s="455"/>
      <c r="J682" s="455"/>
      <c r="K682" s="427"/>
      <c r="L682" s="427"/>
      <c r="M682" s="427"/>
      <c r="N682" s="427"/>
      <c r="O682" s="427"/>
      <c r="P682" s="427"/>
      <c r="Q682" s="427"/>
      <c r="R682" s="427"/>
      <c r="S682" s="427"/>
      <c r="T682" s="427"/>
      <c r="U682" s="427"/>
      <c r="V682" s="427"/>
      <c r="W682" s="427"/>
      <c r="X682" s="427"/>
      <c r="Y682" s="427">
        <v>777693.21000000008</v>
      </c>
      <c r="Z682" s="429"/>
      <c r="AA682" s="13"/>
      <c r="AB682" s="34" t="s">
        <v>1140</v>
      </c>
      <c r="AC682" s="85"/>
      <c r="AD682" s="85"/>
    </row>
    <row r="683" spans="1:33" ht="17.25" customHeight="1" x14ac:dyDescent="0.25">
      <c r="A683" s="125">
        <f t="shared" si="234"/>
        <v>528</v>
      </c>
      <c r="B683" s="330" t="s">
        <v>1693</v>
      </c>
      <c r="C683" s="429">
        <f t="shared" si="232"/>
        <v>28927282.280000001</v>
      </c>
      <c r="D683" s="455">
        <f t="shared" si="233"/>
        <v>4218360.76</v>
      </c>
      <c r="F683" s="427">
        <v>2002598.06</v>
      </c>
      <c r="H683" s="427">
        <v>1211582.7</v>
      </c>
      <c r="J683" s="427">
        <v>1004180</v>
      </c>
      <c r="K683" s="427"/>
      <c r="L683" s="381"/>
      <c r="M683" s="381"/>
      <c r="N683" s="427">
        <v>936</v>
      </c>
      <c r="O683" s="427">
        <v>4721079.7</v>
      </c>
      <c r="P683" s="427"/>
      <c r="Q683" s="381"/>
      <c r="R683" s="427">
        <v>100</v>
      </c>
      <c r="S683" s="427">
        <v>19987841.82</v>
      </c>
      <c r="T683" s="427"/>
      <c r="U683" s="427"/>
      <c r="V683" s="427"/>
      <c r="W683" s="427"/>
      <c r="X683" s="427"/>
      <c r="Y683" s="427"/>
      <c r="Z683" s="35"/>
      <c r="AA683" s="13"/>
      <c r="AB683" s="34"/>
      <c r="AC683" s="85"/>
      <c r="AD683" s="85"/>
    </row>
    <row r="684" spans="1:33" ht="17.25" customHeight="1" x14ac:dyDescent="0.25">
      <c r="A684" s="125">
        <f t="shared" si="234"/>
        <v>529</v>
      </c>
      <c r="B684" s="329" t="s">
        <v>1037</v>
      </c>
      <c r="C684" s="429">
        <f t="shared" si="232"/>
        <v>246806.71</v>
      </c>
      <c r="D684" s="455">
        <f t="shared" si="233"/>
        <v>0</v>
      </c>
      <c r="E684" s="427"/>
      <c r="F684" s="427"/>
      <c r="G684" s="455"/>
      <c r="H684" s="427"/>
      <c r="I684" s="455"/>
      <c r="J684" s="455"/>
      <c r="K684" s="427"/>
      <c r="L684" s="427"/>
      <c r="M684" s="427"/>
      <c r="N684" s="427"/>
      <c r="O684" s="427"/>
      <c r="P684" s="427"/>
      <c r="Q684" s="427"/>
      <c r="R684" s="427"/>
      <c r="S684" s="427"/>
      <c r="T684" s="427"/>
      <c r="U684" s="427"/>
      <c r="V684" s="427"/>
      <c r="W684" s="427"/>
      <c r="X684" s="427"/>
      <c r="Y684" s="427">
        <v>246806.71</v>
      </c>
      <c r="Z684" s="429"/>
      <c r="AA684" s="13"/>
      <c r="AB684" s="34" t="s">
        <v>1002</v>
      </c>
      <c r="AC684" s="85"/>
      <c r="AD684" s="85"/>
    </row>
    <row r="685" spans="1:33" ht="17.25" customHeight="1" x14ac:dyDescent="0.25">
      <c r="A685" s="428">
        <f t="shared" si="234"/>
        <v>530</v>
      </c>
      <c r="B685" s="329" t="s">
        <v>1035</v>
      </c>
      <c r="C685" s="429">
        <f t="shared" si="232"/>
        <v>895871.52</v>
      </c>
      <c r="D685" s="455">
        <f t="shared" si="233"/>
        <v>0</v>
      </c>
      <c r="E685" s="427"/>
      <c r="F685" s="427"/>
      <c r="G685" s="455"/>
      <c r="H685" s="427"/>
      <c r="I685" s="455"/>
      <c r="J685" s="455"/>
      <c r="K685" s="427"/>
      <c r="L685" s="427"/>
      <c r="M685" s="427"/>
      <c r="N685" s="427"/>
      <c r="O685" s="427"/>
      <c r="P685" s="427"/>
      <c r="Q685" s="427"/>
      <c r="R685" s="427"/>
      <c r="S685" s="427"/>
      <c r="T685" s="427"/>
      <c r="U685" s="427"/>
      <c r="V685" s="427"/>
      <c r="W685" s="427"/>
      <c r="X685" s="427"/>
      <c r="Y685" s="427">
        <v>895871.52</v>
      </c>
      <c r="Z685" s="429"/>
      <c r="AA685" s="34"/>
      <c r="AB685" s="34" t="s">
        <v>1448</v>
      </c>
      <c r="AC685" s="85"/>
      <c r="AD685" s="85"/>
    </row>
    <row r="686" spans="1:33" ht="17.25" customHeight="1" x14ac:dyDescent="0.25">
      <c r="A686" s="428">
        <f t="shared" si="234"/>
        <v>531</v>
      </c>
      <c r="B686" s="329" t="s">
        <v>1038</v>
      </c>
      <c r="C686" s="429">
        <f t="shared" si="232"/>
        <v>271245.46999999997</v>
      </c>
      <c r="D686" s="455">
        <f t="shared" si="233"/>
        <v>0</v>
      </c>
      <c r="E686" s="427"/>
      <c r="F686" s="427"/>
      <c r="G686" s="455"/>
      <c r="H686" s="427"/>
      <c r="I686" s="455"/>
      <c r="J686" s="455"/>
      <c r="K686" s="427"/>
      <c r="L686" s="427"/>
      <c r="M686" s="427"/>
      <c r="N686" s="427"/>
      <c r="O686" s="427"/>
      <c r="P686" s="427"/>
      <c r="Q686" s="427"/>
      <c r="R686" s="427"/>
      <c r="S686" s="427"/>
      <c r="T686" s="427"/>
      <c r="U686" s="427"/>
      <c r="V686" s="427"/>
      <c r="W686" s="427"/>
      <c r="X686" s="427"/>
      <c r="Y686" s="427">
        <v>271245.46999999997</v>
      </c>
      <c r="Z686" s="429"/>
      <c r="AA686" s="13"/>
      <c r="AB686" s="34" t="s">
        <v>1002</v>
      </c>
      <c r="AC686" s="85"/>
      <c r="AD686" s="85"/>
    </row>
    <row r="687" spans="1:33" ht="17.25" customHeight="1" x14ac:dyDescent="0.25">
      <c r="A687" s="428">
        <f t="shared" si="234"/>
        <v>532</v>
      </c>
      <c r="B687" s="329" t="s">
        <v>1039</v>
      </c>
      <c r="C687" s="429">
        <f t="shared" si="232"/>
        <v>229525.73</v>
      </c>
      <c r="D687" s="455">
        <f t="shared" si="233"/>
        <v>0</v>
      </c>
      <c r="E687" s="427"/>
      <c r="F687" s="427"/>
      <c r="G687" s="455"/>
      <c r="H687" s="427"/>
      <c r="I687" s="455"/>
      <c r="J687" s="455"/>
      <c r="K687" s="427"/>
      <c r="L687" s="427"/>
      <c r="M687" s="427"/>
      <c r="N687" s="427"/>
      <c r="O687" s="427"/>
      <c r="P687" s="427"/>
      <c r="Q687" s="427"/>
      <c r="R687" s="427"/>
      <c r="S687" s="427"/>
      <c r="T687" s="427"/>
      <c r="U687" s="427"/>
      <c r="V687" s="427"/>
      <c r="W687" s="427"/>
      <c r="X687" s="427"/>
      <c r="Y687" s="427">
        <v>229525.73</v>
      </c>
      <c r="Z687" s="429"/>
      <c r="AA687" s="13"/>
      <c r="AB687" s="34" t="s">
        <v>1002</v>
      </c>
      <c r="AC687" s="85"/>
      <c r="AD687" s="85"/>
    </row>
    <row r="688" spans="1:33" ht="17.25" customHeight="1" x14ac:dyDescent="0.25">
      <c r="A688" s="597" t="s">
        <v>17</v>
      </c>
      <c r="B688" s="598"/>
      <c r="C688" s="429">
        <f>SUM(C681:C687)</f>
        <v>40689861.980000004</v>
      </c>
      <c r="D688" s="427">
        <f t="shared" ref="D688:Y688" si="235">SUM(D681:D687)</f>
        <v>13559797.82</v>
      </c>
      <c r="E688" s="427">
        <f t="shared" si="235"/>
        <v>0</v>
      </c>
      <c r="F688" s="427">
        <f t="shared" si="235"/>
        <v>2002598.06</v>
      </c>
      <c r="G688" s="427">
        <f t="shared" si="235"/>
        <v>5940890.3200000003</v>
      </c>
      <c r="H688" s="427">
        <f t="shared" si="235"/>
        <v>1211582.7</v>
      </c>
      <c r="I688" s="427">
        <f t="shared" si="235"/>
        <v>2120021.06</v>
      </c>
      <c r="J688" s="427">
        <f t="shared" si="235"/>
        <v>2284705.6799999997</v>
      </c>
      <c r="K688" s="427">
        <f t="shared" si="235"/>
        <v>0</v>
      </c>
      <c r="L688" s="427">
        <f t="shared" ref="L688" si="236">SUM(L681:L687)</f>
        <v>0</v>
      </c>
      <c r="M688" s="427">
        <f t="shared" si="235"/>
        <v>0</v>
      </c>
      <c r="N688" s="427">
        <f t="shared" si="235"/>
        <v>936</v>
      </c>
      <c r="O688" s="427">
        <f t="shared" si="235"/>
        <v>4721079.7</v>
      </c>
      <c r="P688" s="427">
        <f t="shared" si="235"/>
        <v>0</v>
      </c>
      <c r="Q688" s="427">
        <f t="shared" si="235"/>
        <v>0</v>
      </c>
      <c r="R688" s="427">
        <f t="shared" si="235"/>
        <v>100</v>
      </c>
      <c r="S688" s="427">
        <f t="shared" si="235"/>
        <v>19987841.82</v>
      </c>
      <c r="T688" s="427">
        <f t="shared" si="235"/>
        <v>0</v>
      </c>
      <c r="U688" s="427">
        <f t="shared" si="235"/>
        <v>0</v>
      </c>
      <c r="V688" s="427">
        <f t="shared" si="235"/>
        <v>0</v>
      </c>
      <c r="W688" s="427">
        <f t="shared" si="235"/>
        <v>0</v>
      </c>
      <c r="X688" s="427">
        <f t="shared" si="235"/>
        <v>0</v>
      </c>
      <c r="Y688" s="427">
        <f t="shared" si="235"/>
        <v>2421142.64</v>
      </c>
      <c r="Z688" s="429">
        <f>(C688-Y688)*0.0214</f>
        <v>818950.59387600003</v>
      </c>
      <c r="AA688" s="13"/>
      <c r="AB688" s="34"/>
      <c r="AC688" s="85"/>
      <c r="AD688" s="85"/>
      <c r="AG688" s="86"/>
    </row>
    <row r="689" spans="1:33" ht="17.25" customHeight="1" x14ac:dyDescent="0.25">
      <c r="A689" s="492" t="s">
        <v>127</v>
      </c>
      <c r="B689" s="493"/>
      <c r="C689" s="494"/>
      <c r="D689" s="480"/>
      <c r="E689" s="480"/>
      <c r="F689" s="480"/>
      <c r="G689" s="480"/>
      <c r="H689" s="480"/>
      <c r="I689" s="480"/>
      <c r="J689" s="480"/>
      <c r="K689" s="480"/>
      <c r="L689" s="480"/>
      <c r="M689" s="480"/>
      <c r="N689" s="480"/>
      <c r="O689" s="480"/>
      <c r="P689" s="480"/>
      <c r="Q689" s="480"/>
      <c r="R689" s="480"/>
      <c r="S689" s="480"/>
      <c r="T689" s="480"/>
      <c r="U689" s="480"/>
      <c r="V689" s="480"/>
      <c r="W689" s="480"/>
      <c r="X689" s="480"/>
      <c r="Y689" s="480"/>
      <c r="Z689" s="482"/>
      <c r="AA689" s="13"/>
      <c r="AB689" s="34"/>
      <c r="AC689" s="36"/>
      <c r="AD689" s="85"/>
    </row>
    <row r="690" spans="1:33" ht="17.25" customHeight="1" x14ac:dyDescent="0.25">
      <c r="A690" s="125">
        <f>A687+1</f>
        <v>533</v>
      </c>
      <c r="B690" s="329" t="s">
        <v>251</v>
      </c>
      <c r="C690" s="429">
        <f>D690+M690+O690+Q690+S690+U690+W690+X690+Y690</f>
        <v>30758958.520000003</v>
      </c>
      <c r="D690" s="455">
        <f>E690+F690+G690+H690+I690+J690</f>
        <v>17161822.060000002</v>
      </c>
      <c r="E690" s="427"/>
      <c r="F690" s="427"/>
      <c r="G690" s="427">
        <v>9388431.6400000006</v>
      </c>
      <c r="H690" s="427">
        <v>2055615.46</v>
      </c>
      <c r="I690" s="427">
        <v>3822220.6</v>
      </c>
      <c r="J690" s="427">
        <v>1895554.36</v>
      </c>
      <c r="K690" s="427"/>
      <c r="L690" s="427"/>
      <c r="M690" s="427"/>
      <c r="N690" s="427"/>
      <c r="O690" s="427"/>
      <c r="P690" s="427">
        <v>714</v>
      </c>
      <c r="Q690" s="427">
        <v>13597136.460000001</v>
      </c>
      <c r="R690" s="427"/>
      <c r="S690" s="427"/>
      <c r="T690" s="427"/>
      <c r="U690" s="427"/>
      <c r="V690" s="427"/>
      <c r="W690" s="427"/>
      <c r="X690" s="427"/>
      <c r="Y690" s="427"/>
      <c r="Z690" s="429"/>
      <c r="AA690" s="13"/>
      <c r="AB690" s="34"/>
      <c r="AC690" s="85"/>
      <c r="AD690" s="85"/>
    </row>
    <row r="691" spans="1:33" ht="17.25" customHeight="1" x14ac:dyDescent="0.25">
      <c r="A691" s="597" t="s">
        <v>17</v>
      </c>
      <c r="B691" s="598"/>
      <c r="C691" s="429">
        <f t="shared" ref="C691:Y691" si="237">SUM(C690)</f>
        <v>30758958.520000003</v>
      </c>
      <c r="D691" s="427">
        <f t="shared" si="237"/>
        <v>17161822.060000002</v>
      </c>
      <c r="E691" s="427">
        <f t="shared" si="237"/>
        <v>0</v>
      </c>
      <c r="F691" s="427">
        <f t="shared" si="237"/>
        <v>0</v>
      </c>
      <c r="G691" s="427">
        <f t="shared" si="237"/>
        <v>9388431.6400000006</v>
      </c>
      <c r="H691" s="427">
        <f t="shared" si="237"/>
        <v>2055615.46</v>
      </c>
      <c r="I691" s="427">
        <f t="shared" si="237"/>
        <v>3822220.6</v>
      </c>
      <c r="J691" s="427">
        <f t="shared" si="237"/>
        <v>1895554.36</v>
      </c>
      <c r="K691" s="427">
        <f t="shared" si="237"/>
        <v>0</v>
      </c>
      <c r="L691" s="427">
        <f t="shared" ref="L691" si="238">SUM(L690)</f>
        <v>0</v>
      </c>
      <c r="M691" s="427">
        <f t="shared" si="237"/>
        <v>0</v>
      </c>
      <c r="N691" s="427">
        <f t="shared" si="237"/>
        <v>0</v>
      </c>
      <c r="O691" s="427">
        <f t="shared" si="237"/>
        <v>0</v>
      </c>
      <c r="P691" s="427">
        <f t="shared" si="237"/>
        <v>714</v>
      </c>
      <c r="Q691" s="427">
        <f t="shared" si="237"/>
        <v>13597136.460000001</v>
      </c>
      <c r="R691" s="427">
        <f t="shared" si="237"/>
        <v>0</v>
      </c>
      <c r="S691" s="427">
        <f t="shared" si="237"/>
        <v>0</v>
      </c>
      <c r="T691" s="427">
        <f t="shared" si="237"/>
        <v>0</v>
      </c>
      <c r="U691" s="427">
        <f t="shared" si="237"/>
        <v>0</v>
      </c>
      <c r="V691" s="427">
        <f t="shared" si="237"/>
        <v>0</v>
      </c>
      <c r="W691" s="427">
        <f t="shared" si="237"/>
        <v>0</v>
      </c>
      <c r="X691" s="427">
        <f t="shared" si="237"/>
        <v>0</v>
      </c>
      <c r="Y691" s="427">
        <f t="shared" si="237"/>
        <v>0</v>
      </c>
      <c r="Z691" s="429">
        <f>(C691-Y691)*0.0214</f>
        <v>658241.71232799999</v>
      </c>
      <c r="AA691" s="13"/>
      <c r="AB691" s="34"/>
      <c r="AC691" s="85"/>
      <c r="AD691" s="85"/>
      <c r="AG691" s="86"/>
    </row>
    <row r="692" spans="1:33" ht="17.25" customHeight="1" x14ac:dyDescent="0.25">
      <c r="A692" s="492" t="s">
        <v>672</v>
      </c>
      <c r="B692" s="493"/>
      <c r="C692" s="494"/>
      <c r="D692" s="480"/>
      <c r="E692" s="480"/>
      <c r="F692" s="480"/>
      <c r="G692" s="480"/>
      <c r="H692" s="480"/>
      <c r="I692" s="480"/>
      <c r="J692" s="480"/>
      <c r="K692" s="480"/>
      <c r="L692" s="480"/>
      <c r="M692" s="480"/>
      <c r="N692" s="480"/>
      <c r="O692" s="480"/>
      <c r="P692" s="480"/>
      <c r="Q692" s="480"/>
      <c r="R692" s="480"/>
      <c r="S692" s="480"/>
      <c r="T692" s="480"/>
      <c r="U692" s="480"/>
      <c r="V692" s="480"/>
      <c r="W692" s="480"/>
      <c r="X692" s="480"/>
      <c r="Y692" s="480"/>
      <c r="Z692" s="482"/>
      <c r="AA692" s="13"/>
      <c r="AB692" s="34"/>
      <c r="AC692" s="36"/>
      <c r="AD692" s="85"/>
    </row>
    <row r="693" spans="1:33" s="127" customFormat="1" ht="15.75" customHeight="1" x14ac:dyDescent="0.2">
      <c r="A693" s="428">
        <f>A690+1</f>
        <v>534</v>
      </c>
      <c r="B693" s="10" t="s">
        <v>673</v>
      </c>
      <c r="C693" s="429">
        <f>D693+M693+O693+Q693+S693+U693+W693+X693+Y693</f>
        <v>123491.76</v>
      </c>
      <c r="D693" s="455">
        <f>E693+F693+G693+H693+I693+J693</f>
        <v>0</v>
      </c>
      <c r="E693" s="465"/>
      <c r="F693" s="465"/>
      <c r="G693" s="465"/>
      <c r="H693" s="465"/>
      <c r="I693" s="465"/>
      <c r="J693" s="465"/>
      <c r="K693" s="465"/>
      <c r="L693" s="455"/>
      <c r="M693" s="455"/>
      <c r="N693" s="455"/>
      <c r="O693" s="465"/>
      <c r="P693" s="465"/>
      <c r="Q693" s="465"/>
      <c r="R693" s="465"/>
      <c r="S693" s="465"/>
      <c r="T693" s="465"/>
      <c r="U693" s="465"/>
      <c r="V693" s="465"/>
      <c r="W693" s="465"/>
      <c r="X693" s="465"/>
      <c r="Y693" s="455">
        <v>123491.76</v>
      </c>
      <c r="Z693" s="460"/>
      <c r="AA693" s="16" t="s">
        <v>1234</v>
      </c>
      <c r="AB693" s="121" t="s">
        <v>1119</v>
      </c>
    </row>
    <row r="694" spans="1:33" ht="17.25" customHeight="1" x14ac:dyDescent="0.25">
      <c r="A694" s="597" t="s">
        <v>17</v>
      </c>
      <c r="B694" s="598"/>
      <c r="C694" s="429">
        <f t="shared" ref="C694:Y694" si="239">SUM(C693:C693)</f>
        <v>123491.76</v>
      </c>
      <c r="D694" s="427">
        <f t="shared" si="239"/>
        <v>0</v>
      </c>
      <c r="E694" s="427">
        <f t="shared" si="239"/>
        <v>0</v>
      </c>
      <c r="F694" s="427">
        <f t="shared" si="239"/>
        <v>0</v>
      </c>
      <c r="G694" s="427">
        <f t="shared" si="239"/>
        <v>0</v>
      </c>
      <c r="H694" s="427">
        <f t="shared" si="239"/>
        <v>0</v>
      </c>
      <c r="I694" s="427">
        <f t="shared" si="239"/>
        <v>0</v>
      </c>
      <c r="J694" s="427">
        <f t="shared" si="239"/>
        <v>0</v>
      </c>
      <c r="K694" s="427">
        <f t="shared" si="239"/>
        <v>0</v>
      </c>
      <c r="L694" s="427">
        <f t="shared" ref="L694" si="240">SUM(L693:L693)</f>
        <v>0</v>
      </c>
      <c r="M694" s="427">
        <f t="shared" si="239"/>
        <v>0</v>
      </c>
      <c r="N694" s="427">
        <f t="shared" si="239"/>
        <v>0</v>
      </c>
      <c r="O694" s="427">
        <f t="shared" si="239"/>
        <v>0</v>
      </c>
      <c r="P694" s="427">
        <f t="shared" si="239"/>
        <v>0</v>
      </c>
      <c r="Q694" s="427">
        <f t="shared" si="239"/>
        <v>0</v>
      </c>
      <c r="R694" s="427">
        <f t="shared" si="239"/>
        <v>0</v>
      </c>
      <c r="S694" s="427">
        <f t="shared" si="239"/>
        <v>0</v>
      </c>
      <c r="T694" s="427">
        <f t="shared" si="239"/>
        <v>0</v>
      </c>
      <c r="U694" s="427">
        <f t="shared" si="239"/>
        <v>0</v>
      </c>
      <c r="V694" s="427">
        <f t="shared" si="239"/>
        <v>0</v>
      </c>
      <c r="W694" s="427">
        <f t="shared" si="239"/>
        <v>0</v>
      </c>
      <c r="X694" s="427">
        <f t="shared" si="239"/>
        <v>0</v>
      </c>
      <c r="Y694" s="427">
        <f t="shared" si="239"/>
        <v>123491.76</v>
      </c>
      <c r="Z694" s="429">
        <f>(C694-Y694)*0.0214</f>
        <v>0</v>
      </c>
      <c r="AA694" s="13"/>
      <c r="AB694" s="34"/>
      <c r="AC694" s="85"/>
      <c r="AD694" s="85"/>
      <c r="AG694" s="86"/>
    </row>
    <row r="695" spans="1:33" ht="17.25" customHeight="1" x14ac:dyDescent="0.25">
      <c r="A695" s="492" t="s">
        <v>128</v>
      </c>
      <c r="B695" s="493"/>
      <c r="C695" s="494"/>
      <c r="D695" s="480"/>
      <c r="E695" s="480"/>
      <c r="F695" s="480"/>
      <c r="G695" s="480"/>
      <c r="H695" s="480"/>
      <c r="I695" s="480"/>
      <c r="J695" s="480"/>
      <c r="K695" s="480"/>
      <c r="L695" s="480"/>
      <c r="M695" s="480"/>
      <c r="N695" s="480"/>
      <c r="O695" s="480"/>
      <c r="P695" s="480"/>
      <c r="Q695" s="480"/>
      <c r="R695" s="480"/>
      <c r="S695" s="480"/>
      <c r="T695" s="480"/>
      <c r="U695" s="480"/>
      <c r="V695" s="480"/>
      <c r="W695" s="480"/>
      <c r="X695" s="480"/>
      <c r="Y695" s="480"/>
      <c r="Z695" s="482"/>
      <c r="AA695" s="13"/>
      <c r="AB695" s="34"/>
      <c r="AC695" s="36"/>
      <c r="AD695" s="85"/>
    </row>
    <row r="696" spans="1:33" ht="17.25" customHeight="1" x14ac:dyDescent="0.25">
      <c r="A696" s="428">
        <f>A693+1</f>
        <v>535</v>
      </c>
      <c r="B696" s="329" t="s">
        <v>252</v>
      </c>
      <c r="C696" s="429">
        <f t="shared" ref="C696:C701" si="241">D696+M696+O696+Q696+S696+U696+W696+X696+Y696</f>
        <v>2503868.66</v>
      </c>
      <c r="D696" s="455">
        <f t="shared" ref="D696:D701" si="242">E696+F696+G696+H696+I696+J696</f>
        <v>2503868.66</v>
      </c>
      <c r="E696" s="427"/>
      <c r="F696" s="427"/>
      <c r="G696" s="427">
        <v>1656268.85</v>
      </c>
      <c r="H696" s="427"/>
      <c r="I696" s="427"/>
      <c r="J696" s="427">
        <v>847599.81</v>
      </c>
      <c r="K696" s="427"/>
      <c r="L696" s="455"/>
      <c r="M696" s="455"/>
      <c r="N696" s="427"/>
      <c r="O696" s="427"/>
      <c r="P696" s="427"/>
      <c r="Q696" s="427"/>
      <c r="R696" s="427"/>
      <c r="S696" s="427"/>
      <c r="T696" s="427"/>
      <c r="U696" s="427"/>
      <c r="V696" s="427"/>
      <c r="W696" s="427"/>
      <c r="X696" s="427"/>
      <c r="Y696" s="427"/>
      <c r="Z696" s="429"/>
      <c r="AA696" s="13"/>
      <c r="AB696" s="34"/>
      <c r="AC696" s="36"/>
      <c r="AD696" s="85"/>
    </row>
    <row r="697" spans="1:33" ht="12.75" customHeight="1" x14ac:dyDescent="0.25">
      <c r="A697" s="125">
        <f>A696+1</f>
        <v>536</v>
      </c>
      <c r="B697" s="329" t="s">
        <v>688</v>
      </c>
      <c r="C697" s="429">
        <f t="shared" si="241"/>
        <v>822629.31</v>
      </c>
      <c r="D697" s="455">
        <f t="shared" si="242"/>
        <v>0</v>
      </c>
      <c r="E697" s="480"/>
      <c r="F697" s="480"/>
      <c r="G697" s="480"/>
      <c r="H697" s="480"/>
      <c r="I697" s="480"/>
      <c r="J697" s="455"/>
      <c r="K697" s="480"/>
      <c r="L697" s="480"/>
      <c r="M697" s="480"/>
      <c r="N697" s="455"/>
      <c r="O697" s="455"/>
      <c r="P697" s="480"/>
      <c r="Q697" s="480"/>
      <c r="R697" s="480"/>
      <c r="S697" s="455"/>
      <c r="T697" s="480"/>
      <c r="U697" s="480"/>
      <c r="V697" s="455"/>
      <c r="W697" s="455"/>
      <c r="X697" s="480"/>
      <c r="Y697" s="455">
        <v>822629.31</v>
      </c>
      <c r="Z697" s="460"/>
      <c r="AA697" s="13" t="s">
        <v>1242</v>
      </c>
      <c r="AB697" s="34" t="s">
        <v>1030</v>
      </c>
      <c r="AC697" s="36"/>
      <c r="AD697" s="36"/>
      <c r="AE697" s="123"/>
    </row>
    <row r="698" spans="1:33" ht="12.75" customHeight="1" x14ac:dyDescent="0.25">
      <c r="A698" s="125">
        <f>A697+1</f>
        <v>537</v>
      </c>
      <c r="B698" s="329" t="s">
        <v>689</v>
      </c>
      <c r="C698" s="429">
        <f t="shared" si="241"/>
        <v>618390.27</v>
      </c>
      <c r="D698" s="455">
        <f t="shared" si="242"/>
        <v>0</v>
      </c>
      <c r="E698" s="480"/>
      <c r="F698" s="480"/>
      <c r="G698" s="480"/>
      <c r="H698" s="480"/>
      <c r="I698" s="480"/>
      <c r="J698" s="427"/>
      <c r="K698" s="480"/>
      <c r="L698" s="480"/>
      <c r="M698" s="480"/>
      <c r="N698" s="480"/>
      <c r="O698" s="480"/>
      <c r="P698" s="480"/>
      <c r="Q698" s="480"/>
      <c r="R698" s="480"/>
      <c r="S698" s="455"/>
      <c r="T698" s="480"/>
      <c r="U698" s="480"/>
      <c r="V698" s="455"/>
      <c r="W698" s="455"/>
      <c r="X698" s="480"/>
      <c r="Y698" s="455">
        <v>618390.27</v>
      </c>
      <c r="Z698" s="460"/>
      <c r="AA698" s="13"/>
      <c r="AB698" s="34" t="s">
        <v>1031</v>
      </c>
      <c r="AC698" s="85"/>
      <c r="AD698" s="85"/>
      <c r="AE698" s="123"/>
    </row>
    <row r="699" spans="1:33" ht="12.75" customHeight="1" x14ac:dyDescent="0.25">
      <c r="A699" s="125">
        <f>A698+1</f>
        <v>538</v>
      </c>
      <c r="B699" s="329" t="s">
        <v>690</v>
      </c>
      <c r="C699" s="429">
        <f t="shared" si="241"/>
        <v>418282.78</v>
      </c>
      <c r="D699" s="455">
        <f t="shared" si="242"/>
        <v>0</v>
      </c>
      <c r="E699" s="480"/>
      <c r="F699" s="480"/>
      <c r="G699" s="480"/>
      <c r="H699" s="480"/>
      <c r="I699" s="480"/>
      <c r="J699" s="455"/>
      <c r="K699" s="480"/>
      <c r="L699" s="480"/>
      <c r="M699" s="480"/>
      <c r="N699" s="480"/>
      <c r="O699" s="480"/>
      <c r="P699" s="480"/>
      <c r="Q699" s="480"/>
      <c r="R699" s="480"/>
      <c r="S699" s="455"/>
      <c r="T699" s="480"/>
      <c r="U699" s="480"/>
      <c r="V699" s="455"/>
      <c r="W699" s="455"/>
      <c r="X699" s="480"/>
      <c r="Y699" s="455">
        <v>418282.78</v>
      </c>
      <c r="Z699" s="460"/>
      <c r="AA699" s="13"/>
      <c r="AB699" s="34" t="s">
        <v>1032</v>
      </c>
      <c r="AC699" s="85"/>
      <c r="AD699" s="85"/>
      <c r="AE699" s="123"/>
    </row>
    <row r="700" spans="1:33" ht="12.75" customHeight="1" x14ac:dyDescent="0.25">
      <c r="A700" s="125">
        <f>A699+1</f>
        <v>539</v>
      </c>
      <c r="B700" s="329" t="s">
        <v>691</v>
      </c>
      <c r="C700" s="429">
        <f t="shared" si="241"/>
        <v>452400.89</v>
      </c>
      <c r="D700" s="455">
        <f t="shared" si="242"/>
        <v>0</v>
      </c>
      <c r="E700" s="427"/>
      <c r="F700" s="427"/>
      <c r="G700" s="427"/>
      <c r="H700" s="427"/>
      <c r="I700" s="427"/>
      <c r="J700" s="427"/>
      <c r="K700" s="427"/>
      <c r="L700" s="427"/>
      <c r="M700" s="427"/>
      <c r="N700" s="427"/>
      <c r="O700" s="427"/>
      <c r="P700" s="427"/>
      <c r="Q700" s="427"/>
      <c r="R700" s="427"/>
      <c r="S700" s="427"/>
      <c r="T700" s="427"/>
      <c r="U700" s="427"/>
      <c r="V700" s="427"/>
      <c r="W700" s="427"/>
      <c r="X700" s="427"/>
      <c r="Y700" s="427">
        <v>452400.89</v>
      </c>
      <c r="Z700" s="429"/>
      <c r="AA700" s="13"/>
      <c r="AB700" s="429" t="s">
        <v>1664</v>
      </c>
      <c r="AE700" s="123"/>
    </row>
    <row r="701" spans="1:33" ht="12.75" customHeight="1" x14ac:dyDescent="0.25">
      <c r="A701" s="125">
        <f>A700+1</f>
        <v>540</v>
      </c>
      <c r="B701" s="329" t="s">
        <v>692</v>
      </c>
      <c r="C701" s="429">
        <f t="shared" si="241"/>
        <v>418164.8</v>
      </c>
      <c r="D701" s="455">
        <f t="shared" si="242"/>
        <v>0</v>
      </c>
      <c r="E701" s="427"/>
      <c r="F701" s="427"/>
      <c r="G701" s="427"/>
      <c r="H701" s="427"/>
      <c r="I701" s="427"/>
      <c r="J701" s="427"/>
      <c r="K701" s="427"/>
      <c r="L701" s="427"/>
      <c r="M701" s="427"/>
      <c r="N701" s="427"/>
      <c r="O701" s="427"/>
      <c r="P701" s="427"/>
      <c r="Q701" s="427"/>
      <c r="R701" s="427"/>
      <c r="S701" s="427"/>
      <c r="T701" s="427"/>
      <c r="U701" s="427"/>
      <c r="V701" s="427"/>
      <c r="W701" s="427"/>
      <c r="X701" s="427"/>
      <c r="Y701" s="427">
        <v>418164.8</v>
      </c>
      <c r="Z701" s="429"/>
      <c r="AA701" s="13"/>
      <c r="AB701" s="34" t="s">
        <v>1033</v>
      </c>
      <c r="AE701" s="123"/>
    </row>
    <row r="702" spans="1:33" ht="17.25" customHeight="1" x14ac:dyDescent="0.25">
      <c r="A702" s="597" t="s">
        <v>17</v>
      </c>
      <c r="B702" s="598"/>
      <c r="C702" s="429">
        <f>SUM(C696:C701)</f>
        <v>5233736.71</v>
      </c>
      <c r="D702" s="427">
        <f t="shared" ref="D702:Y702" si="243">SUM(D696:D701)</f>
        <v>2503868.66</v>
      </c>
      <c r="E702" s="427">
        <f t="shared" si="243"/>
        <v>0</v>
      </c>
      <c r="F702" s="427">
        <f t="shared" si="243"/>
        <v>0</v>
      </c>
      <c r="G702" s="427">
        <f t="shared" si="243"/>
        <v>1656268.85</v>
      </c>
      <c r="H702" s="427">
        <f t="shared" si="243"/>
        <v>0</v>
      </c>
      <c r="I702" s="427">
        <f t="shared" si="243"/>
        <v>0</v>
      </c>
      <c r="J702" s="427">
        <f t="shared" si="243"/>
        <v>847599.81</v>
      </c>
      <c r="K702" s="427">
        <f t="shared" si="243"/>
        <v>0</v>
      </c>
      <c r="L702" s="427">
        <f t="shared" ref="L702" si="244">SUM(L696:L701)</f>
        <v>0</v>
      </c>
      <c r="M702" s="427">
        <f t="shared" si="243"/>
        <v>0</v>
      </c>
      <c r="N702" s="427">
        <f t="shared" si="243"/>
        <v>0</v>
      </c>
      <c r="O702" s="427">
        <f t="shared" si="243"/>
        <v>0</v>
      </c>
      <c r="P702" s="427">
        <f t="shared" si="243"/>
        <v>0</v>
      </c>
      <c r="Q702" s="427">
        <f t="shared" si="243"/>
        <v>0</v>
      </c>
      <c r="R702" s="427">
        <f t="shared" si="243"/>
        <v>0</v>
      </c>
      <c r="S702" s="427">
        <f t="shared" si="243"/>
        <v>0</v>
      </c>
      <c r="T702" s="427">
        <f t="shared" si="243"/>
        <v>0</v>
      </c>
      <c r="U702" s="427">
        <f t="shared" si="243"/>
        <v>0</v>
      </c>
      <c r="V702" s="427">
        <f t="shared" si="243"/>
        <v>0</v>
      </c>
      <c r="W702" s="427">
        <f t="shared" si="243"/>
        <v>0</v>
      </c>
      <c r="X702" s="427">
        <f t="shared" si="243"/>
        <v>0</v>
      </c>
      <c r="Y702" s="427">
        <f t="shared" si="243"/>
        <v>2729868.05</v>
      </c>
      <c r="Z702" s="429">
        <f>(C702-Y702)*0.0214</f>
        <v>53582.789323999998</v>
      </c>
      <c r="AA702" s="460">
        <f>SUM(AA696:AA701)</f>
        <v>0</v>
      </c>
      <c r="AB702" s="34"/>
      <c r="AC702" s="85"/>
      <c r="AD702" s="85"/>
    </row>
    <row r="703" spans="1:33" ht="17.25" customHeight="1" x14ac:dyDescent="0.25">
      <c r="A703" s="597" t="s">
        <v>737</v>
      </c>
      <c r="B703" s="599"/>
      <c r="C703" s="598"/>
      <c r="D703" s="427"/>
      <c r="E703" s="427"/>
      <c r="F703" s="427"/>
      <c r="G703" s="427"/>
      <c r="H703" s="427"/>
      <c r="I703" s="427"/>
      <c r="J703" s="427"/>
      <c r="K703" s="427"/>
      <c r="L703" s="427"/>
      <c r="M703" s="427"/>
      <c r="N703" s="427"/>
      <c r="O703" s="427"/>
      <c r="P703" s="427"/>
      <c r="Q703" s="427"/>
      <c r="R703" s="427"/>
      <c r="S703" s="427"/>
      <c r="T703" s="427"/>
      <c r="U703" s="427"/>
      <c r="V703" s="427"/>
      <c r="W703" s="427"/>
      <c r="X703" s="427"/>
      <c r="Y703" s="427"/>
      <c r="Z703" s="429"/>
      <c r="AA703" s="13"/>
      <c r="AB703" s="34"/>
      <c r="AC703" s="85"/>
      <c r="AD703" s="85"/>
    </row>
    <row r="704" spans="1:33" s="127" customFormat="1" x14ac:dyDescent="0.2">
      <c r="A704" s="428">
        <f>A701+1</f>
        <v>541</v>
      </c>
      <c r="B704" s="302" t="s">
        <v>693</v>
      </c>
      <c r="C704" s="429">
        <f t="shared" ref="C704:C747" si="245">D704+M704+O704+Q704+S704+U704+W704+X704+Y704</f>
        <v>621357.51</v>
      </c>
      <c r="D704" s="455">
        <f t="shared" ref="D704:D747" si="246">E704+F704+G704+H704+I704+J704</f>
        <v>0</v>
      </c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7">
        <v>621357.51</v>
      </c>
      <c r="Z704" s="38"/>
      <c r="AA704" s="16"/>
      <c r="AB704" s="34" t="s">
        <v>1001</v>
      </c>
    </row>
    <row r="705" spans="1:28" s="127" customFormat="1" ht="18" customHeight="1" x14ac:dyDescent="0.2">
      <c r="A705" s="129">
        <f t="shared" ref="A705:A747" si="247">A704+1</f>
        <v>542</v>
      </c>
      <c r="B705" s="302" t="s">
        <v>694</v>
      </c>
      <c r="C705" s="429">
        <f t="shared" si="245"/>
        <v>120063.23</v>
      </c>
      <c r="D705" s="455">
        <f t="shared" si="246"/>
        <v>0</v>
      </c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7">
        <v>120063.23</v>
      </c>
      <c r="Z705" s="38"/>
      <c r="AA705" s="16" t="s">
        <v>1235</v>
      </c>
      <c r="AB705" s="34" t="s">
        <v>977</v>
      </c>
    </row>
    <row r="706" spans="1:28" s="127" customFormat="1" x14ac:dyDescent="0.2">
      <c r="A706" s="129">
        <f t="shared" si="247"/>
        <v>543</v>
      </c>
      <c r="B706" s="302" t="s">
        <v>695</v>
      </c>
      <c r="C706" s="429">
        <f t="shared" si="245"/>
        <v>414775.12</v>
      </c>
      <c r="D706" s="455">
        <f t="shared" si="246"/>
        <v>0</v>
      </c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7">
        <v>414775.12</v>
      </c>
      <c r="Z706" s="38"/>
      <c r="AA706" s="16"/>
      <c r="AB706" s="34" t="s">
        <v>1001</v>
      </c>
    </row>
    <row r="707" spans="1:28" s="127" customFormat="1" x14ac:dyDescent="0.2">
      <c r="A707" s="129">
        <f t="shared" si="247"/>
        <v>544</v>
      </c>
      <c r="B707" s="310" t="s">
        <v>696</v>
      </c>
      <c r="C707" s="429">
        <f t="shared" si="245"/>
        <v>83348.38</v>
      </c>
      <c r="D707" s="455">
        <f t="shared" si="246"/>
        <v>0</v>
      </c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7">
        <v>83348.38</v>
      </c>
      <c r="Z707" s="38"/>
      <c r="AA707" s="16"/>
      <c r="AB707" s="34" t="s">
        <v>1002</v>
      </c>
    </row>
    <row r="708" spans="1:28" s="127" customFormat="1" x14ac:dyDescent="0.2">
      <c r="A708" s="129">
        <f t="shared" si="247"/>
        <v>545</v>
      </c>
      <c r="B708" s="310" t="s">
        <v>697</v>
      </c>
      <c r="C708" s="429">
        <f t="shared" si="245"/>
        <v>564640.84</v>
      </c>
      <c r="D708" s="455">
        <f t="shared" si="246"/>
        <v>0</v>
      </c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7">
        <v>564640.84</v>
      </c>
      <c r="Z708" s="38"/>
      <c r="AA708" s="16"/>
      <c r="AB708" s="34" t="s">
        <v>978</v>
      </c>
    </row>
    <row r="709" spans="1:28" s="127" customFormat="1" x14ac:dyDescent="0.2">
      <c r="A709" s="129">
        <f t="shared" si="247"/>
        <v>546</v>
      </c>
      <c r="B709" s="310" t="s">
        <v>698</v>
      </c>
      <c r="C709" s="429">
        <f t="shared" si="245"/>
        <v>370936.27</v>
      </c>
      <c r="D709" s="455">
        <f t="shared" si="246"/>
        <v>0</v>
      </c>
      <c r="E709" s="7"/>
      <c r="F709" s="102"/>
      <c r="G709" s="7"/>
      <c r="H709" s="7"/>
      <c r="I709" s="7"/>
      <c r="J709" s="7"/>
      <c r="K709" s="7"/>
      <c r="L709" s="7"/>
      <c r="M709" s="7"/>
      <c r="N709" s="7"/>
      <c r="O709" s="7"/>
      <c r="P709" s="102"/>
      <c r="Q709" s="7"/>
      <c r="R709" s="7"/>
      <c r="S709" s="7"/>
      <c r="T709" s="7"/>
      <c r="U709" s="7"/>
      <c r="V709" s="7"/>
      <c r="W709" s="7"/>
      <c r="X709" s="7"/>
      <c r="Y709" s="7">
        <v>370936.27</v>
      </c>
      <c r="Z709" s="38"/>
      <c r="AA709" s="16"/>
      <c r="AB709" s="34" t="s">
        <v>979</v>
      </c>
    </row>
    <row r="710" spans="1:28" s="127" customFormat="1" x14ac:dyDescent="0.2">
      <c r="A710" s="129">
        <f t="shared" si="247"/>
        <v>547</v>
      </c>
      <c r="B710" s="310" t="s">
        <v>699</v>
      </c>
      <c r="C710" s="429">
        <f t="shared" si="245"/>
        <v>378975.64</v>
      </c>
      <c r="D710" s="455">
        <f t="shared" si="246"/>
        <v>0</v>
      </c>
      <c r="E710" s="7"/>
      <c r="F710" s="102"/>
      <c r="G710" s="7"/>
      <c r="H710" s="7"/>
      <c r="I710" s="7"/>
      <c r="J710" s="7"/>
      <c r="K710" s="7"/>
      <c r="L710" s="7"/>
      <c r="M710" s="7"/>
      <c r="N710" s="7"/>
      <c r="O710" s="7"/>
      <c r="P710" s="102"/>
      <c r="Q710" s="7"/>
      <c r="R710" s="7"/>
      <c r="S710" s="7"/>
      <c r="T710" s="7"/>
      <c r="U710" s="7"/>
      <c r="V710" s="7"/>
      <c r="W710" s="7"/>
      <c r="X710" s="7"/>
      <c r="Y710" s="7">
        <v>378975.64</v>
      </c>
      <c r="Z710" s="38"/>
      <c r="AA710" s="16"/>
      <c r="AB710" s="34" t="s">
        <v>979</v>
      </c>
    </row>
    <row r="711" spans="1:28" s="127" customFormat="1" x14ac:dyDescent="0.2">
      <c r="A711" s="129">
        <f t="shared" si="247"/>
        <v>548</v>
      </c>
      <c r="B711" s="310" t="s">
        <v>700</v>
      </c>
      <c r="C711" s="429">
        <f t="shared" si="245"/>
        <v>378645.27</v>
      </c>
      <c r="D711" s="455">
        <f t="shared" si="246"/>
        <v>0</v>
      </c>
      <c r="E711" s="7"/>
      <c r="F711" s="102"/>
      <c r="G711" s="7"/>
      <c r="H711" s="7"/>
      <c r="I711" s="7"/>
      <c r="J711" s="7"/>
      <c r="K711" s="7"/>
      <c r="L711" s="7"/>
      <c r="M711" s="7"/>
      <c r="N711" s="7"/>
      <c r="O711" s="7"/>
      <c r="P711" s="102"/>
      <c r="Q711" s="7"/>
      <c r="R711" s="7"/>
      <c r="S711" s="7"/>
      <c r="T711" s="7"/>
      <c r="U711" s="7"/>
      <c r="V711" s="7"/>
      <c r="W711" s="7"/>
      <c r="X711" s="7"/>
      <c r="Y711" s="7">
        <v>378645.27</v>
      </c>
      <c r="Z711" s="38"/>
      <c r="AA711" s="16"/>
      <c r="AB711" s="34" t="s">
        <v>979</v>
      </c>
    </row>
    <row r="712" spans="1:28" s="127" customFormat="1" x14ac:dyDescent="0.2">
      <c r="A712" s="129">
        <f t="shared" si="247"/>
        <v>549</v>
      </c>
      <c r="B712" s="310" t="s">
        <v>701</v>
      </c>
      <c r="C712" s="429">
        <f t="shared" si="245"/>
        <v>384670.87</v>
      </c>
      <c r="D712" s="455">
        <f t="shared" si="246"/>
        <v>0</v>
      </c>
      <c r="E712" s="7"/>
      <c r="F712" s="102"/>
      <c r="G712" s="7"/>
      <c r="H712" s="7"/>
      <c r="I712" s="7"/>
      <c r="J712" s="7"/>
      <c r="K712" s="7"/>
      <c r="L712" s="7"/>
      <c r="M712" s="7"/>
      <c r="N712" s="7"/>
      <c r="O712" s="7"/>
      <c r="P712" s="102"/>
      <c r="Q712" s="7"/>
      <c r="R712" s="7"/>
      <c r="S712" s="7"/>
      <c r="T712" s="7"/>
      <c r="U712" s="7"/>
      <c r="V712" s="7"/>
      <c r="W712" s="7"/>
      <c r="X712" s="7"/>
      <c r="Y712" s="7">
        <v>384670.87</v>
      </c>
      <c r="Z712" s="38"/>
      <c r="AA712" s="16"/>
      <c r="AB712" s="34" t="s">
        <v>979</v>
      </c>
    </row>
    <row r="713" spans="1:28" s="127" customFormat="1" x14ac:dyDescent="0.2">
      <c r="A713" s="129">
        <f t="shared" si="247"/>
        <v>550</v>
      </c>
      <c r="B713" s="310" t="s">
        <v>702</v>
      </c>
      <c r="C713" s="429">
        <f t="shared" si="245"/>
        <v>257934.7</v>
      </c>
      <c r="D713" s="455">
        <f t="shared" si="246"/>
        <v>0</v>
      </c>
      <c r="E713" s="7"/>
      <c r="F713" s="102"/>
      <c r="G713" s="7"/>
      <c r="H713" s="7"/>
      <c r="I713" s="7"/>
      <c r="J713" s="7"/>
      <c r="K713" s="7"/>
      <c r="L713" s="7"/>
      <c r="M713" s="7"/>
      <c r="N713" s="7"/>
      <c r="O713" s="7"/>
      <c r="P713" s="102"/>
      <c r="Q713" s="7"/>
      <c r="R713" s="7"/>
      <c r="S713" s="7"/>
      <c r="T713" s="7"/>
      <c r="U713" s="7"/>
      <c r="V713" s="7"/>
      <c r="W713" s="7"/>
      <c r="X713" s="7"/>
      <c r="Y713" s="7">
        <v>257934.7</v>
      </c>
      <c r="Z713" s="38"/>
      <c r="AA713" s="16"/>
      <c r="AB713" s="34" t="s">
        <v>1027</v>
      </c>
    </row>
    <row r="714" spans="1:28" s="127" customFormat="1" x14ac:dyDescent="0.2">
      <c r="A714" s="129">
        <f t="shared" si="247"/>
        <v>551</v>
      </c>
      <c r="B714" s="310" t="s">
        <v>703</v>
      </c>
      <c r="C714" s="429">
        <f t="shared" si="245"/>
        <v>300109.92</v>
      </c>
      <c r="D714" s="455">
        <f t="shared" si="246"/>
        <v>0</v>
      </c>
      <c r="E714" s="7"/>
      <c r="F714" s="102"/>
      <c r="G714" s="7"/>
      <c r="H714" s="7"/>
      <c r="I714" s="7"/>
      <c r="J714" s="7"/>
      <c r="K714" s="7"/>
      <c r="L714" s="7"/>
      <c r="M714" s="7"/>
      <c r="N714" s="7"/>
      <c r="O714" s="7"/>
      <c r="P714" s="102"/>
      <c r="Q714" s="7"/>
      <c r="R714" s="7"/>
      <c r="S714" s="7"/>
      <c r="T714" s="7"/>
      <c r="U714" s="7"/>
      <c r="V714" s="7"/>
      <c r="W714" s="7"/>
      <c r="X714" s="7"/>
      <c r="Y714" s="7">
        <v>300109.92</v>
      </c>
      <c r="Z714" s="38"/>
      <c r="AA714" s="16"/>
      <c r="AB714" s="34" t="s">
        <v>979</v>
      </c>
    </row>
    <row r="715" spans="1:28" s="127" customFormat="1" x14ac:dyDescent="0.2">
      <c r="A715" s="129">
        <f t="shared" si="247"/>
        <v>552</v>
      </c>
      <c r="B715" s="302" t="s">
        <v>704</v>
      </c>
      <c r="C715" s="429">
        <f t="shared" si="245"/>
        <v>667135.97</v>
      </c>
      <c r="D715" s="455">
        <f t="shared" si="246"/>
        <v>0</v>
      </c>
      <c r="E715" s="7"/>
      <c r="F715" s="102"/>
      <c r="G715" s="7"/>
      <c r="H715" s="7"/>
      <c r="I715" s="7"/>
      <c r="J715" s="7"/>
      <c r="K715" s="7"/>
      <c r="L715" s="7"/>
      <c r="M715" s="7"/>
      <c r="N715" s="7"/>
      <c r="O715" s="7"/>
      <c r="P715" s="102"/>
      <c r="Q715" s="7"/>
      <c r="R715" s="7"/>
      <c r="S715" s="7"/>
      <c r="T715" s="7"/>
      <c r="U715" s="7"/>
      <c r="V715" s="7"/>
      <c r="W715" s="7"/>
      <c r="X715" s="7"/>
      <c r="Y715" s="7">
        <v>667135.97</v>
      </c>
      <c r="Z715" s="38"/>
      <c r="AA715" s="16"/>
      <c r="AB715" s="34" t="s">
        <v>1040</v>
      </c>
    </row>
    <row r="716" spans="1:28" s="127" customFormat="1" x14ac:dyDescent="0.2">
      <c r="A716" s="129">
        <f t="shared" si="247"/>
        <v>553</v>
      </c>
      <c r="B716" s="302" t="s">
        <v>705</v>
      </c>
      <c r="C716" s="429">
        <f t="shared" si="245"/>
        <v>188664.24</v>
      </c>
      <c r="D716" s="455">
        <f t="shared" si="246"/>
        <v>0</v>
      </c>
      <c r="E716" s="7"/>
      <c r="F716" s="102"/>
      <c r="G716" s="7"/>
      <c r="H716" s="7"/>
      <c r="I716" s="7"/>
      <c r="J716" s="7"/>
      <c r="K716" s="7"/>
      <c r="L716" s="7"/>
      <c r="M716" s="7"/>
      <c r="N716" s="7"/>
      <c r="O716" s="7"/>
      <c r="P716" s="102"/>
      <c r="Q716" s="7"/>
      <c r="R716" s="7"/>
      <c r="S716" s="7"/>
      <c r="T716" s="7"/>
      <c r="U716" s="7"/>
      <c r="V716" s="7"/>
      <c r="W716" s="7"/>
      <c r="X716" s="7"/>
      <c r="Y716" s="7">
        <v>188664.24</v>
      </c>
      <c r="Z716" s="38"/>
      <c r="AA716" s="16"/>
      <c r="AB716" s="34" t="s">
        <v>979</v>
      </c>
    </row>
    <row r="717" spans="1:28" s="127" customFormat="1" ht="15" customHeight="1" x14ac:dyDescent="0.2">
      <c r="A717" s="129">
        <f t="shared" si="247"/>
        <v>554</v>
      </c>
      <c r="B717" s="302" t="s">
        <v>706</v>
      </c>
      <c r="C717" s="429">
        <f t="shared" si="245"/>
        <v>107348.68</v>
      </c>
      <c r="D717" s="455">
        <f t="shared" si="246"/>
        <v>0</v>
      </c>
      <c r="E717" s="7"/>
      <c r="F717" s="102"/>
      <c r="G717" s="7"/>
      <c r="H717" s="7"/>
      <c r="I717" s="7"/>
      <c r="J717" s="7"/>
      <c r="K717" s="7"/>
      <c r="L717" s="7"/>
      <c r="M717" s="7"/>
      <c r="N717" s="7"/>
      <c r="O717" s="7"/>
      <c r="P717" s="102"/>
      <c r="Q717" s="7"/>
      <c r="R717" s="7"/>
      <c r="S717" s="7"/>
      <c r="T717" s="7"/>
      <c r="U717" s="7"/>
      <c r="V717" s="7"/>
      <c r="W717" s="7"/>
      <c r="X717" s="7"/>
      <c r="Y717" s="7">
        <v>107348.68</v>
      </c>
      <c r="Z717" s="38"/>
      <c r="AA717" s="16" t="s">
        <v>1236</v>
      </c>
      <c r="AB717" s="34" t="s">
        <v>1002</v>
      </c>
    </row>
    <row r="718" spans="1:28" s="127" customFormat="1" ht="13.5" customHeight="1" x14ac:dyDescent="0.2">
      <c r="A718" s="129">
        <f t="shared" si="247"/>
        <v>555</v>
      </c>
      <c r="B718" s="302" t="s">
        <v>707</v>
      </c>
      <c r="C718" s="429">
        <f t="shared" si="245"/>
        <v>194384.66</v>
      </c>
      <c r="D718" s="455">
        <f t="shared" si="246"/>
        <v>0</v>
      </c>
      <c r="E718" s="7"/>
      <c r="F718" s="400"/>
      <c r="G718" s="401"/>
      <c r="H718" s="401"/>
      <c r="I718" s="401"/>
      <c r="J718" s="401"/>
      <c r="K718" s="401"/>
      <c r="L718" s="401"/>
      <c r="M718" s="401"/>
      <c r="N718" s="401"/>
      <c r="O718" s="402"/>
      <c r="P718" s="400"/>
      <c r="Q718" s="401"/>
      <c r="R718" s="401"/>
      <c r="S718" s="401"/>
      <c r="T718" s="401"/>
      <c r="U718" s="401"/>
      <c r="V718" s="8"/>
      <c r="W718" s="401"/>
      <c r="X718" s="401"/>
      <c r="Y718" s="7">
        <v>194384.66</v>
      </c>
      <c r="Z718" s="38"/>
      <c r="AA718" s="16"/>
      <c r="AB718" s="34" t="s">
        <v>1041</v>
      </c>
    </row>
    <row r="719" spans="1:28" s="127" customFormat="1" x14ac:dyDescent="0.2">
      <c r="A719" s="129">
        <f t="shared" si="247"/>
        <v>556</v>
      </c>
      <c r="B719" s="310" t="s">
        <v>708</v>
      </c>
      <c r="C719" s="429">
        <f t="shared" si="245"/>
        <v>136157.56</v>
      </c>
      <c r="D719" s="455">
        <f t="shared" si="246"/>
        <v>0</v>
      </c>
      <c r="E719" s="7"/>
      <c r="F719" s="7"/>
      <c r="G719" s="190"/>
      <c r="H719" s="190"/>
      <c r="I719" s="190"/>
      <c r="J719" s="190"/>
      <c r="K719" s="190"/>
      <c r="L719" s="190"/>
      <c r="M719" s="190"/>
      <c r="N719" s="190"/>
      <c r="O719" s="190"/>
      <c r="P719" s="7"/>
      <c r="Q719" s="7"/>
      <c r="R719" s="190"/>
      <c r="S719" s="190"/>
      <c r="T719" s="190"/>
      <c r="U719" s="190"/>
      <c r="V719" s="190"/>
      <c r="W719" s="190"/>
      <c r="X719" s="190"/>
      <c r="Y719" s="7">
        <v>136157.56</v>
      </c>
      <c r="Z719" s="38"/>
      <c r="AA719" s="16"/>
      <c r="AB719" s="34" t="s">
        <v>1002</v>
      </c>
    </row>
    <row r="720" spans="1:28" s="127" customFormat="1" x14ac:dyDescent="0.2">
      <c r="A720" s="129">
        <f t="shared" si="247"/>
        <v>557</v>
      </c>
      <c r="B720" s="303" t="s">
        <v>709</v>
      </c>
      <c r="C720" s="429">
        <f t="shared" si="245"/>
        <v>185824.31</v>
      </c>
      <c r="D720" s="455">
        <f t="shared" si="246"/>
        <v>0</v>
      </c>
      <c r="E720" s="7"/>
      <c r="F720" s="190"/>
      <c r="G720" s="190"/>
      <c r="H720" s="190"/>
      <c r="I720" s="190"/>
      <c r="J720" s="190"/>
      <c r="K720" s="190"/>
      <c r="L720" s="190"/>
      <c r="M720" s="190"/>
      <c r="N720" s="190"/>
      <c r="O720" s="7"/>
      <c r="P720" s="7"/>
      <c r="Q720" s="7"/>
      <c r="R720" s="190"/>
      <c r="S720" s="190"/>
      <c r="T720" s="190"/>
      <c r="U720" s="190"/>
      <c r="V720" s="190"/>
      <c r="W720" s="190"/>
      <c r="X720" s="190"/>
      <c r="Y720" s="7">
        <v>185824.31</v>
      </c>
      <c r="Z720" s="38"/>
      <c r="AA720" s="16"/>
      <c r="AB720" s="34" t="s">
        <v>979</v>
      </c>
    </row>
    <row r="721" spans="1:28" s="127" customFormat="1" x14ac:dyDescent="0.2">
      <c r="A721" s="129">
        <f t="shared" si="247"/>
        <v>558</v>
      </c>
      <c r="B721" s="302" t="s">
        <v>710</v>
      </c>
      <c r="C721" s="429">
        <f t="shared" si="245"/>
        <v>184444.92</v>
      </c>
      <c r="D721" s="455">
        <f t="shared" si="246"/>
        <v>0</v>
      </c>
      <c r="E721" s="7"/>
      <c r="F721" s="190"/>
      <c r="G721" s="190"/>
      <c r="H721" s="190"/>
      <c r="I721" s="190"/>
      <c r="J721" s="190"/>
      <c r="K721" s="190"/>
      <c r="L721" s="190"/>
      <c r="M721" s="190"/>
      <c r="N721" s="190"/>
      <c r="O721" s="7"/>
      <c r="P721" s="7"/>
      <c r="Q721" s="7"/>
      <c r="R721" s="190"/>
      <c r="S721" s="190"/>
      <c r="T721" s="190"/>
      <c r="U721" s="190"/>
      <c r="V721" s="190"/>
      <c r="W721" s="190"/>
      <c r="X721" s="190"/>
      <c r="Y721" s="7">
        <v>184444.92</v>
      </c>
      <c r="Z721" s="38"/>
      <c r="AA721" s="16"/>
      <c r="AB721" s="34" t="s">
        <v>979</v>
      </c>
    </row>
    <row r="722" spans="1:28" s="127" customFormat="1" x14ac:dyDescent="0.2">
      <c r="A722" s="129">
        <f t="shared" si="247"/>
        <v>559</v>
      </c>
      <c r="B722" s="302" t="s">
        <v>711</v>
      </c>
      <c r="C722" s="429">
        <f t="shared" si="245"/>
        <v>188055.67999999999</v>
      </c>
      <c r="D722" s="455">
        <f t="shared" si="246"/>
        <v>0</v>
      </c>
      <c r="E722" s="7"/>
      <c r="F722" s="190"/>
      <c r="G722" s="190"/>
      <c r="H722" s="190"/>
      <c r="I722" s="190"/>
      <c r="J722" s="190"/>
      <c r="K722" s="190"/>
      <c r="L722" s="190"/>
      <c r="M722" s="190"/>
      <c r="N722" s="190"/>
      <c r="O722" s="7"/>
      <c r="P722" s="7"/>
      <c r="Q722" s="7"/>
      <c r="R722" s="190"/>
      <c r="S722" s="190"/>
      <c r="T722" s="190"/>
      <c r="U722" s="190"/>
      <c r="V722" s="190"/>
      <c r="W722" s="190"/>
      <c r="X722" s="190"/>
      <c r="Y722" s="7">
        <v>188055.67999999999</v>
      </c>
      <c r="Z722" s="38"/>
      <c r="AA722" s="16"/>
      <c r="AB722" s="34" t="s">
        <v>979</v>
      </c>
    </row>
    <row r="723" spans="1:28" s="127" customFormat="1" ht="21" customHeight="1" x14ac:dyDescent="0.2">
      <c r="A723" s="129">
        <f t="shared" si="247"/>
        <v>560</v>
      </c>
      <c r="B723" s="303" t="s">
        <v>712</v>
      </c>
      <c r="C723" s="429">
        <f t="shared" si="245"/>
        <v>100174.67</v>
      </c>
      <c r="D723" s="455">
        <f t="shared" si="246"/>
        <v>0</v>
      </c>
      <c r="E723" s="7"/>
      <c r="F723" s="7"/>
      <c r="G723" s="190"/>
      <c r="H723" s="190"/>
      <c r="I723" s="190"/>
      <c r="J723" s="190"/>
      <c r="K723" s="190"/>
      <c r="L723" s="190"/>
      <c r="M723" s="190"/>
      <c r="N723" s="190"/>
      <c r="O723" s="7"/>
      <c r="P723" s="7"/>
      <c r="Q723" s="7"/>
      <c r="R723" s="190"/>
      <c r="S723" s="190"/>
      <c r="T723" s="190"/>
      <c r="U723" s="190"/>
      <c r="V723" s="190"/>
      <c r="W723" s="190"/>
      <c r="X723" s="190"/>
      <c r="Y723" s="7">
        <v>100174.67</v>
      </c>
      <c r="Z723" s="38"/>
      <c r="AA723" s="16" t="s">
        <v>1236</v>
      </c>
      <c r="AB723" s="34" t="s">
        <v>1002</v>
      </c>
    </row>
    <row r="724" spans="1:28" s="127" customFormat="1" ht="12.75" customHeight="1" x14ac:dyDescent="0.2">
      <c r="A724" s="129">
        <f t="shared" si="247"/>
        <v>561</v>
      </c>
      <c r="B724" s="302" t="s">
        <v>713</v>
      </c>
      <c r="C724" s="429">
        <f t="shared" si="245"/>
        <v>185747.71</v>
      </c>
      <c r="D724" s="455">
        <f t="shared" si="246"/>
        <v>0</v>
      </c>
      <c r="E724" s="7"/>
      <c r="F724" s="403"/>
      <c r="G724" s="403"/>
      <c r="H724" s="403"/>
      <c r="I724" s="403"/>
      <c r="J724" s="403"/>
      <c r="K724" s="403"/>
      <c r="L724" s="403"/>
      <c r="M724" s="403"/>
      <c r="N724" s="403"/>
      <c r="O724" s="455"/>
      <c r="P724" s="455"/>
      <c r="Q724" s="403"/>
      <c r="R724" s="403"/>
      <c r="S724" s="403"/>
      <c r="T724" s="403"/>
      <c r="U724" s="403"/>
      <c r="V724" s="403"/>
      <c r="W724" s="403"/>
      <c r="X724" s="403"/>
      <c r="Y724" s="7">
        <v>185747.71</v>
      </c>
      <c r="Z724" s="38"/>
      <c r="AA724" s="16"/>
      <c r="AB724" s="34" t="s">
        <v>979</v>
      </c>
    </row>
    <row r="725" spans="1:28" s="127" customFormat="1" ht="12.75" customHeight="1" x14ac:dyDescent="0.2">
      <c r="A725" s="129">
        <f t="shared" si="247"/>
        <v>562</v>
      </c>
      <c r="B725" s="302" t="s">
        <v>714</v>
      </c>
      <c r="C725" s="429">
        <f t="shared" si="245"/>
        <v>186493.02</v>
      </c>
      <c r="D725" s="455">
        <f t="shared" si="246"/>
        <v>0</v>
      </c>
      <c r="E725" s="7"/>
      <c r="F725" s="403"/>
      <c r="G725" s="403"/>
      <c r="H725" s="403"/>
      <c r="I725" s="403"/>
      <c r="J725" s="403"/>
      <c r="K725" s="403"/>
      <c r="L725" s="403"/>
      <c r="M725" s="403"/>
      <c r="N725" s="403"/>
      <c r="O725" s="455"/>
      <c r="P725" s="455"/>
      <c r="Q725" s="403"/>
      <c r="R725" s="403"/>
      <c r="S725" s="403"/>
      <c r="T725" s="403"/>
      <c r="U725" s="403"/>
      <c r="V725" s="403"/>
      <c r="W725" s="403"/>
      <c r="X725" s="403"/>
      <c r="Y725" s="7">
        <v>186493.02</v>
      </c>
      <c r="Z725" s="38"/>
      <c r="AA725" s="16"/>
      <c r="AB725" s="34" t="s">
        <v>979</v>
      </c>
    </row>
    <row r="726" spans="1:28" s="127" customFormat="1" x14ac:dyDescent="0.2">
      <c r="A726" s="129">
        <f t="shared" si="247"/>
        <v>563</v>
      </c>
      <c r="B726" s="302" t="s">
        <v>715</v>
      </c>
      <c r="C726" s="429">
        <f t="shared" si="245"/>
        <v>545002.46</v>
      </c>
      <c r="D726" s="455">
        <f t="shared" si="246"/>
        <v>0</v>
      </c>
      <c r="E726" s="7"/>
      <c r="F726" s="190"/>
      <c r="G726" s="190"/>
      <c r="H726" s="190"/>
      <c r="I726" s="190"/>
      <c r="J726" s="190"/>
      <c r="K726" s="190"/>
      <c r="L726" s="190"/>
      <c r="M726" s="190"/>
      <c r="N726" s="190"/>
      <c r="O726" s="7"/>
      <c r="P726" s="7"/>
      <c r="Q726" s="7"/>
      <c r="R726" s="190"/>
      <c r="S726" s="7"/>
      <c r="T726" s="7"/>
      <c r="U726" s="190"/>
      <c r="V726" s="190"/>
      <c r="W726" s="190"/>
      <c r="X726" s="190"/>
      <c r="Y726" s="7">
        <v>545002.46</v>
      </c>
      <c r="Z726" s="38"/>
      <c r="AA726" s="16"/>
      <c r="AB726" s="34" t="s">
        <v>1001</v>
      </c>
    </row>
    <row r="727" spans="1:28" s="127" customFormat="1" x14ac:dyDescent="0.2">
      <c r="A727" s="129">
        <f t="shared" si="247"/>
        <v>564</v>
      </c>
      <c r="B727" s="310" t="s">
        <v>716</v>
      </c>
      <c r="C727" s="429">
        <f t="shared" si="245"/>
        <v>188938.02</v>
      </c>
      <c r="D727" s="455">
        <f t="shared" si="246"/>
        <v>0</v>
      </c>
      <c r="E727" s="7"/>
      <c r="F727" s="190"/>
      <c r="G727" s="190"/>
      <c r="H727" s="190"/>
      <c r="I727" s="190"/>
      <c r="J727" s="190"/>
      <c r="K727" s="190"/>
      <c r="L727" s="190"/>
      <c r="M727" s="190"/>
      <c r="N727" s="190"/>
      <c r="O727" s="7"/>
      <c r="P727" s="7"/>
      <c r="Q727" s="7"/>
      <c r="R727" s="7"/>
      <c r="S727" s="7"/>
      <c r="T727" s="190"/>
      <c r="U727" s="190"/>
      <c r="V727" s="190"/>
      <c r="W727" s="190"/>
      <c r="X727" s="190"/>
      <c r="Y727" s="7">
        <v>188938.02</v>
      </c>
      <c r="Z727" s="38"/>
      <c r="AA727" s="16"/>
      <c r="AB727" s="34" t="s">
        <v>1027</v>
      </c>
    </row>
    <row r="728" spans="1:28" s="127" customFormat="1" x14ac:dyDescent="0.2">
      <c r="A728" s="129">
        <f t="shared" si="247"/>
        <v>565</v>
      </c>
      <c r="B728" s="310" t="s">
        <v>717</v>
      </c>
      <c r="C728" s="429">
        <f t="shared" si="245"/>
        <v>412879.51</v>
      </c>
      <c r="D728" s="455">
        <f t="shared" si="246"/>
        <v>0</v>
      </c>
      <c r="E728" s="7"/>
      <c r="F728" s="190"/>
      <c r="G728" s="190"/>
      <c r="H728" s="190"/>
      <c r="I728" s="190"/>
      <c r="J728" s="190"/>
      <c r="K728" s="190"/>
      <c r="L728" s="190"/>
      <c r="M728" s="190"/>
      <c r="N728" s="190"/>
      <c r="O728" s="7"/>
      <c r="P728" s="7"/>
      <c r="Q728" s="7"/>
      <c r="R728" s="190"/>
      <c r="S728" s="7"/>
      <c r="T728" s="190"/>
      <c r="U728" s="190"/>
      <c r="V728" s="190"/>
      <c r="W728" s="190"/>
      <c r="X728" s="190"/>
      <c r="Y728" s="7">
        <v>412879.51</v>
      </c>
      <c r="Z728" s="38"/>
      <c r="AA728" s="16"/>
      <c r="AB728" s="34" t="s">
        <v>979</v>
      </c>
    </row>
    <row r="729" spans="1:28" s="127" customFormat="1" x14ac:dyDescent="0.2">
      <c r="A729" s="129">
        <f t="shared" si="247"/>
        <v>566</v>
      </c>
      <c r="B729" s="310" t="s">
        <v>718</v>
      </c>
      <c r="C729" s="429">
        <f t="shared" si="245"/>
        <v>129226.98</v>
      </c>
      <c r="D729" s="455">
        <f t="shared" si="246"/>
        <v>0</v>
      </c>
      <c r="E729" s="7"/>
      <c r="F729" s="190"/>
      <c r="G729" s="190"/>
      <c r="H729" s="190"/>
      <c r="I729" s="7"/>
      <c r="J729" s="190"/>
      <c r="K729" s="190"/>
      <c r="L729" s="190"/>
      <c r="M729" s="190"/>
      <c r="N729" s="190"/>
      <c r="O729" s="7"/>
      <c r="P729" s="7"/>
      <c r="Q729" s="7"/>
      <c r="R729" s="190"/>
      <c r="S729" s="7"/>
      <c r="T729" s="190"/>
      <c r="U729" s="190"/>
      <c r="V729" s="190"/>
      <c r="W729" s="190"/>
      <c r="X729" s="190"/>
      <c r="Y729" s="7">
        <v>129226.98</v>
      </c>
      <c r="Z729" s="38"/>
      <c r="AA729" s="16"/>
      <c r="AB729" s="34" t="s">
        <v>1042</v>
      </c>
    </row>
    <row r="730" spans="1:28" s="127" customFormat="1" x14ac:dyDescent="0.2">
      <c r="A730" s="129">
        <f t="shared" si="247"/>
        <v>567</v>
      </c>
      <c r="B730" s="310" t="s">
        <v>719</v>
      </c>
      <c r="C730" s="429">
        <f t="shared" si="245"/>
        <v>155551.29</v>
      </c>
      <c r="D730" s="455">
        <f t="shared" si="246"/>
        <v>0</v>
      </c>
      <c r="E730" s="7"/>
      <c r="F730" s="190"/>
      <c r="G730" s="190"/>
      <c r="H730" s="190"/>
      <c r="I730" s="190"/>
      <c r="J730" s="190"/>
      <c r="K730" s="190"/>
      <c r="L730" s="190"/>
      <c r="M730" s="190"/>
      <c r="N730" s="190"/>
      <c r="O730" s="7"/>
      <c r="P730" s="7"/>
      <c r="Q730" s="7"/>
      <c r="R730" s="190"/>
      <c r="S730" s="7"/>
      <c r="T730" s="190"/>
      <c r="U730" s="190"/>
      <c r="V730" s="190"/>
      <c r="W730" s="190"/>
      <c r="X730" s="190"/>
      <c r="Y730" s="7">
        <v>155551.29</v>
      </c>
      <c r="Z730" s="38"/>
      <c r="AA730" s="16"/>
      <c r="AB730" s="34" t="s">
        <v>979</v>
      </c>
    </row>
    <row r="731" spans="1:28" s="127" customFormat="1" x14ac:dyDescent="0.2">
      <c r="A731" s="129">
        <f t="shared" si="247"/>
        <v>568</v>
      </c>
      <c r="B731" s="310" t="s">
        <v>720</v>
      </c>
      <c r="C731" s="429">
        <f t="shared" si="245"/>
        <v>155405.45000000001</v>
      </c>
      <c r="D731" s="455">
        <f t="shared" si="246"/>
        <v>0</v>
      </c>
      <c r="E731" s="7"/>
      <c r="F731" s="190"/>
      <c r="G731" s="190"/>
      <c r="H731" s="190"/>
      <c r="I731" s="190"/>
      <c r="J731" s="190"/>
      <c r="K731" s="190"/>
      <c r="L731" s="190"/>
      <c r="M731" s="190"/>
      <c r="N731" s="190"/>
      <c r="O731" s="7"/>
      <c r="P731" s="7"/>
      <c r="Q731" s="7"/>
      <c r="R731" s="190"/>
      <c r="S731" s="7"/>
      <c r="T731" s="190"/>
      <c r="U731" s="190"/>
      <c r="V731" s="190"/>
      <c r="W731" s="190"/>
      <c r="X731" s="190"/>
      <c r="Y731" s="7">
        <v>155405.45000000001</v>
      </c>
      <c r="Z731" s="38"/>
      <c r="AA731" s="16"/>
      <c r="AB731" s="34" t="s">
        <v>979</v>
      </c>
    </row>
    <row r="732" spans="1:28" s="127" customFormat="1" x14ac:dyDescent="0.2">
      <c r="A732" s="129">
        <f t="shared" si="247"/>
        <v>569</v>
      </c>
      <c r="B732" s="302" t="s">
        <v>721</v>
      </c>
      <c r="C732" s="429">
        <f t="shared" si="245"/>
        <v>284844.63</v>
      </c>
      <c r="D732" s="455">
        <f t="shared" si="246"/>
        <v>0</v>
      </c>
      <c r="E732" s="7"/>
      <c r="F732" s="190"/>
      <c r="G732" s="190"/>
      <c r="H732" s="190"/>
      <c r="I732" s="190"/>
      <c r="J732" s="190"/>
      <c r="K732" s="190"/>
      <c r="L732" s="190"/>
      <c r="M732" s="190"/>
      <c r="N732" s="190"/>
      <c r="O732" s="7"/>
      <c r="P732" s="7"/>
      <c r="Q732" s="7"/>
      <c r="R732" s="190"/>
      <c r="S732" s="7"/>
      <c r="T732" s="7"/>
      <c r="U732" s="190"/>
      <c r="V732" s="190"/>
      <c r="W732" s="190"/>
      <c r="X732" s="190"/>
      <c r="Y732" s="7">
        <v>284844.63</v>
      </c>
      <c r="Z732" s="38"/>
      <c r="AA732" s="16"/>
      <c r="AB732" s="34" t="s">
        <v>978</v>
      </c>
    </row>
    <row r="733" spans="1:28" s="127" customFormat="1" ht="17.25" customHeight="1" x14ac:dyDescent="0.2">
      <c r="A733" s="129">
        <f t="shared" si="247"/>
        <v>570</v>
      </c>
      <c r="B733" s="302" t="s">
        <v>722</v>
      </c>
      <c r="C733" s="429">
        <f t="shared" si="245"/>
        <v>197248.38</v>
      </c>
      <c r="D733" s="455">
        <f t="shared" si="246"/>
        <v>0</v>
      </c>
      <c r="E733" s="7"/>
      <c r="F733" s="7"/>
      <c r="G733" s="190"/>
      <c r="H733" s="190"/>
      <c r="I733" s="7"/>
      <c r="J733" s="7"/>
      <c r="K733" s="7"/>
      <c r="L733" s="7"/>
      <c r="M733" s="7"/>
      <c r="N733" s="7"/>
      <c r="O733" s="7"/>
      <c r="P733" s="7"/>
      <c r="Q733" s="7"/>
      <c r="R733" s="190"/>
      <c r="S733" s="7"/>
      <c r="T733" s="190"/>
      <c r="U733" s="190"/>
      <c r="V733" s="190"/>
      <c r="W733" s="190"/>
      <c r="X733" s="190"/>
      <c r="Y733" s="7">
        <v>197248.38</v>
      </c>
      <c r="Z733" s="38"/>
      <c r="AA733" s="16" t="s">
        <v>1586</v>
      </c>
      <c r="AB733" s="34" t="s">
        <v>1587</v>
      </c>
    </row>
    <row r="734" spans="1:28" s="127" customFormat="1" x14ac:dyDescent="0.2">
      <c r="A734" s="129">
        <f t="shared" si="247"/>
        <v>571</v>
      </c>
      <c r="B734" s="302" t="s">
        <v>723</v>
      </c>
      <c r="C734" s="429">
        <f t="shared" si="245"/>
        <v>111316.1</v>
      </c>
      <c r="D734" s="455">
        <f t="shared" si="246"/>
        <v>0</v>
      </c>
      <c r="E734" s="7"/>
      <c r="F734" s="190"/>
      <c r="G734" s="190"/>
      <c r="H734" s="190"/>
      <c r="I734" s="190"/>
      <c r="J734" s="190"/>
      <c r="K734" s="190"/>
      <c r="L734" s="190"/>
      <c r="M734" s="190"/>
      <c r="N734" s="190"/>
      <c r="O734" s="190"/>
      <c r="P734" s="7"/>
      <c r="Q734" s="7"/>
      <c r="R734" s="190"/>
      <c r="S734" s="7"/>
      <c r="T734" s="190"/>
      <c r="U734" s="190"/>
      <c r="V734" s="190"/>
      <c r="W734" s="190"/>
      <c r="X734" s="190"/>
      <c r="Y734" s="7">
        <v>111316.1</v>
      </c>
      <c r="Z734" s="38"/>
      <c r="AA734" s="16"/>
      <c r="AB734" s="34" t="s">
        <v>1043</v>
      </c>
    </row>
    <row r="735" spans="1:28" s="127" customFormat="1" x14ac:dyDescent="0.2">
      <c r="A735" s="129">
        <f t="shared" si="247"/>
        <v>572</v>
      </c>
      <c r="B735" s="310" t="s">
        <v>724</v>
      </c>
      <c r="C735" s="429">
        <f t="shared" si="245"/>
        <v>280924.64</v>
      </c>
      <c r="D735" s="455">
        <f t="shared" si="246"/>
        <v>0</v>
      </c>
      <c r="E735" s="7"/>
      <c r="F735" s="190"/>
      <c r="G735" s="190"/>
      <c r="H735" s="190"/>
      <c r="I735" s="190"/>
      <c r="J735" s="190"/>
      <c r="K735" s="190"/>
      <c r="L735" s="190"/>
      <c r="M735" s="190"/>
      <c r="N735" s="190"/>
      <c r="O735" s="190"/>
      <c r="P735" s="7"/>
      <c r="Q735" s="7"/>
      <c r="R735" s="190"/>
      <c r="S735" s="7"/>
      <c r="T735" s="7"/>
      <c r="U735" s="190"/>
      <c r="V735" s="190"/>
      <c r="W735" s="190"/>
      <c r="X735" s="190"/>
      <c r="Y735" s="7">
        <v>280924.64</v>
      </c>
      <c r="Z735" s="38"/>
      <c r="AA735" s="16"/>
      <c r="AB735" s="34" t="s">
        <v>978</v>
      </c>
    </row>
    <row r="736" spans="1:28" s="127" customFormat="1" ht="16.5" customHeight="1" x14ac:dyDescent="0.2">
      <c r="A736" s="129">
        <f t="shared" si="247"/>
        <v>573</v>
      </c>
      <c r="B736" s="302" t="s">
        <v>725</v>
      </c>
      <c r="C736" s="429">
        <f t="shared" si="245"/>
        <v>154136.78</v>
      </c>
      <c r="D736" s="455">
        <f t="shared" si="246"/>
        <v>0</v>
      </c>
      <c r="E736" s="7"/>
      <c r="F736" s="190"/>
      <c r="G736" s="7"/>
      <c r="H736" s="7"/>
      <c r="I736" s="7"/>
      <c r="J736" s="7"/>
      <c r="K736" s="7"/>
      <c r="L736" s="190"/>
      <c r="M736" s="190"/>
      <c r="N736" s="190"/>
      <c r="O736" s="190"/>
      <c r="P736" s="7"/>
      <c r="Q736" s="7"/>
      <c r="R736" s="190"/>
      <c r="S736" s="7"/>
      <c r="T736" s="190"/>
      <c r="U736" s="190"/>
      <c r="V736" s="190"/>
      <c r="W736" s="190"/>
      <c r="X736" s="190"/>
      <c r="Y736" s="7">
        <v>154136.78</v>
      </c>
      <c r="Z736" s="38"/>
      <c r="AA736" s="16" t="s">
        <v>1237</v>
      </c>
      <c r="AB736" s="34" t="s">
        <v>1588</v>
      </c>
    </row>
    <row r="737" spans="1:31" s="127" customFormat="1" ht="13.5" customHeight="1" x14ac:dyDescent="0.2">
      <c r="A737" s="129">
        <f t="shared" si="247"/>
        <v>574</v>
      </c>
      <c r="B737" s="302" t="s">
        <v>726</v>
      </c>
      <c r="C737" s="429">
        <f t="shared" si="245"/>
        <v>315855.82</v>
      </c>
      <c r="D737" s="455">
        <f t="shared" si="246"/>
        <v>0</v>
      </c>
      <c r="E737" s="7"/>
      <c r="F737" s="7"/>
      <c r="G737" s="190"/>
      <c r="H737" s="190"/>
      <c r="I737" s="190"/>
      <c r="J737" s="190"/>
      <c r="K737" s="190"/>
      <c r="L737" s="190"/>
      <c r="M737" s="190"/>
      <c r="N737" s="190"/>
      <c r="O737" s="7"/>
      <c r="P737" s="7"/>
      <c r="Q737" s="7"/>
      <c r="R737" s="190"/>
      <c r="S737" s="7"/>
      <c r="T737" s="190"/>
      <c r="U737" s="190"/>
      <c r="V737" s="190"/>
      <c r="W737" s="190"/>
      <c r="X737" s="190"/>
      <c r="Y737" s="7">
        <v>315855.82</v>
      </c>
      <c r="Z737" s="38"/>
      <c r="AA737" s="16" t="s">
        <v>1236</v>
      </c>
      <c r="AB737" s="34" t="s">
        <v>1589</v>
      </c>
    </row>
    <row r="738" spans="1:31" s="127" customFormat="1" ht="17.25" customHeight="1" x14ac:dyDescent="0.2">
      <c r="A738" s="129">
        <f t="shared" si="247"/>
        <v>575</v>
      </c>
      <c r="B738" s="302" t="s">
        <v>727</v>
      </c>
      <c r="C738" s="429">
        <f t="shared" si="245"/>
        <v>279110.82</v>
      </c>
      <c r="D738" s="455">
        <f t="shared" si="246"/>
        <v>0</v>
      </c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190"/>
      <c r="S738" s="7"/>
      <c r="T738" s="190"/>
      <c r="U738" s="190"/>
      <c r="V738" s="190"/>
      <c r="W738" s="190"/>
      <c r="X738" s="190"/>
      <c r="Y738" s="7">
        <v>279110.82</v>
      </c>
      <c r="Z738" s="38"/>
      <c r="AA738" s="16" t="s">
        <v>1236</v>
      </c>
      <c r="AB738" s="34" t="s">
        <v>1590</v>
      </c>
    </row>
    <row r="739" spans="1:31" s="127" customFormat="1" x14ac:dyDescent="0.2">
      <c r="A739" s="129">
        <f t="shared" si="247"/>
        <v>576</v>
      </c>
      <c r="B739" s="310" t="s">
        <v>728</v>
      </c>
      <c r="C739" s="429">
        <f t="shared" si="245"/>
        <v>155113.74</v>
      </c>
      <c r="D739" s="455">
        <f t="shared" si="246"/>
        <v>0</v>
      </c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190"/>
      <c r="S739" s="7"/>
      <c r="T739" s="190"/>
      <c r="U739" s="190"/>
      <c r="V739" s="190"/>
      <c r="W739" s="190"/>
      <c r="X739" s="190"/>
      <c r="Y739" s="7">
        <v>155113.74</v>
      </c>
      <c r="Z739" s="38"/>
      <c r="AA739" s="16"/>
      <c r="AB739" s="34" t="s">
        <v>979</v>
      </c>
    </row>
    <row r="740" spans="1:31" s="127" customFormat="1" ht="26.25" customHeight="1" x14ac:dyDescent="0.2">
      <c r="A740" s="129">
        <f t="shared" si="247"/>
        <v>577</v>
      </c>
      <c r="B740" s="310" t="s">
        <v>729</v>
      </c>
      <c r="C740" s="429">
        <f t="shared" si="245"/>
        <v>552956.24</v>
      </c>
      <c r="D740" s="455">
        <f t="shared" si="246"/>
        <v>0</v>
      </c>
      <c r="E740" s="7"/>
      <c r="F740" s="7"/>
      <c r="G740" s="190"/>
      <c r="H740" s="190"/>
      <c r="I740" s="190"/>
      <c r="J740" s="190"/>
      <c r="K740" s="190"/>
      <c r="L740" s="190"/>
      <c r="M740" s="190"/>
      <c r="N740" s="190"/>
      <c r="O740" s="7"/>
      <c r="P740" s="7"/>
      <c r="Q740" s="7"/>
      <c r="R740" s="190"/>
      <c r="S740" s="7"/>
      <c r="T740" s="7"/>
      <c r="U740" s="190"/>
      <c r="V740" s="190"/>
      <c r="W740" s="190"/>
      <c r="X740" s="190"/>
      <c r="Y740" s="7">
        <v>552956.24</v>
      </c>
      <c r="Z740" s="38"/>
      <c r="AA740" s="16" t="s">
        <v>1238</v>
      </c>
      <c r="AB740" s="34" t="s">
        <v>1591</v>
      </c>
    </row>
    <row r="741" spans="1:31" s="127" customFormat="1" ht="24" customHeight="1" x14ac:dyDescent="0.2">
      <c r="A741" s="129">
        <f t="shared" si="247"/>
        <v>578</v>
      </c>
      <c r="B741" s="302" t="s">
        <v>730</v>
      </c>
      <c r="C741" s="429">
        <f t="shared" si="245"/>
        <v>118066.97</v>
      </c>
      <c r="D741" s="455">
        <f t="shared" si="246"/>
        <v>0</v>
      </c>
      <c r="E741" s="7"/>
      <c r="F741" s="190"/>
      <c r="G741" s="7"/>
      <c r="H741" s="190"/>
      <c r="I741" s="7"/>
      <c r="J741" s="190"/>
      <c r="K741" s="190"/>
      <c r="L741" s="190"/>
      <c r="M741" s="190"/>
      <c r="N741" s="190"/>
      <c r="O741" s="190"/>
      <c r="P741" s="7"/>
      <c r="Q741" s="7"/>
      <c r="R741" s="190"/>
      <c r="S741" s="7"/>
      <c r="T741" s="190"/>
      <c r="U741" s="190"/>
      <c r="V741" s="190"/>
      <c r="W741" s="190"/>
      <c r="X741" s="190"/>
      <c r="Y741" s="7">
        <v>118066.97</v>
      </c>
      <c r="Z741" s="38"/>
      <c r="AA741" s="16" t="s">
        <v>1239</v>
      </c>
      <c r="AB741" s="34" t="s">
        <v>1592</v>
      </c>
    </row>
    <row r="742" spans="1:31" s="127" customFormat="1" ht="18.75" customHeight="1" x14ac:dyDescent="0.2">
      <c r="A742" s="129">
        <f t="shared" si="247"/>
        <v>579</v>
      </c>
      <c r="B742" s="310" t="s">
        <v>731</v>
      </c>
      <c r="C742" s="429">
        <f t="shared" si="245"/>
        <v>93961.39</v>
      </c>
      <c r="D742" s="455">
        <f t="shared" si="246"/>
        <v>0</v>
      </c>
      <c r="E742" s="7"/>
      <c r="F742" s="7"/>
      <c r="G742" s="190"/>
      <c r="H742" s="190"/>
      <c r="I742" s="190"/>
      <c r="J742" s="190"/>
      <c r="K742" s="190"/>
      <c r="L742" s="190"/>
      <c r="M742" s="190"/>
      <c r="N742" s="190"/>
      <c r="O742" s="190"/>
      <c r="P742" s="7"/>
      <c r="Q742" s="7"/>
      <c r="R742" s="190"/>
      <c r="S742" s="7"/>
      <c r="T742" s="190"/>
      <c r="U742" s="190"/>
      <c r="V742" s="190"/>
      <c r="W742" s="190"/>
      <c r="X742" s="190"/>
      <c r="Y742" s="7">
        <v>93961.39</v>
      </c>
      <c r="Z742" s="38"/>
      <c r="AA742" s="16" t="s">
        <v>1236</v>
      </c>
      <c r="AB742" s="34" t="s">
        <v>1593</v>
      </c>
    </row>
    <row r="743" spans="1:31" s="127" customFormat="1" x14ac:dyDescent="0.2">
      <c r="A743" s="129">
        <f t="shared" si="247"/>
        <v>580</v>
      </c>
      <c r="B743" s="310" t="s">
        <v>732</v>
      </c>
      <c r="C743" s="429">
        <f t="shared" si="245"/>
        <v>316132.21999999997</v>
      </c>
      <c r="D743" s="455">
        <f t="shared" si="246"/>
        <v>0</v>
      </c>
      <c r="E743" s="7"/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7"/>
      <c r="Q743" s="7"/>
      <c r="R743" s="190"/>
      <c r="S743" s="7"/>
      <c r="T743" s="7"/>
      <c r="U743" s="190"/>
      <c r="V743" s="190"/>
      <c r="W743" s="190"/>
      <c r="X743" s="190"/>
      <c r="Y743" s="7">
        <v>316132.21999999997</v>
      </c>
      <c r="Z743" s="38"/>
      <c r="AA743" s="16"/>
      <c r="AB743" s="34" t="s">
        <v>978</v>
      </c>
    </row>
    <row r="744" spans="1:31" s="127" customFormat="1" ht="17.25" customHeight="1" x14ac:dyDescent="0.2">
      <c r="A744" s="129">
        <f t="shared" si="247"/>
        <v>581</v>
      </c>
      <c r="B744" s="310" t="s">
        <v>733</v>
      </c>
      <c r="C744" s="429">
        <f t="shared" si="245"/>
        <v>106768.22</v>
      </c>
      <c r="D744" s="455">
        <f t="shared" si="246"/>
        <v>0</v>
      </c>
      <c r="E744" s="7"/>
      <c r="F744" s="7"/>
      <c r="G744" s="190"/>
      <c r="H744" s="190"/>
      <c r="I744" s="190"/>
      <c r="J744" s="190"/>
      <c r="K744" s="190"/>
      <c r="L744" s="190"/>
      <c r="M744" s="190"/>
      <c r="N744" s="190"/>
      <c r="O744" s="190"/>
      <c r="P744" s="7"/>
      <c r="Q744" s="7"/>
      <c r="R744" s="190"/>
      <c r="S744" s="190"/>
      <c r="T744" s="190"/>
      <c r="U744" s="190"/>
      <c r="V744" s="190"/>
      <c r="W744" s="190"/>
      <c r="X744" s="190"/>
      <c r="Y744" s="7">
        <v>106768.22</v>
      </c>
      <c r="Z744" s="38"/>
      <c r="AA744" s="16" t="s">
        <v>1236</v>
      </c>
      <c r="AB744" s="34" t="s">
        <v>1593</v>
      </c>
    </row>
    <row r="745" spans="1:31" s="127" customFormat="1" ht="13.5" customHeight="1" x14ac:dyDescent="0.2">
      <c r="A745" s="129">
        <f t="shared" si="247"/>
        <v>582</v>
      </c>
      <c r="B745" s="310" t="s">
        <v>734</v>
      </c>
      <c r="C745" s="429">
        <f t="shared" si="245"/>
        <v>84431.23</v>
      </c>
      <c r="D745" s="455">
        <f t="shared" si="246"/>
        <v>0</v>
      </c>
      <c r="E745" s="7"/>
      <c r="F745" s="7"/>
      <c r="G745" s="190"/>
      <c r="H745" s="190"/>
      <c r="I745" s="190"/>
      <c r="J745" s="190"/>
      <c r="K745" s="190"/>
      <c r="L745" s="190"/>
      <c r="M745" s="190"/>
      <c r="N745" s="190"/>
      <c r="O745" s="190"/>
      <c r="P745" s="7"/>
      <c r="Q745" s="7"/>
      <c r="R745" s="190"/>
      <c r="S745" s="190"/>
      <c r="T745" s="190"/>
      <c r="U745" s="190"/>
      <c r="V745" s="190"/>
      <c r="W745" s="190"/>
      <c r="X745" s="190"/>
      <c r="Y745" s="7">
        <v>84431.23</v>
      </c>
      <c r="Z745" s="38"/>
      <c r="AA745" s="16" t="s">
        <v>1236</v>
      </c>
      <c r="AB745" s="34" t="s">
        <v>1593</v>
      </c>
    </row>
    <row r="746" spans="1:31" s="127" customFormat="1" ht="16.5" customHeight="1" x14ac:dyDescent="0.2">
      <c r="A746" s="129">
        <f t="shared" si="247"/>
        <v>583</v>
      </c>
      <c r="B746" s="310" t="s">
        <v>735</v>
      </c>
      <c r="C746" s="429">
        <f t="shared" si="245"/>
        <v>84431.23</v>
      </c>
      <c r="D746" s="455">
        <f t="shared" si="246"/>
        <v>0</v>
      </c>
      <c r="E746" s="7"/>
      <c r="F746" s="7"/>
      <c r="G746" s="190"/>
      <c r="H746" s="190"/>
      <c r="I746" s="190"/>
      <c r="J746" s="190"/>
      <c r="K746" s="190"/>
      <c r="L746" s="190"/>
      <c r="M746" s="190"/>
      <c r="N746" s="190"/>
      <c r="O746" s="190"/>
      <c r="P746" s="7"/>
      <c r="Q746" s="7"/>
      <c r="R746" s="190"/>
      <c r="S746" s="190"/>
      <c r="T746" s="190"/>
      <c r="U746" s="190"/>
      <c r="V746" s="190"/>
      <c r="W746" s="190"/>
      <c r="X746" s="190"/>
      <c r="Y746" s="7">
        <v>84431.23</v>
      </c>
      <c r="Z746" s="38"/>
      <c r="AA746" s="16" t="s">
        <v>1236</v>
      </c>
      <c r="AB746" s="34" t="s">
        <v>1593</v>
      </c>
    </row>
    <row r="747" spans="1:31" s="127" customFormat="1" ht="18" customHeight="1" x14ac:dyDescent="0.2">
      <c r="A747" s="129">
        <f t="shared" si="247"/>
        <v>584</v>
      </c>
      <c r="B747" s="310" t="s">
        <v>736</v>
      </c>
      <c r="C747" s="429">
        <f t="shared" si="245"/>
        <v>84431.23</v>
      </c>
      <c r="D747" s="455">
        <f t="shared" si="246"/>
        <v>0</v>
      </c>
      <c r="E747" s="7"/>
      <c r="F747" s="7"/>
      <c r="G747" s="190"/>
      <c r="H747" s="190"/>
      <c r="I747" s="190"/>
      <c r="J747" s="190"/>
      <c r="K747" s="190"/>
      <c r="L747" s="190"/>
      <c r="M747" s="190"/>
      <c r="N747" s="190"/>
      <c r="O747" s="190"/>
      <c r="P747" s="7"/>
      <c r="Q747" s="7"/>
      <c r="R747" s="190"/>
      <c r="S747" s="190"/>
      <c r="T747" s="190"/>
      <c r="U747" s="190"/>
      <c r="V747" s="190"/>
      <c r="W747" s="190"/>
      <c r="X747" s="190"/>
      <c r="Y747" s="7">
        <v>84431.23</v>
      </c>
      <c r="Z747" s="38"/>
      <c r="AA747" s="16" t="s">
        <v>1236</v>
      </c>
      <c r="AB747" s="34" t="s">
        <v>1593</v>
      </c>
    </row>
    <row r="748" spans="1:31" ht="17.25" customHeight="1" x14ac:dyDescent="0.25">
      <c r="A748" s="597" t="s">
        <v>17</v>
      </c>
      <c r="B748" s="598"/>
      <c r="C748" s="429">
        <f t="shared" ref="C748:Y748" si="248">SUM(C704:C747)</f>
        <v>11006622.520000001</v>
      </c>
      <c r="D748" s="427">
        <f t="shared" si="248"/>
        <v>0</v>
      </c>
      <c r="E748" s="427">
        <f t="shared" si="248"/>
        <v>0</v>
      </c>
      <c r="F748" s="427">
        <f t="shared" si="248"/>
        <v>0</v>
      </c>
      <c r="G748" s="427">
        <f t="shared" si="248"/>
        <v>0</v>
      </c>
      <c r="H748" s="427">
        <f t="shared" si="248"/>
        <v>0</v>
      </c>
      <c r="I748" s="427">
        <f t="shared" si="248"/>
        <v>0</v>
      </c>
      <c r="J748" s="427">
        <f t="shared" si="248"/>
        <v>0</v>
      </c>
      <c r="K748" s="427">
        <f t="shared" si="248"/>
        <v>0</v>
      </c>
      <c r="L748" s="427">
        <f t="shared" si="248"/>
        <v>0</v>
      </c>
      <c r="M748" s="427">
        <f t="shared" si="248"/>
        <v>0</v>
      </c>
      <c r="N748" s="427">
        <f t="shared" si="248"/>
        <v>0</v>
      </c>
      <c r="O748" s="427">
        <f t="shared" si="248"/>
        <v>0</v>
      </c>
      <c r="P748" s="427">
        <f t="shared" si="248"/>
        <v>0</v>
      </c>
      <c r="Q748" s="427">
        <f t="shared" si="248"/>
        <v>0</v>
      </c>
      <c r="R748" s="427">
        <f t="shared" si="248"/>
        <v>0</v>
      </c>
      <c r="S748" s="427">
        <f t="shared" si="248"/>
        <v>0</v>
      </c>
      <c r="T748" s="427">
        <f t="shared" si="248"/>
        <v>0</v>
      </c>
      <c r="U748" s="427">
        <f t="shared" si="248"/>
        <v>0</v>
      </c>
      <c r="V748" s="427">
        <f t="shared" si="248"/>
        <v>0</v>
      </c>
      <c r="W748" s="427">
        <f t="shared" si="248"/>
        <v>0</v>
      </c>
      <c r="X748" s="427">
        <f t="shared" si="248"/>
        <v>0</v>
      </c>
      <c r="Y748" s="427">
        <f t="shared" si="248"/>
        <v>11006622.520000001</v>
      </c>
      <c r="Z748" s="429">
        <f>(C748-Y748)*0.0214</f>
        <v>0</v>
      </c>
      <c r="AA748" s="13"/>
      <c r="AB748" s="34"/>
      <c r="AC748" s="85"/>
      <c r="AD748" s="85"/>
    </row>
    <row r="749" spans="1:31" ht="17.25" customHeight="1" x14ac:dyDescent="0.25">
      <c r="A749" s="492" t="s">
        <v>129</v>
      </c>
      <c r="B749" s="494"/>
      <c r="C749" s="463">
        <f t="shared" ref="C749:AE749" si="249">C748+C702+C694+C691+C688+C679+C663</f>
        <v>166179914.37000003</v>
      </c>
      <c r="D749" s="105">
        <f t="shared" si="249"/>
        <v>59006832.600000009</v>
      </c>
      <c r="E749" s="105">
        <f t="shared" si="249"/>
        <v>0</v>
      </c>
      <c r="F749" s="105">
        <f t="shared" si="249"/>
        <v>5310327.71</v>
      </c>
      <c r="G749" s="105">
        <f t="shared" si="249"/>
        <v>33048180.119999997</v>
      </c>
      <c r="H749" s="105">
        <f t="shared" si="249"/>
        <v>6009141.46</v>
      </c>
      <c r="I749" s="105">
        <f t="shared" si="249"/>
        <v>9061590.9600000009</v>
      </c>
      <c r="J749" s="105">
        <f t="shared" si="249"/>
        <v>5577592.3499999996</v>
      </c>
      <c r="K749" s="105">
        <f t="shared" si="249"/>
        <v>0</v>
      </c>
      <c r="L749" s="105">
        <f t="shared" si="249"/>
        <v>0</v>
      </c>
      <c r="M749" s="105">
        <f t="shared" si="249"/>
        <v>0</v>
      </c>
      <c r="N749" s="105">
        <f t="shared" si="249"/>
        <v>1649.5700000000002</v>
      </c>
      <c r="O749" s="105">
        <f t="shared" si="249"/>
        <v>6968001.4800000004</v>
      </c>
      <c r="P749" s="105">
        <f t="shared" si="249"/>
        <v>714</v>
      </c>
      <c r="Q749" s="105">
        <f t="shared" si="249"/>
        <v>13597136.460000001</v>
      </c>
      <c r="R749" s="105">
        <f t="shared" si="249"/>
        <v>4286.3999999999996</v>
      </c>
      <c r="S749" s="105">
        <f t="shared" si="249"/>
        <v>44009162.539999999</v>
      </c>
      <c r="T749" s="105">
        <f t="shared" si="249"/>
        <v>0</v>
      </c>
      <c r="U749" s="105">
        <f t="shared" si="249"/>
        <v>0</v>
      </c>
      <c r="V749" s="105">
        <f t="shared" si="249"/>
        <v>0</v>
      </c>
      <c r="W749" s="105">
        <f t="shared" si="249"/>
        <v>0</v>
      </c>
      <c r="X749" s="105">
        <f t="shared" si="249"/>
        <v>505429.39999999997</v>
      </c>
      <c r="Y749" s="105">
        <f t="shared" si="249"/>
        <v>42093351.890000001</v>
      </c>
      <c r="Z749" s="463">
        <f t="shared" si="249"/>
        <v>2655452.4370720005</v>
      </c>
      <c r="AA749" s="463">
        <f t="shared" si="249"/>
        <v>0</v>
      </c>
      <c r="AB749" s="463">
        <f t="shared" si="249"/>
        <v>0</v>
      </c>
      <c r="AC749" s="463">
        <f t="shared" si="249"/>
        <v>0</v>
      </c>
      <c r="AD749" s="463">
        <f t="shared" si="249"/>
        <v>0</v>
      </c>
      <c r="AE749" s="463">
        <f t="shared" si="249"/>
        <v>0</v>
      </c>
    </row>
    <row r="750" spans="1:31" ht="12.75" customHeight="1" x14ac:dyDescent="0.25">
      <c r="A750" s="571" t="s">
        <v>52</v>
      </c>
      <c r="B750" s="571"/>
      <c r="C750" s="571"/>
      <c r="D750" s="571"/>
      <c r="E750" s="571"/>
      <c r="F750" s="571"/>
      <c r="G750" s="571"/>
      <c r="H750" s="571"/>
      <c r="I750" s="571"/>
      <c r="J750" s="571"/>
      <c r="K750" s="571"/>
      <c r="L750" s="571"/>
      <c r="M750" s="571"/>
      <c r="N750" s="571"/>
      <c r="O750" s="571"/>
      <c r="P750" s="571"/>
      <c r="Q750" s="571"/>
      <c r="R750" s="571"/>
      <c r="S750" s="571"/>
      <c r="T750" s="571"/>
      <c r="U750" s="571"/>
      <c r="V750" s="571"/>
      <c r="W750" s="571"/>
      <c r="X750" s="571"/>
      <c r="Y750" s="571"/>
      <c r="Z750" s="463"/>
      <c r="AA750" s="13"/>
      <c r="AB750" s="34"/>
      <c r="AD750" s="85"/>
    </row>
    <row r="751" spans="1:31" ht="18" customHeight="1" x14ac:dyDescent="0.25">
      <c r="A751" s="492" t="s">
        <v>53</v>
      </c>
      <c r="B751" s="493"/>
      <c r="C751" s="494"/>
      <c r="D751" s="480"/>
      <c r="E751" s="480"/>
      <c r="F751" s="480"/>
      <c r="G751" s="480"/>
      <c r="H751" s="480"/>
      <c r="I751" s="480"/>
      <c r="J751" s="480"/>
      <c r="K751" s="480"/>
      <c r="L751" s="480"/>
      <c r="M751" s="480"/>
      <c r="N751" s="480"/>
      <c r="O751" s="480"/>
      <c r="P751" s="480"/>
      <c r="Q751" s="480"/>
      <c r="R751" s="480"/>
      <c r="S751" s="480"/>
      <c r="T751" s="480"/>
      <c r="U751" s="480"/>
      <c r="V751" s="480"/>
      <c r="W751" s="480"/>
      <c r="X751" s="480"/>
      <c r="Y751" s="480"/>
      <c r="Z751" s="482"/>
      <c r="AA751" s="13"/>
      <c r="AB751" s="34"/>
      <c r="AD751" s="85"/>
    </row>
    <row r="752" spans="1:31" s="127" customFormat="1" x14ac:dyDescent="0.2">
      <c r="A752" s="428">
        <f>A747+1</f>
        <v>585</v>
      </c>
      <c r="B752" s="304" t="s">
        <v>740</v>
      </c>
      <c r="C752" s="429">
        <f t="shared" ref="C752:C795" si="250">D752+M752+O752+Q752+S752+U752+W752+X752+Y752</f>
        <v>911322.32000000007</v>
      </c>
      <c r="D752" s="455">
        <f t="shared" ref="D752:D795" si="251">E752+F752+G752+H752+I752+J752</f>
        <v>0</v>
      </c>
      <c r="E752" s="427"/>
      <c r="F752" s="455"/>
      <c r="G752" s="427"/>
      <c r="H752" s="427"/>
      <c r="I752" s="7"/>
      <c r="J752" s="7"/>
      <c r="K752" s="7"/>
      <c r="L752" s="455"/>
      <c r="M752" s="455"/>
      <c r="N752" s="7"/>
      <c r="O752" s="455"/>
      <c r="P752" s="455"/>
      <c r="Q752" s="455"/>
      <c r="R752" s="7"/>
      <c r="S752" s="190"/>
      <c r="T752" s="427"/>
      <c r="U752" s="427"/>
      <c r="V752" s="455"/>
      <c r="W752" s="190"/>
      <c r="X752" s="190"/>
      <c r="Y752" s="7">
        <v>911322.32000000007</v>
      </c>
      <c r="Z752" s="7"/>
      <c r="AA752" s="16"/>
      <c r="AB752" s="121" t="s">
        <v>1077</v>
      </c>
    </row>
    <row r="753" spans="1:30" s="127" customFormat="1" x14ac:dyDescent="0.2">
      <c r="A753" s="331">
        <f t="shared" ref="A753:A795" si="252">A752+1</f>
        <v>586</v>
      </c>
      <c r="B753" s="304" t="s">
        <v>741</v>
      </c>
      <c r="C753" s="429">
        <f t="shared" si="250"/>
        <v>1592062.48</v>
      </c>
      <c r="D753" s="455">
        <f t="shared" si="251"/>
        <v>0</v>
      </c>
      <c r="E753" s="427"/>
      <c r="F753" s="455"/>
      <c r="G753" s="427"/>
      <c r="H753" s="427"/>
      <c r="I753" s="7"/>
      <c r="J753" s="7"/>
      <c r="K753" s="7"/>
      <c r="L753" s="455"/>
      <c r="M753" s="455"/>
      <c r="N753" s="7"/>
      <c r="O753" s="455"/>
      <c r="P753" s="455"/>
      <c r="Q753" s="455"/>
      <c r="R753" s="7"/>
      <c r="S753" s="7"/>
      <c r="T753" s="427"/>
      <c r="U753" s="427"/>
      <c r="V753" s="7"/>
      <c r="W753" s="7"/>
      <c r="X753" s="190"/>
      <c r="Y753" s="7">
        <v>1592062.48</v>
      </c>
      <c r="Z753" s="459"/>
      <c r="AA753" s="16"/>
      <c r="AB753" s="121" t="s">
        <v>1075</v>
      </c>
    </row>
    <row r="754" spans="1:30" s="127" customFormat="1" x14ac:dyDescent="0.2">
      <c r="A754" s="331">
        <f t="shared" si="252"/>
        <v>587</v>
      </c>
      <c r="B754" s="304" t="s">
        <v>742</v>
      </c>
      <c r="C754" s="429">
        <f t="shared" si="250"/>
        <v>2557883.0700000003</v>
      </c>
      <c r="D754" s="455">
        <f t="shared" si="251"/>
        <v>0</v>
      </c>
      <c r="E754" s="427"/>
      <c r="F754" s="455"/>
      <c r="G754" s="427"/>
      <c r="H754" s="427"/>
      <c r="I754" s="7"/>
      <c r="J754" s="7"/>
      <c r="K754" s="7"/>
      <c r="L754" s="455"/>
      <c r="M754" s="455"/>
      <c r="N754" s="7"/>
      <c r="O754" s="455"/>
      <c r="P754" s="455"/>
      <c r="Q754" s="455"/>
      <c r="R754" s="7"/>
      <c r="S754" s="7"/>
      <c r="T754" s="427"/>
      <c r="U754" s="427"/>
      <c r="V754" s="455"/>
      <c r="W754" s="190"/>
      <c r="X754" s="190"/>
      <c r="Y754" s="455">
        <v>2557883.0700000003</v>
      </c>
      <c r="Z754" s="460"/>
      <c r="AA754" s="16"/>
      <c r="AB754" s="121" t="s">
        <v>1078</v>
      </c>
    </row>
    <row r="755" spans="1:30" s="127" customFormat="1" x14ac:dyDescent="0.2">
      <c r="A755" s="331">
        <f t="shared" si="252"/>
        <v>588</v>
      </c>
      <c r="B755" s="304" t="s">
        <v>743</v>
      </c>
      <c r="C755" s="429">
        <f t="shared" si="250"/>
        <v>2008533.35</v>
      </c>
      <c r="D755" s="455">
        <f t="shared" si="251"/>
        <v>0</v>
      </c>
      <c r="E755" s="427"/>
      <c r="F755" s="455"/>
      <c r="G755" s="427"/>
      <c r="H755" s="427"/>
      <c r="I755" s="7"/>
      <c r="J755" s="7"/>
      <c r="K755" s="7"/>
      <c r="L755" s="455"/>
      <c r="M755" s="455"/>
      <c r="N755" s="7"/>
      <c r="O755" s="455"/>
      <c r="P755" s="455"/>
      <c r="Q755" s="455"/>
      <c r="R755" s="7"/>
      <c r="S755" s="7"/>
      <c r="T755" s="427"/>
      <c r="U755" s="427"/>
      <c r="V755" s="7"/>
      <c r="W755" s="7"/>
      <c r="X755" s="190"/>
      <c r="Y755" s="455">
        <v>2008533.35</v>
      </c>
      <c r="Z755" s="460"/>
      <c r="AA755" s="16"/>
      <c r="AB755" s="121" t="s">
        <v>1075</v>
      </c>
    </row>
    <row r="756" spans="1:30" s="127" customFormat="1" x14ac:dyDescent="0.2">
      <c r="A756" s="331">
        <f t="shared" si="252"/>
        <v>589</v>
      </c>
      <c r="B756" s="304" t="s">
        <v>744</v>
      </c>
      <c r="C756" s="429">
        <f t="shared" si="250"/>
        <v>1392333.4800000002</v>
      </c>
      <c r="D756" s="455">
        <f t="shared" si="251"/>
        <v>0</v>
      </c>
      <c r="E756" s="427"/>
      <c r="F756" s="455"/>
      <c r="G756" s="427"/>
      <c r="H756" s="427"/>
      <c r="I756" s="7"/>
      <c r="J756" s="7"/>
      <c r="K756" s="7"/>
      <c r="L756" s="455"/>
      <c r="M756" s="455"/>
      <c r="N756" s="7"/>
      <c r="O756" s="455"/>
      <c r="P756" s="455"/>
      <c r="Q756" s="455"/>
      <c r="R756" s="7"/>
      <c r="S756" s="7"/>
      <c r="T756" s="427"/>
      <c r="U756" s="427"/>
      <c r="V756" s="7"/>
      <c r="W756" s="7"/>
      <c r="X756" s="190"/>
      <c r="Y756" s="455">
        <v>1392333.4800000002</v>
      </c>
      <c r="Z756" s="460"/>
      <c r="AA756" s="16"/>
      <c r="AB756" s="121" t="s">
        <v>1079</v>
      </c>
    </row>
    <row r="757" spans="1:30" s="127" customFormat="1" x14ac:dyDescent="0.2">
      <c r="A757" s="331">
        <f t="shared" si="252"/>
        <v>590</v>
      </c>
      <c r="B757" s="304" t="s">
        <v>745</v>
      </c>
      <c r="C757" s="429">
        <f t="shared" si="250"/>
        <v>1219192.02</v>
      </c>
      <c r="D757" s="455">
        <f t="shared" si="251"/>
        <v>0</v>
      </c>
      <c r="E757" s="427"/>
      <c r="F757" s="455"/>
      <c r="G757" s="427"/>
      <c r="H757" s="427"/>
      <c r="I757" s="7"/>
      <c r="J757" s="7"/>
      <c r="K757" s="7"/>
      <c r="L757" s="455"/>
      <c r="M757" s="455"/>
      <c r="N757" s="7"/>
      <c r="O757" s="455"/>
      <c r="P757" s="455"/>
      <c r="Q757" s="455"/>
      <c r="R757" s="7"/>
      <c r="S757" s="7"/>
      <c r="T757" s="427"/>
      <c r="U757" s="427"/>
      <c r="V757" s="7"/>
      <c r="W757" s="7"/>
      <c r="X757" s="190"/>
      <c r="Y757" s="455">
        <v>1219192.02</v>
      </c>
      <c r="Z757" s="460"/>
      <c r="AA757" s="16"/>
      <c r="AB757" s="121" t="s">
        <v>1076</v>
      </c>
    </row>
    <row r="758" spans="1:30" s="127" customFormat="1" x14ac:dyDescent="0.2">
      <c r="A758" s="331">
        <f t="shared" si="252"/>
        <v>591</v>
      </c>
      <c r="B758" s="304" t="s">
        <v>746</v>
      </c>
      <c r="C758" s="429">
        <f t="shared" si="250"/>
        <v>343408.04000000004</v>
      </c>
      <c r="D758" s="455">
        <f t="shared" si="251"/>
        <v>0</v>
      </c>
      <c r="E758" s="427"/>
      <c r="F758" s="455"/>
      <c r="G758" s="427"/>
      <c r="H758" s="427"/>
      <c r="I758" s="7"/>
      <c r="J758" s="7"/>
      <c r="K758" s="7"/>
      <c r="L758" s="455"/>
      <c r="M758" s="455"/>
      <c r="N758" s="7"/>
      <c r="O758" s="455"/>
      <c r="P758" s="455"/>
      <c r="Q758" s="455"/>
      <c r="R758" s="7"/>
      <c r="S758" s="7"/>
      <c r="T758" s="427"/>
      <c r="U758" s="427"/>
      <c r="V758" s="455"/>
      <c r="W758" s="190"/>
      <c r="X758" s="190"/>
      <c r="Y758" s="455">
        <v>343408.04000000004</v>
      </c>
      <c r="Z758" s="460"/>
      <c r="AA758" s="16"/>
      <c r="AB758" s="121" t="s">
        <v>1080</v>
      </c>
    </row>
    <row r="759" spans="1:30" s="127" customFormat="1" x14ac:dyDescent="0.2">
      <c r="A759" s="331">
        <f t="shared" si="252"/>
        <v>592</v>
      </c>
      <c r="B759" s="304" t="s">
        <v>747</v>
      </c>
      <c r="C759" s="429">
        <f t="shared" si="250"/>
        <v>321781.77</v>
      </c>
      <c r="D759" s="455">
        <f t="shared" si="251"/>
        <v>0</v>
      </c>
      <c r="E759" s="427"/>
      <c r="F759" s="455"/>
      <c r="G759" s="427"/>
      <c r="H759" s="427"/>
      <c r="I759" s="7"/>
      <c r="J759" s="7"/>
      <c r="K759" s="7"/>
      <c r="L759" s="455"/>
      <c r="M759" s="455"/>
      <c r="N759" s="7"/>
      <c r="O759" s="455"/>
      <c r="P759" s="455"/>
      <c r="Q759" s="455"/>
      <c r="R759" s="7"/>
      <c r="S759" s="190"/>
      <c r="T759" s="427"/>
      <c r="U759" s="427"/>
      <c r="V759" s="455"/>
      <c r="W759" s="190"/>
      <c r="X759" s="190"/>
      <c r="Y759" s="455">
        <v>321781.77</v>
      </c>
      <c r="Z759" s="460"/>
      <c r="AA759" s="16"/>
      <c r="AB759" s="121" t="s">
        <v>1081</v>
      </c>
    </row>
    <row r="760" spans="1:30" s="127" customFormat="1" ht="17.45" customHeight="1" x14ac:dyDescent="0.2">
      <c r="A760" s="331">
        <f t="shared" si="252"/>
        <v>593</v>
      </c>
      <c r="B760" s="296" t="s">
        <v>748</v>
      </c>
      <c r="C760" s="429">
        <f t="shared" si="250"/>
        <v>167583.88</v>
      </c>
      <c r="D760" s="455">
        <f t="shared" si="251"/>
        <v>0</v>
      </c>
      <c r="E760" s="391"/>
      <c r="F760" s="391"/>
      <c r="G760" s="455"/>
      <c r="H760" s="455"/>
      <c r="I760" s="455"/>
      <c r="J760" s="455"/>
      <c r="K760" s="455"/>
      <c r="L760" s="455"/>
      <c r="M760" s="455"/>
      <c r="N760" s="455"/>
      <c r="O760" s="455"/>
      <c r="P760" s="455"/>
      <c r="Q760" s="455"/>
      <c r="R760" s="455"/>
      <c r="S760" s="455"/>
      <c r="T760" s="455"/>
      <c r="U760" s="455"/>
      <c r="V760" s="455"/>
      <c r="W760" s="455"/>
      <c r="X760" s="455"/>
      <c r="Y760" s="455">
        <v>167583.88</v>
      </c>
      <c r="Z760" s="460"/>
      <c r="AA760" s="16"/>
      <c r="AB760" s="121" t="s">
        <v>979</v>
      </c>
    </row>
    <row r="761" spans="1:30" ht="18" customHeight="1" x14ac:dyDescent="0.25">
      <c r="A761" s="331">
        <f t="shared" si="252"/>
        <v>594</v>
      </c>
      <c r="B761" s="329" t="s">
        <v>253</v>
      </c>
      <c r="C761" s="429">
        <f t="shared" si="250"/>
        <v>759522.93</v>
      </c>
      <c r="D761" s="455">
        <f t="shared" si="251"/>
        <v>759522.93</v>
      </c>
      <c r="E761" s="427"/>
      <c r="F761" s="427"/>
      <c r="G761" s="427"/>
      <c r="H761" s="427"/>
      <c r="I761" s="427"/>
      <c r="J761" s="427">
        <v>759522.93</v>
      </c>
      <c r="K761" s="427"/>
      <c r="L761" s="427"/>
      <c r="M761" s="427"/>
      <c r="N761" s="427"/>
      <c r="O761" s="427"/>
      <c r="P761" s="427"/>
      <c r="Q761" s="427"/>
      <c r="R761" s="427"/>
      <c r="S761" s="427"/>
      <c r="T761" s="427"/>
      <c r="U761" s="427"/>
      <c r="V761" s="427"/>
      <c r="W761" s="427"/>
      <c r="X761" s="427"/>
      <c r="Y761" s="427"/>
      <c r="Z761" s="429"/>
      <c r="AA761" s="13"/>
      <c r="AB761" s="34"/>
      <c r="AD761" s="85"/>
    </row>
    <row r="762" spans="1:30" s="127" customFormat="1" x14ac:dyDescent="0.2">
      <c r="A762" s="331">
        <f t="shared" si="252"/>
        <v>595</v>
      </c>
      <c r="B762" s="296" t="s">
        <v>749</v>
      </c>
      <c r="C762" s="429">
        <f t="shared" si="250"/>
        <v>647096.84</v>
      </c>
      <c r="D762" s="455">
        <f t="shared" si="251"/>
        <v>0</v>
      </c>
      <c r="E762" s="465"/>
      <c r="F762" s="455"/>
      <c r="G762" s="455"/>
      <c r="H762" s="455"/>
      <c r="I762" s="455"/>
      <c r="J762" s="455"/>
      <c r="K762" s="455"/>
      <c r="L762" s="455"/>
      <c r="M762" s="455"/>
      <c r="N762" s="455"/>
      <c r="O762" s="455"/>
      <c r="P762" s="455"/>
      <c r="Q762" s="455"/>
      <c r="R762" s="455"/>
      <c r="S762" s="455"/>
      <c r="T762" s="455"/>
      <c r="U762" s="455"/>
      <c r="V762" s="455"/>
      <c r="W762" s="455"/>
      <c r="X762" s="455"/>
      <c r="Y762" s="455">
        <v>647096.84</v>
      </c>
      <c r="Z762" s="460"/>
      <c r="AA762" s="16"/>
      <c r="AB762" s="121" t="s">
        <v>978</v>
      </c>
    </row>
    <row r="763" spans="1:30" s="127" customFormat="1" x14ac:dyDescent="0.2">
      <c r="A763" s="331">
        <f t="shared" si="252"/>
        <v>596</v>
      </c>
      <c r="B763" s="296" t="s">
        <v>750</v>
      </c>
      <c r="C763" s="429">
        <f t="shared" si="250"/>
        <v>255292.53000000003</v>
      </c>
      <c r="D763" s="455">
        <f t="shared" si="251"/>
        <v>0</v>
      </c>
      <c r="E763" s="465"/>
      <c r="F763" s="455"/>
      <c r="G763" s="455"/>
      <c r="H763" s="455"/>
      <c r="I763" s="455"/>
      <c r="J763" s="455"/>
      <c r="K763" s="455"/>
      <c r="L763" s="455"/>
      <c r="M763" s="455"/>
      <c r="N763" s="455"/>
      <c r="O763" s="455"/>
      <c r="P763" s="455"/>
      <c r="Q763" s="455"/>
      <c r="R763" s="455"/>
      <c r="S763" s="455"/>
      <c r="T763" s="455"/>
      <c r="U763" s="455"/>
      <c r="V763" s="455"/>
      <c r="W763" s="455"/>
      <c r="X763" s="455"/>
      <c r="Y763" s="455">
        <v>255292.53000000003</v>
      </c>
      <c r="Z763" s="460"/>
      <c r="AA763" s="16"/>
      <c r="AB763" s="121" t="s">
        <v>1082</v>
      </c>
    </row>
    <row r="764" spans="1:30" s="127" customFormat="1" ht="13.9" customHeight="1" x14ac:dyDescent="0.2">
      <c r="A764" s="331">
        <f t="shared" si="252"/>
        <v>597</v>
      </c>
      <c r="B764" s="296" t="s">
        <v>751</v>
      </c>
      <c r="C764" s="429">
        <f t="shared" si="250"/>
        <v>269485.83</v>
      </c>
      <c r="D764" s="455">
        <f t="shared" si="251"/>
        <v>0</v>
      </c>
      <c r="E764" s="465"/>
      <c r="F764" s="465"/>
      <c r="G764" s="455"/>
      <c r="H764" s="455"/>
      <c r="I764" s="455"/>
      <c r="J764" s="455"/>
      <c r="K764" s="455"/>
      <c r="L764" s="455"/>
      <c r="M764" s="455"/>
      <c r="N764" s="455"/>
      <c r="O764" s="455"/>
      <c r="P764" s="455"/>
      <c r="Q764" s="455"/>
      <c r="R764" s="455"/>
      <c r="S764" s="455"/>
      <c r="T764" s="455"/>
      <c r="U764" s="455"/>
      <c r="V764" s="455"/>
      <c r="W764" s="455"/>
      <c r="X764" s="455"/>
      <c r="Y764" s="455">
        <v>269485.83</v>
      </c>
      <c r="Z764" s="460"/>
      <c r="AA764" s="16"/>
      <c r="AB764" s="121" t="s">
        <v>979</v>
      </c>
    </row>
    <row r="765" spans="1:30" s="127" customFormat="1" ht="18" customHeight="1" x14ac:dyDescent="0.2">
      <c r="A765" s="331">
        <f t="shared" si="252"/>
        <v>598</v>
      </c>
      <c r="B765" s="296" t="s">
        <v>752</v>
      </c>
      <c r="C765" s="429">
        <f t="shared" si="250"/>
        <v>120825.77</v>
      </c>
      <c r="D765" s="455">
        <f t="shared" si="251"/>
        <v>0</v>
      </c>
      <c r="E765" s="465"/>
      <c r="F765" s="455"/>
      <c r="G765" s="455"/>
      <c r="H765" s="455"/>
      <c r="I765" s="455"/>
      <c r="J765" s="455"/>
      <c r="K765" s="455"/>
      <c r="L765" s="455"/>
      <c r="M765" s="455"/>
      <c r="N765" s="455"/>
      <c r="O765" s="455"/>
      <c r="P765" s="455"/>
      <c r="Q765" s="455"/>
      <c r="R765" s="455"/>
      <c r="S765" s="455"/>
      <c r="T765" s="455"/>
      <c r="U765" s="455"/>
      <c r="V765" s="455"/>
      <c r="W765" s="455"/>
      <c r="X765" s="455"/>
      <c r="Y765" s="455">
        <v>120825.77</v>
      </c>
      <c r="Z765" s="460"/>
      <c r="AA765" s="16"/>
      <c r="AB765" s="121" t="s">
        <v>982</v>
      </c>
    </row>
    <row r="766" spans="1:30" s="127" customFormat="1" ht="18" customHeight="1" x14ac:dyDescent="0.2">
      <c r="A766" s="331">
        <f t="shared" si="252"/>
        <v>599</v>
      </c>
      <c r="B766" s="296" t="s">
        <v>753</v>
      </c>
      <c r="C766" s="429">
        <f t="shared" si="250"/>
        <v>703970.91</v>
      </c>
      <c r="D766" s="455">
        <f t="shared" si="251"/>
        <v>0</v>
      </c>
      <c r="E766" s="465"/>
      <c r="F766" s="455"/>
      <c r="G766" s="455"/>
      <c r="H766" s="455"/>
      <c r="I766" s="455"/>
      <c r="J766" s="455"/>
      <c r="K766" s="455"/>
      <c r="L766" s="455"/>
      <c r="M766" s="455"/>
      <c r="N766" s="455"/>
      <c r="O766" s="455"/>
      <c r="P766" s="455"/>
      <c r="Q766" s="455"/>
      <c r="R766" s="427"/>
      <c r="S766" s="427"/>
      <c r="T766" s="427"/>
      <c r="U766" s="427"/>
      <c r="V766" s="427"/>
      <c r="W766" s="427"/>
      <c r="X766" s="455"/>
      <c r="Y766" s="455">
        <v>703970.91</v>
      </c>
      <c r="Z766" s="460"/>
      <c r="AA766" s="16"/>
      <c r="AB766" s="121" t="s">
        <v>978</v>
      </c>
    </row>
    <row r="767" spans="1:30" s="127" customFormat="1" x14ac:dyDescent="0.2">
      <c r="A767" s="331">
        <f t="shared" si="252"/>
        <v>600</v>
      </c>
      <c r="B767" s="296" t="s">
        <v>754</v>
      </c>
      <c r="C767" s="429">
        <f t="shared" si="250"/>
        <v>518598.34</v>
      </c>
      <c r="D767" s="455">
        <f t="shared" si="251"/>
        <v>0</v>
      </c>
      <c r="E767" s="427"/>
      <c r="F767" s="427"/>
      <c r="G767" s="427"/>
      <c r="H767" s="427"/>
      <c r="I767" s="427"/>
      <c r="J767" s="427"/>
      <c r="K767" s="427"/>
      <c r="L767" s="427"/>
      <c r="M767" s="427"/>
      <c r="N767" s="427"/>
      <c r="O767" s="455"/>
      <c r="P767" s="427"/>
      <c r="Q767" s="427"/>
      <c r="R767" s="427"/>
      <c r="S767" s="7"/>
      <c r="T767" s="427"/>
      <c r="U767" s="427"/>
      <c r="V767" s="427"/>
      <c r="W767" s="7"/>
      <c r="X767" s="427"/>
      <c r="Y767" s="455">
        <v>518598.34</v>
      </c>
      <c r="Z767" s="460"/>
      <c r="AA767" s="16"/>
      <c r="AB767" s="121" t="s">
        <v>978</v>
      </c>
    </row>
    <row r="768" spans="1:30" s="127" customFormat="1" ht="12" customHeight="1" x14ac:dyDescent="0.2">
      <c r="A768" s="331">
        <f t="shared" si="252"/>
        <v>601</v>
      </c>
      <c r="B768" s="296" t="s">
        <v>755</v>
      </c>
      <c r="C768" s="429">
        <f t="shared" si="250"/>
        <v>511150.73</v>
      </c>
      <c r="D768" s="455">
        <f t="shared" si="251"/>
        <v>0</v>
      </c>
      <c r="E768" s="427"/>
      <c r="F768" s="427"/>
      <c r="G768" s="427"/>
      <c r="H768" s="427"/>
      <c r="I768" s="427"/>
      <c r="J768" s="427"/>
      <c r="K768" s="427"/>
      <c r="L768" s="427"/>
      <c r="M768" s="427"/>
      <c r="N768" s="427"/>
      <c r="O768" s="455"/>
      <c r="P768" s="427"/>
      <c r="Q768" s="427"/>
      <c r="R768" s="427"/>
      <c r="S768" s="7"/>
      <c r="T768" s="427"/>
      <c r="U768" s="427"/>
      <c r="V768" s="427"/>
      <c r="W768" s="7"/>
      <c r="X768" s="427"/>
      <c r="Y768" s="455">
        <v>511150.73</v>
      </c>
      <c r="Z768" s="460"/>
      <c r="AA768" s="16"/>
      <c r="AB768" s="458" t="s">
        <v>1711</v>
      </c>
    </row>
    <row r="769" spans="1:30" s="127" customFormat="1" ht="10.5" customHeight="1" x14ac:dyDescent="0.2">
      <c r="A769" s="331">
        <f t="shared" si="252"/>
        <v>602</v>
      </c>
      <c r="B769" s="296" t="s">
        <v>756</v>
      </c>
      <c r="C769" s="429">
        <f t="shared" si="250"/>
        <v>505229.02</v>
      </c>
      <c r="D769" s="455">
        <f t="shared" si="251"/>
        <v>0</v>
      </c>
      <c r="E769" s="427"/>
      <c r="F769" s="427"/>
      <c r="G769" s="427"/>
      <c r="H769" s="427"/>
      <c r="I769" s="427"/>
      <c r="J769" s="427"/>
      <c r="K769" s="427"/>
      <c r="L769" s="427"/>
      <c r="M769" s="427"/>
      <c r="N769" s="427"/>
      <c r="O769" s="455"/>
      <c r="P769" s="427"/>
      <c r="Q769" s="427"/>
      <c r="R769" s="427"/>
      <c r="S769" s="7"/>
      <c r="T769" s="427"/>
      <c r="U769" s="427"/>
      <c r="V769" s="427"/>
      <c r="W769" s="7"/>
      <c r="X769" s="427"/>
      <c r="Y769" s="455">
        <v>505229.02</v>
      </c>
      <c r="Z769" s="460"/>
      <c r="AA769" s="16"/>
      <c r="AB769" s="458" t="s">
        <v>1711</v>
      </c>
    </row>
    <row r="770" spans="1:30" s="127" customFormat="1" ht="30" x14ac:dyDescent="0.2">
      <c r="A770" s="331">
        <f t="shared" si="252"/>
        <v>603</v>
      </c>
      <c r="B770" s="304" t="s">
        <v>757</v>
      </c>
      <c r="C770" s="429">
        <f t="shared" si="250"/>
        <v>547448.88</v>
      </c>
      <c r="D770" s="455">
        <f t="shared" si="251"/>
        <v>0</v>
      </c>
      <c r="E770" s="427">
        <v>0</v>
      </c>
      <c r="F770" s="427"/>
      <c r="G770" s="427"/>
      <c r="H770" s="427"/>
      <c r="I770" s="427"/>
      <c r="J770" s="427"/>
      <c r="K770" s="427"/>
      <c r="L770" s="427"/>
      <c r="M770" s="427"/>
      <c r="N770" s="427"/>
      <c r="O770" s="455"/>
      <c r="P770" s="427"/>
      <c r="Q770" s="427"/>
      <c r="R770" s="427"/>
      <c r="S770" s="427"/>
      <c r="T770" s="427"/>
      <c r="U770" s="427"/>
      <c r="V770" s="427"/>
      <c r="W770" s="7"/>
      <c r="X770" s="427"/>
      <c r="Y770" s="455">
        <v>547448.88</v>
      </c>
      <c r="Z770" s="460"/>
      <c r="AA770" s="16"/>
      <c r="AB770" s="121" t="s">
        <v>1712</v>
      </c>
    </row>
    <row r="771" spans="1:30" s="127" customFormat="1" x14ac:dyDescent="0.2">
      <c r="A771" s="331">
        <f t="shared" si="252"/>
        <v>604</v>
      </c>
      <c r="B771" s="304" t="s">
        <v>758</v>
      </c>
      <c r="C771" s="429">
        <f t="shared" si="250"/>
        <v>408783.35</v>
      </c>
      <c r="D771" s="455">
        <f t="shared" si="251"/>
        <v>0</v>
      </c>
      <c r="E771" s="427"/>
      <c r="F771" s="427"/>
      <c r="G771" s="427"/>
      <c r="H771" s="427"/>
      <c r="I771" s="427"/>
      <c r="J771" s="427"/>
      <c r="K771" s="427"/>
      <c r="L771" s="427"/>
      <c r="M771" s="427"/>
      <c r="N771" s="427"/>
      <c r="O771" s="455"/>
      <c r="P771" s="427"/>
      <c r="Q771" s="427"/>
      <c r="R771" s="427"/>
      <c r="S771" s="7"/>
      <c r="T771" s="427"/>
      <c r="U771" s="427"/>
      <c r="V771" s="427"/>
      <c r="W771" s="7"/>
      <c r="X771" s="427"/>
      <c r="Y771" s="455">
        <v>408783.35</v>
      </c>
      <c r="Z771" s="460"/>
      <c r="AA771" s="16"/>
      <c r="AB771" s="121" t="s">
        <v>1083</v>
      </c>
    </row>
    <row r="772" spans="1:30" s="127" customFormat="1" x14ac:dyDescent="0.2">
      <c r="A772" s="331">
        <f t="shared" si="252"/>
        <v>605</v>
      </c>
      <c r="B772" s="304" t="s">
        <v>759</v>
      </c>
      <c r="C772" s="429">
        <f t="shared" si="250"/>
        <v>427277.42</v>
      </c>
      <c r="D772" s="455">
        <f t="shared" si="251"/>
        <v>0</v>
      </c>
      <c r="E772" s="427"/>
      <c r="F772" s="427"/>
      <c r="G772" s="427"/>
      <c r="H772" s="427"/>
      <c r="I772" s="427"/>
      <c r="J772" s="427"/>
      <c r="K772" s="427"/>
      <c r="L772" s="427"/>
      <c r="M772" s="427"/>
      <c r="N772" s="427"/>
      <c r="O772" s="455"/>
      <c r="P772" s="427"/>
      <c r="Q772" s="427"/>
      <c r="R772" s="427"/>
      <c r="S772" s="7"/>
      <c r="T772" s="427"/>
      <c r="U772" s="427"/>
      <c r="V772" s="427"/>
      <c r="W772" s="7"/>
      <c r="X772" s="427"/>
      <c r="Y772" s="455">
        <v>427277.42</v>
      </c>
      <c r="Z772" s="460"/>
      <c r="AA772" s="16"/>
      <c r="AB772" s="121" t="s">
        <v>1083</v>
      </c>
    </row>
    <row r="773" spans="1:30" s="127" customFormat="1" x14ac:dyDescent="0.2">
      <c r="A773" s="331">
        <f t="shared" si="252"/>
        <v>606</v>
      </c>
      <c r="B773" s="304" t="s">
        <v>760</v>
      </c>
      <c r="C773" s="429">
        <f t="shared" si="250"/>
        <v>416816.13</v>
      </c>
      <c r="D773" s="455">
        <f t="shared" si="251"/>
        <v>0</v>
      </c>
      <c r="E773" s="427"/>
      <c r="F773" s="427"/>
      <c r="G773" s="427"/>
      <c r="H773" s="427"/>
      <c r="I773" s="427"/>
      <c r="J773" s="427"/>
      <c r="K773" s="427"/>
      <c r="L773" s="427"/>
      <c r="M773" s="427"/>
      <c r="N773" s="427"/>
      <c r="O773" s="455"/>
      <c r="P773" s="427"/>
      <c r="Q773" s="427"/>
      <c r="R773" s="427"/>
      <c r="S773" s="7"/>
      <c r="T773" s="427"/>
      <c r="U773" s="427"/>
      <c r="V773" s="427"/>
      <c r="W773" s="7"/>
      <c r="X773" s="427"/>
      <c r="Y773" s="455">
        <v>416816.13</v>
      </c>
      <c r="Z773" s="460"/>
      <c r="AA773" s="16"/>
      <c r="AB773" s="121" t="s">
        <v>1083</v>
      </c>
    </row>
    <row r="774" spans="1:30" s="127" customFormat="1" x14ac:dyDescent="0.2">
      <c r="A774" s="331">
        <f t="shared" si="252"/>
        <v>607</v>
      </c>
      <c r="B774" s="304" t="s">
        <v>761</v>
      </c>
      <c r="C774" s="429">
        <f t="shared" si="250"/>
        <v>372081.02</v>
      </c>
      <c r="D774" s="455">
        <f t="shared" si="251"/>
        <v>0</v>
      </c>
      <c r="E774" s="427"/>
      <c r="F774" s="427"/>
      <c r="G774" s="427"/>
      <c r="H774" s="427"/>
      <c r="I774" s="427"/>
      <c r="J774" s="427"/>
      <c r="K774" s="427"/>
      <c r="L774" s="427"/>
      <c r="M774" s="427"/>
      <c r="N774" s="427"/>
      <c r="O774" s="455"/>
      <c r="P774" s="427"/>
      <c r="Q774" s="427"/>
      <c r="R774" s="427"/>
      <c r="S774" s="7"/>
      <c r="T774" s="427"/>
      <c r="U774" s="427"/>
      <c r="V774" s="427"/>
      <c r="W774" s="7"/>
      <c r="X774" s="427"/>
      <c r="Y774" s="455">
        <v>372081.02</v>
      </c>
      <c r="Z774" s="460"/>
      <c r="AA774" s="16"/>
      <c r="AB774" s="121" t="s">
        <v>1151</v>
      </c>
    </row>
    <row r="775" spans="1:30" s="127" customFormat="1" x14ac:dyDescent="0.2">
      <c r="A775" s="331">
        <f t="shared" si="252"/>
        <v>608</v>
      </c>
      <c r="B775" s="304" t="s">
        <v>762</v>
      </c>
      <c r="C775" s="429">
        <f t="shared" si="250"/>
        <v>654366.97</v>
      </c>
      <c r="D775" s="455">
        <f t="shared" si="251"/>
        <v>0</v>
      </c>
      <c r="E775" s="427"/>
      <c r="F775" s="427"/>
      <c r="G775" s="427"/>
      <c r="H775" s="427"/>
      <c r="I775" s="427"/>
      <c r="J775" s="427"/>
      <c r="K775" s="427"/>
      <c r="L775" s="427"/>
      <c r="M775" s="427"/>
      <c r="N775" s="427"/>
      <c r="O775" s="455"/>
      <c r="P775" s="427"/>
      <c r="Q775" s="427"/>
      <c r="R775" s="427"/>
      <c r="S775" s="7"/>
      <c r="T775" s="427"/>
      <c r="U775" s="427"/>
      <c r="V775" s="427"/>
      <c r="W775" s="7"/>
      <c r="X775" s="427"/>
      <c r="Y775" s="455">
        <v>654366.97</v>
      </c>
      <c r="Z775" s="460"/>
      <c r="AA775" s="16"/>
      <c r="AB775" s="121" t="s">
        <v>1713</v>
      </c>
    </row>
    <row r="776" spans="1:30" s="127" customFormat="1" x14ac:dyDescent="0.2">
      <c r="A776" s="331">
        <f t="shared" si="252"/>
        <v>609</v>
      </c>
      <c r="B776" s="304" t="s">
        <v>763</v>
      </c>
      <c r="C776" s="429">
        <f t="shared" si="250"/>
        <v>623596.23</v>
      </c>
      <c r="D776" s="455">
        <f t="shared" si="251"/>
        <v>0</v>
      </c>
      <c r="E776" s="427"/>
      <c r="F776" s="427"/>
      <c r="G776" s="427"/>
      <c r="H776" s="427"/>
      <c r="I776" s="427"/>
      <c r="J776" s="427"/>
      <c r="K776" s="427"/>
      <c r="L776" s="427"/>
      <c r="M776" s="427"/>
      <c r="N776" s="427"/>
      <c r="O776" s="455"/>
      <c r="P776" s="427"/>
      <c r="Q776" s="427"/>
      <c r="R776" s="427"/>
      <c r="S776" s="7"/>
      <c r="T776" s="427"/>
      <c r="U776" s="427"/>
      <c r="V776" s="427"/>
      <c r="W776" s="7"/>
      <c r="X776" s="427"/>
      <c r="Y776" s="455">
        <v>623596.23</v>
      </c>
      <c r="Z776" s="460"/>
      <c r="AA776" s="16"/>
      <c r="AB776" s="121" t="s">
        <v>1084</v>
      </c>
    </row>
    <row r="777" spans="1:30" s="127" customFormat="1" x14ac:dyDescent="0.2">
      <c r="A777" s="331">
        <f t="shared" si="252"/>
        <v>610</v>
      </c>
      <c r="B777" s="304" t="s">
        <v>764</v>
      </c>
      <c r="C777" s="429">
        <f t="shared" si="250"/>
        <v>306282.58</v>
      </c>
      <c r="D777" s="455">
        <f t="shared" si="251"/>
        <v>0</v>
      </c>
      <c r="E777" s="427"/>
      <c r="F777" s="427"/>
      <c r="G777" s="427"/>
      <c r="H777" s="427"/>
      <c r="I777" s="427"/>
      <c r="J777" s="427"/>
      <c r="K777" s="427"/>
      <c r="L777" s="427"/>
      <c r="M777" s="427"/>
      <c r="N777" s="427"/>
      <c r="O777" s="455"/>
      <c r="P777" s="427"/>
      <c r="Q777" s="427"/>
      <c r="R777" s="427"/>
      <c r="S777" s="7"/>
      <c r="T777" s="427"/>
      <c r="U777" s="427"/>
      <c r="V777" s="427"/>
      <c r="W777" s="7"/>
      <c r="X777" s="427"/>
      <c r="Y777" s="455">
        <v>306282.58</v>
      </c>
      <c r="Z777" s="460"/>
      <c r="AA777" s="16"/>
      <c r="AB777" s="121" t="s">
        <v>1083</v>
      </c>
      <c r="AC777" s="41"/>
      <c r="AD777" s="41"/>
    </row>
    <row r="778" spans="1:30" s="127" customFormat="1" x14ac:dyDescent="0.2">
      <c r="A778" s="331">
        <f t="shared" si="252"/>
        <v>611</v>
      </c>
      <c r="B778" s="304" t="s">
        <v>765</v>
      </c>
      <c r="C778" s="429">
        <f t="shared" si="250"/>
        <v>407261.49</v>
      </c>
      <c r="D778" s="455">
        <f t="shared" si="251"/>
        <v>0</v>
      </c>
      <c r="E778" s="427"/>
      <c r="F778" s="427"/>
      <c r="G778" s="427"/>
      <c r="H778" s="427"/>
      <c r="I778" s="427"/>
      <c r="J778" s="427"/>
      <c r="K778" s="427"/>
      <c r="L778" s="427"/>
      <c r="M778" s="427"/>
      <c r="N778" s="427"/>
      <c r="O778" s="455"/>
      <c r="P778" s="427"/>
      <c r="Q778" s="427"/>
      <c r="R778" s="427"/>
      <c r="S778" s="7"/>
      <c r="T778" s="427"/>
      <c r="U778" s="427"/>
      <c r="V778" s="427"/>
      <c r="W778" s="7"/>
      <c r="X778" s="427"/>
      <c r="Y778" s="455">
        <v>407261.49</v>
      </c>
      <c r="Z778" s="460"/>
      <c r="AA778" s="16"/>
      <c r="AB778" s="121" t="s">
        <v>1083</v>
      </c>
      <c r="AC778" s="41"/>
      <c r="AD778" s="41"/>
    </row>
    <row r="779" spans="1:30" s="127" customFormat="1" x14ac:dyDescent="0.2">
      <c r="A779" s="331">
        <f t="shared" si="252"/>
        <v>612</v>
      </c>
      <c r="B779" s="296" t="s">
        <v>766</v>
      </c>
      <c r="C779" s="429">
        <f t="shared" si="250"/>
        <v>260541.98</v>
      </c>
      <c r="D779" s="455">
        <f t="shared" si="251"/>
        <v>0</v>
      </c>
      <c r="E779" s="427"/>
      <c r="F779" s="427"/>
      <c r="G779" s="427"/>
      <c r="H779" s="427"/>
      <c r="I779" s="427"/>
      <c r="J779" s="427"/>
      <c r="K779" s="427"/>
      <c r="L779" s="427"/>
      <c r="M779" s="427"/>
      <c r="N779" s="427"/>
      <c r="O779" s="455"/>
      <c r="P779" s="427"/>
      <c r="Q779" s="427"/>
      <c r="R779" s="427"/>
      <c r="S779" s="7"/>
      <c r="T779" s="427"/>
      <c r="U779" s="427"/>
      <c r="V779" s="427"/>
      <c r="W779" s="7"/>
      <c r="X779" s="427"/>
      <c r="Y779" s="455">
        <v>260541.98</v>
      </c>
      <c r="Z779" s="460"/>
      <c r="AA779" s="16"/>
      <c r="AB779" s="121" t="s">
        <v>1714</v>
      </c>
      <c r="AC779" s="41"/>
      <c r="AD779" s="41"/>
    </row>
    <row r="780" spans="1:30" s="127" customFormat="1" x14ac:dyDescent="0.2">
      <c r="A780" s="331">
        <f t="shared" si="252"/>
        <v>613</v>
      </c>
      <c r="B780" s="296" t="s">
        <v>767</v>
      </c>
      <c r="C780" s="429">
        <f t="shared" si="250"/>
        <v>126168.27</v>
      </c>
      <c r="D780" s="455">
        <f t="shared" si="251"/>
        <v>0</v>
      </c>
      <c r="E780" s="427"/>
      <c r="F780" s="427"/>
      <c r="G780" s="427"/>
      <c r="H780" s="427"/>
      <c r="I780" s="427"/>
      <c r="J780" s="427"/>
      <c r="K780" s="427"/>
      <c r="L780" s="427"/>
      <c r="M780" s="427"/>
      <c r="N780" s="427"/>
      <c r="O780" s="455"/>
      <c r="P780" s="427"/>
      <c r="Q780" s="427"/>
      <c r="R780" s="427"/>
      <c r="S780" s="427"/>
      <c r="T780" s="427"/>
      <c r="U780" s="427"/>
      <c r="V780" s="427"/>
      <c r="W780" s="427"/>
      <c r="X780" s="427"/>
      <c r="Y780" s="455">
        <v>126168.27</v>
      </c>
      <c r="Z780" s="460"/>
      <c r="AA780" s="16"/>
      <c r="AB780" s="121" t="s">
        <v>1002</v>
      </c>
      <c r="AC780" s="41"/>
      <c r="AD780" s="41"/>
    </row>
    <row r="781" spans="1:30" s="127" customFormat="1" x14ac:dyDescent="0.2">
      <c r="A781" s="331">
        <f t="shared" si="252"/>
        <v>614</v>
      </c>
      <c r="B781" s="296" t="s">
        <v>768</v>
      </c>
      <c r="C781" s="429">
        <f t="shared" si="250"/>
        <v>353385.95</v>
      </c>
      <c r="D781" s="455">
        <f t="shared" si="251"/>
        <v>0</v>
      </c>
      <c r="E781" s="427"/>
      <c r="F781" s="427"/>
      <c r="G781" s="427"/>
      <c r="H781" s="427"/>
      <c r="I781" s="427"/>
      <c r="J781" s="427"/>
      <c r="K781" s="427"/>
      <c r="L781" s="427"/>
      <c r="M781" s="427"/>
      <c r="N781" s="427"/>
      <c r="O781" s="455"/>
      <c r="P781" s="427"/>
      <c r="Q781" s="427"/>
      <c r="R781" s="427"/>
      <c r="S781" s="7"/>
      <c r="T781" s="427"/>
      <c r="U781" s="427"/>
      <c r="V781" s="427"/>
      <c r="W781" s="7"/>
      <c r="X781" s="427"/>
      <c r="Y781" s="455">
        <v>353385.95</v>
      </c>
      <c r="Z781" s="460"/>
      <c r="AA781" s="16"/>
      <c r="AB781" s="121" t="s">
        <v>1167</v>
      </c>
      <c r="AC781" s="41"/>
      <c r="AD781" s="41"/>
    </row>
    <row r="782" spans="1:30" s="127" customFormat="1" x14ac:dyDescent="0.2">
      <c r="A782" s="331">
        <f t="shared" si="252"/>
        <v>615</v>
      </c>
      <c r="B782" s="296" t="s">
        <v>769</v>
      </c>
      <c r="C782" s="429">
        <f t="shared" si="250"/>
        <v>385883.94</v>
      </c>
      <c r="D782" s="455">
        <f t="shared" si="251"/>
        <v>0</v>
      </c>
      <c r="E782" s="427"/>
      <c r="F782" s="427"/>
      <c r="G782" s="427"/>
      <c r="H782" s="427"/>
      <c r="I782" s="427"/>
      <c r="J782" s="427"/>
      <c r="K782" s="427"/>
      <c r="L782" s="427"/>
      <c r="M782" s="427"/>
      <c r="N782" s="427"/>
      <c r="O782" s="455"/>
      <c r="P782" s="427"/>
      <c r="Q782" s="427"/>
      <c r="R782" s="427"/>
      <c r="S782" s="7"/>
      <c r="T782" s="427"/>
      <c r="U782" s="427"/>
      <c r="V782" s="427"/>
      <c r="W782" s="7"/>
      <c r="X782" s="427"/>
      <c r="Y782" s="455">
        <v>385883.94</v>
      </c>
      <c r="Z782" s="460"/>
      <c r="AA782" s="16"/>
      <c r="AB782" s="121" t="s">
        <v>1167</v>
      </c>
      <c r="AC782" s="41"/>
      <c r="AD782" s="41"/>
    </row>
    <row r="783" spans="1:30" s="127" customFormat="1" x14ac:dyDescent="0.2">
      <c r="A783" s="331">
        <f t="shared" si="252"/>
        <v>616</v>
      </c>
      <c r="B783" s="296" t="s">
        <v>770</v>
      </c>
      <c r="C783" s="429">
        <f t="shared" si="250"/>
        <v>362120.09</v>
      </c>
      <c r="D783" s="455">
        <f t="shared" si="251"/>
        <v>0</v>
      </c>
      <c r="E783" s="427"/>
      <c r="F783" s="427"/>
      <c r="G783" s="427"/>
      <c r="H783" s="427"/>
      <c r="I783" s="427"/>
      <c r="J783" s="427"/>
      <c r="K783" s="427"/>
      <c r="L783" s="427"/>
      <c r="M783" s="427"/>
      <c r="N783" s="427"/>
      <c r="O783" s="455"/>
      <c r="P783" s="427"/>
      <c r="Q783" s="427"/>
      <c r="R783" s="427"/>
      <c r="S783" s="7"/>
      <c r="T783" s="427"/>
      <c r="U783" s="427"/>
      <c r="V783" s="427"/>
      <c r="W783" s="7"/>
      <c r="X783" s="427"/>
      <c r="Y783" s="455">
        <v>362120.09</v>
      </c>
      <c r="Z783" s="460"/>
      <c r="AA783" s="16"/>
      <c r="AB783" s="121" t="s">
        <v>1151</v>
      </c>
      <c r="AC783" s="41"/>
      <c r="AD783" s="41"/>
    </row>
    <row r="784" spans="1:30" s="127" customFormat="1" x14ac:dyDescent="0.2">
      <c r="A784" s="331">
        <f t="shared" si="252"/>
        <v>617</v>
      </c>
      <c r="B784" s="296" t="s">
        <v>771</v>
      </c>
      <c r="C784" s="429">
        <f t="shared" si="250"/>
        <v>662134.34</v>
      </c>
      <c r="D784" s="455">
        <f t="shared" si="251"/>
        <v>0</v>
      </c>
      <c r="E784" s="427"/>
      <c r="F784" s="427"/>
      <c r="G784" s="427"/>
      <c r="H784" s="427"/>
      <c r="I784" s="427"/>
      <c r="J784" s="427"/>
      <c r="K784" s="427"/>
      <c r="L784" s="427"/>
      <c r="M784" s="427"/>
      <c r="N784" s="427"/>
      <c r="O784" s="455"/>
      <c r="P784" s="427"/>
      <c r="Q784" s="427"/>
      <c r="R784" s="427"/>
      <c r="S784" s="7"/>
      <c r="T784" s="427"/>
      <c r="U784" s="427"/>
      <c r="V784" s="427"/>
      <c r="W784" s="7"/>
      <c r="X784" s="427"/>
      <c r="Y784" s="455">
        <v>662134.34</v>
      </c>
      <c r="Z784" s="460"/>
      <c r="AA784" s="16"/>
      <c r="AB784" s="121" t="s">
        <v>1715</v>
      </c>
      <c r="AC784" s="41"/>
      <c r="AD784" s="41"/>
    </row>
    <row r="785" spans="1:33" s="127" customFormat="1" x14ac:dyDescent="0.2">
      <c r="A785" s="331">
        <f t="shared" si="252"/>
        <v>618</v>
      </c>
      <c r="B785" s="296" t="s">
        <v>772</v>
      </c>
      <c r="C785" s="429">
        <f t="shared" si="250"/>
        <v>261963.35</v>
      </c>
      <c r="D785" s="455">
        <f t="shared" si="251"/>
        <v>0</v>
      </c>
      <c r="E785" s="427"/>
      <c r="F785" s="427"/>
      <c r="G785" s="427"/>
      <c r="H785" s="427"/>
      <c r="I785" s="427"/>
      <c r="J785" s="427"/>
      <c r="K785" s="427"/>
      <c r="L785" s="427"/>
      <c r="M785" s="427"/>
      <c r="N785" s="427"/>
      <c r="O785" s="455"/>
      <c r="P785" s="427"/>
      <c r="Q785" s="427"/>
      <c r="R785" s="427"/>
      <c r="S785" s="7"/>
      <c r="T785" s="427"/>
      <c r="U785" s="427"/>
      <c r="V785" s="427"/>
      <c r="W785" s="7"/>
      <c r="X785" s="427"/>
      <c r="Y785" s="455">
        <v>261963.35</v>
      </c>
      <c r="Z785" s="460"/>
      <c r="AA785" s="16"/>
      <c r="AB785" s="121" t="s">
        <v>1716</v>
      </c>
      <c r="AC785" s="41"/>
      <c r="AD785" s="41"/>
    </row>
    <row r="786" spans="1:33" s="127" customFormat="1" x14ac:dyDescent="0.2">
      <c r="A786" s="331">
        <f t="shared" si="252"/>
        <v>619</v>
      </c>
      <c r="B786" s="296" t="s">
        <v>773</v>
      </c>
      <c r="C786" s="429">
        <f t="shared" si="250"/>
        <v>259551.04</v>
      </c>
      <c r="D786" s="455">
        <f t="shared" si="251"/>
        <v>0</v>
      </c>
      <c r="E786" s="427"/>
      <c r="F786" s="427"/>
      <c r="G786" s="427"/>
      <c r="H786" s="427"/>
      <c r="I786" s="427"/>
      <c r="J786" s="427"/>
      <c r="K786" s="427"/>
      <c r="L786" s="427"/>
      <c r="M786" s="427"/>
      <c r="N786" s="427"/>
      <c r="O786" s="455"/>
      <c r="P786" s="427"/>
      <c r="Q786" s="427"/>
      <c r="R786" s="427"/>
      <c r="S786" s="7"/>
      <c r="T786" s="427"/>
      <c r="U786" s="427"/>
      <c r="V786" s="427"/>
      <c r="W786" s="7"/>
      <c r="X786" s="427"/>
      <c r="Y786" s="455">
        <v>259551.04</v>
      </c>
      <c r="Z786" s="460"/>
      <c r="AA786" s="16"/>
      <c r="AB786" s="121" t="s">
        <v>1581</v>
      </c>
      <c r="AC786" s="41"/>
      <c r="AD786" s="41"/>
    </row>
    <row r="787" spans="1:33" s="127" customFormat="1" x14ac:dyDescent="0.2">
      <c r="A787" s="331">
        <f t="shared" si="252"/>
        <v>620</v>
      </c>
      <c r="B787" s="296" t="s">
        <v>774</v>
      </c>
      <c r="C787" s="429">
        <f t="shared" si="250"/>
        <v>196221.46</v>
      </c>
      <c r="D787" s="455">
        <f t="shared" si="251"/>
        <v>0</v>
      </c>
      <c r="E787" s="427"/>
      <c r="F787" s="427"/>
      <c r="G787" s="427"/>
      <c r="H787" s="427"/>
      <c r="I787" s="427"/>
      <c r="J787" s="427"/>
      <c r="K787" s="427"/>
      <c r="L787" s="427"/>
      <c r="M787" s="427"/>
      <c r="N787" s="427"/>
      <c r="O787" s="455"/>
      <c r="P787" s="427"/>
      <c r="Q787" s="427"/>
      <c r="R787" s="427"/>
      <c r="S787" s="7"/>
      <c r="T787" s="427"/>
      <c r="U787" s="427"/>
      <c r="V787" s="427"/>
      <c r="W787" s="7"/>
      <c r="X787" s="427"/>
      <c r="Y787" s="455">
        <v>196221.46</v>
      </c>
      <c r="Z787" s="460"/>
      <c r="AA787" s="16"/>
      <c r="AB787" s="121" t="s">
        <v>978</v>
      </c>
      <c r="AC787" s="41"/>
      <c r="AD787" s="41"/>
    </row>
    <row r="788" spans="1:33" s="127" customFormat="1" x14ac:dyDescent="0.2">
      <c r="A788" s="331">
        <f t="shared" si="252"/>
        <v>621</v>
      </c>
      <c r="B788" s="296" t="s">
        <v>775</v>
      </c>
      <c r="C788" s="429">
        <f t="shared" si="250"/>
        <v>266286.45999999996</v>
      </c>
      <c r="D788" s="455">
        <f t="shared" si="251"/>
        <v>0</v>
      </c>
      <c r="E788" s="427"/>
      <c r="F788" s="427"/>
      <c r="G788" s="427"/>
      <c r="H788" s="427"/>
      <c r="I788" s="427"/>
      <c r="J788" s="427"/>
      <c r="K788" s="427"/>
      <c r="L788" s="427"/>
      <c r="M788" s="427"/>
      <c r="N788" s="427"/>
      <c r="O788" s="455"/>
      <c r="P788" s="427"/>
      <c r="Q788" s="427"/>
      <c r="R788" s="427"/>
      <c r="S788" s="427"/>
      <c r="T788" s="427"/>
      <c r="U788" s="427"/>
      <c r="V788" s="427"/>
      <c r="W788" s="427"/>
      <c r="X788" s="427"/>
      <c r="Y788" s="455">
        <v>266286.45999999996</v>
      </c>
      <c r="Z788" s="460"/>
      <c r="AA788" s="16"/>
      <c r="AB788" s="121" t="s">
        <v>1085</v>
      </c>
      <c r="AC788" s="41"/>
      <c r="AD788" s="41"/>
    </row>
    <row r="789" spans="1:33" s="127" customFormat="1" x14ac:dyDescent="0.2">
      <c r="A789" s="331">
        <f t="shared" si="252"/>
        <v>622</v>
      </c>
      <c r="B789" s="304" t="s">
        <v>776</v>
      </c>
      <c r="C789" s="429">
        <f t="shared" si="250"/>
        <v>522156.29</v>
      </c>
      <c r="D789" s="455">
        <f t="shared" si="251"/>
        <v>0</v>
      </c>
      <c r="E789" s="427"/>
      <c r="F789" s="427"/>
      <c r="G789" s="427"/>
      <c r="H789" s="427"/>
      <c r="I789" s="427"/>
      <c r="J789" s="427"/>
      <c r="K789" s="427"/>
      <c r="L789" s="427"/>
      <c r="M789" s="427"/>
      <c r="N789" s="427"/>
      <c r="O789" s="455"/>
      <c r="P789" s="427"/>
      <c r="Q789" s="427"/>
      <c r="R789" s="427"/>
      <c r="S789" s="427"/>
      <c r="T789" s="427"/>
      <c r="U789" s="427"/>
      <c r="V789" s="427"/>
      <c r="W789" s="427"/>
      <c r="X789" s="427"/>
      <c r="Y789" s="455">
        <v>522156.29</v>
      </c>
      <c r="Z789" s="460"/>
      <c r="AA789" s="16"/>
      <c r="AB789" s="121" t="s">
        <v>979</v>
      </c>
      <c r="AC789" s="41"/>
      <c r="AD789" s="41"/>
    </row>
    <row r="790" spans="1:33" s="127" customFormat="1" ht="30" x14ac:dyDescent="0.2">
      <c r="A790" s="331">
        <f t="shared" si="252"/>
        <v>623</v>
      </c>
      <c r="B790" s="304" t="s">
        <v>777</v>
      </c>
      <c r="C790" s="429">
        <f t="shared" si="250"/>
        <v>1102231.29</v>
      </c>
      <c r="D790" s="455">
        <f t="shared" si="251"/>
        <v>0</v>
      </c>
      <c r="E790" s="427"/>
      <c r="F790" s="427"/>
      <c r="G790" s="427"/>
      <c r="H790" s="427"/>
      <c r="I790" s="427"/>
      <c r="J790" s="427"/>
      <c r="K790" s="427"/>
      <c r="L790" s="427"/>
      <c r="M790" s="427"/>
      <c r="N790" s="427"/>
      <c r="O790" s="455"/>
      <c r="P790" s="427"/>
      <c r="Q790" s="427"/>
      <c r="R790" s="427"/>
      <c r="S790" s="427"/>
      <c r="T790" s="427"/>
      <c r="U790" s="427"/>
      <c r="V790" s="427"/>
      <c r="W790" s="427"/>
      <c r="X790" s="427"/>
      <c r="Y790" s="455">
        <v>1102231.29</v>
      </c>
      <c r="Z790" s="460"/>
      <c r="AA790" s="16"/>
      <c r="AB790" s="121" t="s">
        <v>1032</v>
      </c>
      <c r="AC790" s="41"/>
      <c r="AD790" s="41"/>
    </row>
    <row r="791" spans="1:33" s="127" customFormat="1" x14ac:dyDescent="0.2">
      <c r="A791" s="331">
        <f t="shared" si="252"/>
        <v>624</v>
      </c>
      <c r="B791" s="304" t="s">
        <v>778</v>
      </c>
      <c r="C791" s="429">
        <f t="shared" si="250"/>
        <v>1085013.08</v>
      </c>
      <c r="D791" s="455">
        <f t="shared" si="251"/>
        <v>0</v>
      </c>
      <c r="E791" s="427"/>
      <c r="F791" s="427"/>
      <c r="G791" s="427"/>
      <c r="H791" s="427"/>
      <c r="I791" s="427"/>
      <c r="J791" s="427"/>
      <c r="K791" s="427"/>
      <c r="L791" s="427"/>
      <c r="M791" s="427"/>
      <c r="N791" s="427"/>
      <c r="O791" s="455"/>
      <c r="P791" s="427"/>
      <c r="Q791" s="427"/>
      <c r="R791" s="427"/>
      <c r="S791" s="427"/>
      <c r="T791" s="427"/>
      <c r="U791" s="427"/>
      <c r="V791" s="427"/>
      <c r="W791" s="427"/>
      <c r="X791" s="427"/>
      <c r="Y791" s="455">
        <v>1085013.08</v>
      </c>
      <c r="Z791" s="460"/>
      <c r="AA791" s="16"/>
      <c r="AB791" s="121" t="s">
        <v>1032</v>
      </c>
      <c r="AC791" s="41"/>
      <c r="AD791" s="41"/>
    </row>
    <row r="792" spans="1:33" s="127" customFormat="1" x14ac:dyDescent="0.2">
      <c r="A792" s="331">
        <f t="shared" si="252"/>
        <v>625</v>
      </c>
      <c r="B792" s="304" t="s">
        <v>779</v>
      </c>
      <c r="C792" s="429">
        <f t="shared" si="250"/>
        <v>1090535.08</v>
      </c>
      <c r="D792" s="455">
        <f t="shared" si="251"/>
        <v>0</v>
      </c>
      <c r="E792" s="427"/>
      <c r="F792" s="427"/>
      <c r="G792" s="427"/>
      <c r="H792" s="427"/>
      <c r="I792" s="427"/>
      <c r="J792" s="427"/>
      <c r="K792" s="427"/>
      <c r="L792" s="427"/>
      <c r="M792" s="427"/>
      <c r="N792" s="427"/>
      <c r="O792" s="455"/>
      <c r="P792" s="427"/>
      <c r="Q792" s="427"/>
      <c r="R792" s="427"/>
      <c r="S792" s="427"/>
      <c r="T792" s="427"/>
      <c r="U792" s="427"/>
      <c r="V792" s="427"/>
      <c r="W792" s="427"/>
      <c r="X792" s="427"/>
      <c r="Y792" s="455">
        <v>1090535.08</v>
      </c>
      <c r="Z792" s="460"/>
      <c r="AA792" s="16"/>
      <c r="AB792" s="121" t="s">
        <v>1032</v>
      </c>
      <c r="AC792" s="41"/>
      <c r="AD792" s="41"/>
    </row>
    <row r="793" spans="1:33" s="127" customFormat="1" ht="30" x14ac:dyDescent="0.2">
      <c r="A793" s="331">
        <f t="shared" si="252"/>
        <v>626</v>
      </c>
      <c r="B793" s="304" t="s">
        <v>780</v>
      </c>
      <c r="C793" s="429">
        <f t="shared" si="250"/>
        <v>1399593.14</v>
      </c>
      <c r="D793" s="455">
        <f t="shared" si="251"/>
        <v>0</v>
      </c>
      <c r="E793" s="427"/>
      <c r="F793" s="427"/>
      <c r="G793" s="427"/>
      <c r="H793" s="427"/>
      <c r="I793" s="427"/>
      <c r="J793" s="427"/>
      <c r="K793" s="427"/>
      <c r="L793" s="427"/>
      <c r="M793" s="427"/>
      <c r="N793" s="427"/>
      <c r="O793" s="455"/>
      <c r="P793" s="427"/>
      <c r="Q793" s="427"/>
      <c r="R793" s="427"/>
      <c r="S793" s="427"/>
      <c r="T793" s="427"/>
      <c r="U793" s="427"/>
      <c r="V793" s="427"/>
      <c r="W793" s="427"/>
      <c r="X793" s="427"/>
      <c r="Y793" s="455">
        <v>1399593.14</v>
      </c>
      <c r="Z793" s="460"/>
      <c r="AA793" s="16"/>
      <c r="AB793" s="121" t="s">
        <v>1032</v>
      </c>
      <c r="AC793" s="41"/>
      <c r="AD793" s="41"/>
    </row>
    <row r="794" spans="1:33" s="127" customFormat="1" ht="15" customHeight="1" x14ac:dyDescent="0.2">
      <c r="A794" s="331">
        <f t="shared" si="252"/>
        <v>627</v>
      </c>
      <c r="B794" s="304" t="s">
        <v>738</v>
      </c>
      <c r="C794" s="429">
        <f t="shared" si="250"/>
        <v>863489.92</v>
      </c>
      <c r="D794" s="455">
        <f t="shared" si="251"/>
        <v>0</v>
      </c>
      <c r="E794" s="427"/>
      <c r="F794" s="455"/>
      <c r="G794" s="427"/>
      <c r="H794" s="427"/>
      <c r="I794" s="7"/>
      <c r="J794" s="7"/>
      <c r="K794" s="7"/>
      <c r="L794" s="455"/>
      <c r="M794" s="455"/>
      <c r="N794" s="7"/>
      <c r="O794" s="455"/>
      <c r="P794" s="455"/>
      <c r="Q794" s="455"/>
      <c r="R794" s="7"/>
      <c r="S794" s="7"/>
      <c r="T794" s="427"/>
      <c r="U794" s="427"/>
      <c r="V794" s="7"/>
      <c r="W794" s="7"/>
      <c r="X794" s="190"/>
      <c r="Y794" s="455">
        <v>863489.92</v>
      </c>
      <c r="Z794" s="460"/>
      <c r="AA794" s="16"/>
      <c r="AB794" s="121" t="s">
        <v>1079</v>
      </c>
      <c r="AC794" s="41"/>
      <c r="AD794" s="41"/>
    </row>
    <row r="795" spans="1:33" s="127" customFormat="1" ht="15" customHeight="1" x14ac:dyDescent="0.2">
      <c r="A795" s="331">
        <f t="shared" si="252"/>
        <v>628</v>
      </c>
      <c r="B795" s="304" t="s">
        <v>739</v>
      </c>
      <c r="C795" s="429">
        <f t="shared" si="250"/>
        <v>1184128.5299999998</v>
      </c>
      <c r="D795" s="455">
        <f t="shared" si="251"/>
        <v>0</v>
      </c>
      <c r="E795" s="427"/>
      <c r="F795" s="455"/>
      <c r="G795" s="427"/>
      <c r="H795" s="427"/>
      <c r="I795" s="7"/>
      <c r="J795" s="7"/>
      <c r="K795" s="7"/>
      <c r="L795" s="455"/>
      <c r="M795" s="455"/>
      <c r="N795" s="7"/>
      <c r="O795" s="455"/>
      <c r="P795" s="455"/>
      <c r="Q795" s="455"/>
      <c r="R795" s="7"/>
      <c r="S795" s="7"/>
      <c r="T795" s="427"/>
      <c r="U795" s="427"/>
      <c r="V795" s="7"/>
      <c r="W795" s="7"/>
      <c r="X795" s="190"/>
      <c r="Y795" s="455">
        <v>1184128.5299999998</v>
      </c>
      <c r="Z795" s="460"/>
      <c r="AA795" s="16"/>
      <c r="AB795" s="121" t="s">
        <v>1076</v>
      </c>
      <c r="AC795" s="41"/>
      <c r="AD795" s="41"/>
    </row>
    <row r="796" spans="1:33" ht="18" customHeight="1" x14ac:dyDescent="0.25">
      <c r="A796" s="597" t="s">
        <v>17</v>
      </c>
      <c r="B796" s="598"/>
      <c r="C796" s="429">
        <f t="shared" ref="C796:Y796" si="253">SUM(C752:C795)</f>
        <v>29350591.590000004</v>
      </c>
      <c r="D796" s="427">
        <f t="shared" si="253"/>
        <v>759522.93</v>
      </c>
      <c r="E796" s="427">
        <f t="shared" si="253"/>
        <v>0</v>
      </c>
      <c r="F796" s="427">
        <f t="shared" si="253"/>
        <v>0</v>
      </c>
      <c r="G796" s="427">
        <f t="shared" si="253"/>
        <v>0</v>
      </c>
      <c r="H796" s="427">
        <f t="shared" si="253"/>
        <v>0</v>
      </c>
      <c r="I796" s="427">
        <f t="shared" si="253"/>
        <v>0</v>
      </c>
      <c r="J796" s="427">
        <f t="shared" si="253"/>
        <v>759522.93</v>
      </c>
      <c r="K796" s="427">
        <f t="shared" si="253"/>
        <v>0</v>
      </c>
      <c r="L796" s="427">
        <f t="shared" ref="L796" si="254">SUM(L752:L795)</f>
        <v>0</v>
      </c>
      <c r="M796" s="427">
        <f t="shared" si="253"/>
        <v>0</v>
      </c>
      <c r="N796" s="427">
        <f t="shared" si="253"/>
        <v>0</v>
      </c>
      <c r="O796" s="427">
        <f t="shared" si="253"/>
        <v>0</v>
      </c>
      <c r="P796" s="427">
        <f t="shared" si="253"/>
        <v>0</v>
      </c>
      <c r="Q796" s="427">
        <f t="shared" si="253"/>
        <v>0</v>
      </c>
      <c r="R796" s="427">
        <f t="shared" si="253"/>
        <v>0</v>
      </c>
      <c r="S796" s="427">
        <f t="shared" si="253"/>
        <v>0</v>
      </c>
      <c r="T796" s="427">
        <f t="shared" si="253"/>
        <v>0</v>
      </c>
      <c r="U796" s="427">
        <f t="shared" si="253"/>
        <v>0</v>
      </c>
      <c r="V796" s="427">
        <f t="shared" si="253"/>
        <v>0</v>
      </c>
      <c r="W796" s="427">
        <f t="shared" si="253"/>
        <v>0</v>
      </c>
      <c r="X796" s="427">
        <f t="shared" si="253"/>
        <v>0</v>
      </c>
      <c r="Y796" s="427">
        <f t="shared" si="253"/>
        <v>28591068.660000004</v>
      </c>
      <c r="Z796" s="429">
        <f>(C796-Y796)*0.0214</f>
        <v>16253.790701999993</v>
      </c>
      <c r="AA796" s="13"/>
      <c r="AB796" s="34"/>
      <c r="AC796" s="85"/>
      <c r="AD796" s="85"/>
      <c r="AG796" s="86"/>
    </row>
    <row r="797" spans="1:33" s="5" customFormat="1" ht="18" customHeight="1" x14ac:dyDescent="0.25">
      <c r="A797" s="492" t="s">
        <v>54</v>
      </c>
      <c r="B797" s="494"/>
      <c r="C797" s="463">
        <f>C796</f>
        <v>29350591.590000004</v>
      </c>
      <c r="D797" s="105">
        <f t="shared" ref="D797:Y797" si="255">D796</f>
        <v>759522.93</v>
      </c>
      <c r="E797" s="105">
        <f t="shared" si="255"/>
        <v>0</v>
      </c>
      <c r="F797" s="105">
        <f t="shared" si="255"/>
        <v>0</v>
      </c>
      <c r="G797" s="105">
        <f t="shared" si="255"/>
        <v>0</v>
      </c>
      <c r="H797" s="105">
        <f t="shared" si="255"/>
        <v>0</v>
      </c>
      <c r="I797" s="105">
        <f t="shared" si="255"/>
        <v>0</v>
      </c>
      <c r="J797" s="105">
        <f t="shared" si="255"/>
        <v>759522.93</v>
      </c>
      <c r="K797" s="105">
        <f t="shared" si="255"/>
        <v>0</v>
      </c>
      <c r="L797" s="105">
        <f t="shared" ref="L797" si="256">L796</f>
        <v>0</v>
      </c>
      <c r="M797" s="105">
        <f t="shared" si="255"/>
        <v>0</v>
      </c>
      <c r="N797" s="105">
        <f t="shared" si="255"/>
        <v>0</v>
      </c>
      <c r="O797" s="105">
        <f t="shared" si="255"/>
        <v>0</v>
      </c>
      <c r="P797" s="105">
        <f t="shared" si="255"/>
        <v>0</v>
      </c>
      <c r="Q797" s="105">
        <f t="shared" si="255"/>
        <v>0</v>
      </c>
      <c r="R797" s="105">
        <f t="shared" si="255"/>
        <v>0</v>
      </c>
      <c r="S797" s="105">
        <f t="shared" si="255"/>
        <v>0</v>
      </c>
      <c r="T797" s="105">
        <f t="shared" si="255"/>
        <v>0</v>
      </c>
      <c r="U797" s="105">
        <f t="shared" si="255"/>
        <v>0</v>
      </c>
      <c r="V797" s="105">
        <f t="shared" si="255"/>
        <v>0</v>
      </c>
      <c r="W797" s="105">
        <f t="shared" si="255"/>
        <v>0</v>
      </c>
      <c r="X797" s="105">
        <f t="shared" si="255"/>
        <v>0</v>
      </c>
      <c r="Y797" s="105">
        <f t="shared" si="255"/>
        <v>28591068.660000004</v>
      </c>
      <c r="Z797" s="429">
        <f>(C797-Y797)*0.0214</f>
        <v>16253.790701999993</v>
      </c>
      <c r="AA797" s="13"/>
      <c r="AB797" s="34"/>
      <c r="AC797" s="85"/>
      <c r="AD797" s="85"/>
      <c r="AE797" s="86"/>
    </row>
    <row r="798" spans="1:33" ht="12.75" customHeight="1" x14ac:dyDescent="0.25">
      <c r="A798" s="492" t="s">
        <v>55</v>
      </c>
      <c r="B798" s="493"/>
      <c r="C798" s="493"/>
      <c r="D798" s="493"/>
      <c r="E798" s="493"/>
      <c r="F798" s="493"/>
      <c r="G798" s="493"/>
      <c r="H798" s="493"/>
      <c r="I798" s="493"/>
      <c r="J798" s="493"/>
      <c r="K798" s="493"/>
      <c r="L798" s="493"/>
      <c r="M798" s="493"/>
      <c r="N798" s="493"/>
      <c r="O798" s="493"/>
      <c r="P798" s="493"/>
      <c r="Q798" s="493"/>
      <c r="R798" s="493"/>
      <c r="S798" s="493"/>
      <c r="T798" s="493"/>
      <c r="U798" s="493"/>
      <c r="V798" s="493"/>
      <c r="W798" s="493"/>
      <c r="X798" s="493"/>
      <c r="Y798" s="494"/>
      <c r="Z798" s="463"/>
      <c r="AA798" s="34"/>
      <c r="AB798" s="34"/>
      <c r="AD798" s="85"/>
    </row>
    <row r="799" spans="1:33" ht="15.75" customHeight="1" x14ac:dyDescent="0.25">
      <c r="A799" s="545" t="s">
        <v>349</v>
      </c>
      <c r="B799" s="546"/>
      <c r="C799" s="547"/>
      <c r="D799" s="627"/>
      <c r="E799" s="627"/>
      <c r="F799" s="627"/>
      <c r="G799" s="627"/>
      <c r="H799" s="627"/>
      <c r="I799" s="627"/>
      <c r="J799" s="627"/>
      <c r="K799" s="627"/>
      <c r="L799" s="627"/>
      <c r="M799" s="627"/>
      <c r="N799" s="627"/>
      <c r="O799" s="627"/>
      <c r="P799" s="627"/>
      <c r="Q799" s="627"/>
      <c r="R799" s="627"/>
      <c r="S799" s="627"/>
      <c r="T799" s="627"/>
      <c r="U799" s="627"/>
      <c r="V799" s="627"/>
      <c r="W799" s="627"/>
      <c r="X799" s="627"/>
      <c r="Y799" s="627"/>
      <c r="Z799" s="482"/>
      <c r="AA799" s="34"/>
      <c r="AB799" s="34"/>
      <c r="AD799" s="85"/>
    </row>
    <row r="800" spans="1:33" ht="15.75" customHeight="1" x14ac:dyDescent="0.25">
      <c r="A800" s="428">
        <f>A795+1</f>
        <v>629</v>
      </c>
      <c r="B800" s="308" t="s">
        <v>350</v>
      </c>
      <c r="C800" s="429">
        <f>D800+M800+O800+Q800+S800+U800+W800+X800+Y800</f>
        <v>36022663.850000001</v>
      </c>
      <c r="D800" s="427">
        <f>SUM(F800:J800)</f>
        <v>14259487.249999998</v>
      </c>
      <c r="E800" s="340"/>
      <c r="F800" s="427">
        <f>1498982.32+6767.3</f>
        <v>1505749.62</v>
      </c>
      <c r="G800" s="427">
        <v>7295845.5999999996</v>
      </c>
      <c r="H800" s="427">
        <v>1647662.32</v>
      </c>
      <c r="I800" s="427">
        <v>3102356.88</v>
      </c>
      <c r="J800" s="427">
        <v>707872.83</v>
      </c>
      <c r="K800" s="427"/>
      <c r="L800" s="427"/>
      <c r="M800" s="427"/>
      <c r="N800" s="427"/>
      <c r="O800" s="427"/>
      <c r="P800" s="340"/>
      <c r="Q800" s="340"/>
      <c r="R800" s="427">
        <v>3601</v>
      </c>
      <c r="S800" s="427">
        <v>21763176.600000001</v>
      </c>
      <c r="T800" s="427"/>
      <c r="U800" s="427"/>
      <c r="V800" s="427"/>
      <c r="W800" s="427"/>
      <c r="X800" s="427"/>
      <c r="Y800" s="427"/>
      <c r="Z800" s="429"/>
      <c r="AA800" s="34"/>
      <c r="AB800" s="34"/>
      <c r="AD800" s="85"/>
    </row>
    <row r="801" spans="1:33" ht="15.75" customHeight="1" x14ac:dyDescent="0.25">
      <c r="A801" s="428">
        <f>A800+1</f>
        <v>630</v>
      </c>
      <c r="B801" s="308" t="s">
        <v>351</v>
      </c>
      <c r="C801" s="429">
        <f t="shared" ref="C801:C804" si="257">D801+M801+O801+Q801+S801+U801+W801+X801+Y801</f>
        <v>19879760.900000002</v>
      </c>
      <c r="D801" s="427">
        <f>SUM(F801:J801)</f>
        <v>13434685.860000001</v>
      </c>
      <c r="E801" s="340"/>
      <c r="F801" s="427">
        <v>1614568.04</v>
      </c>
      <c r="G801" s="427">
        <v>7590400.7400000002</v>
      </c>
      <c r="H801" s="427">
        <v>1694095.32</v>
      </c>
      <c r="I801" s="427">
        <v>1540556.08</v>
      </c>
      <c r="J801" s="427">
        <v>995065.68</v>
      </c>
      <c r="K801" s="427"/>
      <c r="L801" s="427"/>
      <c r="M801" s="427"/>
      <c r="N801" s="340"/>
      <c r="O801" s="340"/>
      <c r="P801" s="427">
        <v>1120</v>
      </c>
      <c r="Q801" s="427">
        <v>6445075.04</v>
      </c>
      <c r="R801" s="427"/>
      <c r="S801" s="427"/>
      <c r="T801" s="427"/>
      <c r="U801" s="427"/>
      <c r="V801" s="427"/>
      <c r="W801" s="427"/>
      <c r="X801" s="427"/>
      <c r="Y801" s="427"/>
      <c r="Z801" s="429"/>
      <c r="AA801" s="34"/>
      <c r="AB801" s="34"/>
      <c r="AD801" s="85"/>
    </row>
    <row r="802" spans="1:33" s="127" customFormat="1" x14ac:dyDescent="0.2">
      <c r="A802" s="428">
        <f>A801+1</f>
        <v>631</v>
      </c>
      <c r="B802" s="308" t="s">
        <v>781</v>
      </c>
      <c r="C802" s="429">
        <f t="shared" si="257"/>
        <v>2063623.98</v>
      </c>
      <c r="D802" s="455">
        <f>E802+F802+G802+H802+I802+J802</f>
        <v>0</v>
      </c>
      <c r="E802" s="427"/>
      <c r="F802" s="427"/>
      <c r="G802" s="427"/>
      <c r="H802" s="427"/>
      <c r="I802" s="427"/>
      <c r="J802" s="427"/>
      <c r="K802" s="427"/>
      <c r="L802" s="427"/>
      <c r="M802" s="427"/>
      <c r="N802" s="427"/>
      <c r="O802" s="427"/>
      <c r="P802" s="427"/>
      <c r="Q802" s="427"/>
      <c r="R802" s="427"/>
      <c r="S802" s="427"/>
      <c r="T802" s="427"/>
      <c r="U802" s="427"/>
      <c r="V802" s="427"/>
      <c r="W802" s="427"/>
      <c r="X802" s="427"/>
      <c r="Y802" s="190">
        <v>2063623.98</v>
      </c>
      <c r="Z802" s="429">
        <v>1513245.7500000002</v>
      </c>
      <c r="AA802" s="429"/>
      <c r="AB802" s="121" t="s">
        <v>1684</v>
      </c>
    </row>
    <row r="803" spans="1:33" s="127" customFormat="1" x14ac:dyDescent="0.2">
      <c r="A803" s="428">
        <f t="shared" ref="A803:A804" si="258">A802+1</f>
        <v>632</v>
      </c>
      <c r="B803" s="308" t="s">
        <v>782</v>
      </c>
      <c r="C803" s="429">
        <f t="shared" si="257"/>
        <v>1892392.37</v>
      </c>
      <c r="D803" s="455">
        <f>E803+F803+G803+H803+I803+J803</f>
        <v>0</v>
      </c>
      <c r="E803" s="427"/>
      <c r="F803" s="427"/>
      <c r="G803" s="427"/>
      <c r="H803" s="427"/>
      <c r="I803" s="427"/>
      <c r="J803" s="427"/>
      <c r="K803" s="427"/>
      <c r="L803" s="427"/>
      <c r="M803" s="427"/>
      <c r="N803" s="427"/>
      <c r="O803" s="427"/>
      <c r="P803" s="427"/>
      <c r="Q803" s="427"/>
      <c r="R803" s="427"/>
      <c r="S803" s="427"/>
      <c r="T803" s="427"/>
      <c r="U803" s="427"/>
      <c r="V803" s="427"/>
      <c r="W803" s="427"/>
      <c r="X803" s="427"/>
      <c r="Y803" s="190">
        <f>370773.28+178301.52+304132.74+1039184.83</f>
        <v>1892392.37</v>
      </c>
      <c r="Z803" s="429">
        <v>1892392.3699999999</v>
      </c>
      <c r="AA803" s="429"/>
      <c r="AB803" s="121" t="s">
        <v>1685</v>
      </c>
    </row>
    <row r="804" spans="1:33" s="127" customFormat="1" x14ac:dyDescent="0.2">
      <c r="A804" s="428">
        <f t="shared" si="258"/>
        <v>633</v>
      </c>
      <c r="B804" s="308" t="s">
        <v>783</v>
      </c>
      <c r="C804" s="429">
        <f t="shared" si="257"/>
        <v>2211534.16</v>
      </c>
      <c r="D804" s="455">
        <f>E804+F804+G804+H804+I804+J804</f>
        <v>0</v>
      </c>
      <c r="E804" s="427"/>
      <c r="F804" s="427"/>
      <c r="G804" s="427"/>
      <c r="H804" s="427"/>
      <c r="I804" s="427"/>
      <c r="J804" s="427"/>
      <c r="K804" s="427"/>
      <c r="L804" s="427"/>
      <c r="M804" s="427"/>
      <c r="N804" s="427"/>
      <c r="O804" s="427"/>
      <c r="P804" s="427"/>
      <c r="Q804" s="427"/>
      <c r="R804" s="427"/>
      <c r="S804" s="427"/>
      <c r="T804" s="427"/>
      <c r="U804" s="427"/>
      <c r="V804" s="427"/>
      <c r="W804" s="427"/>
      <c r="X804" s="427"/>
      <c r="Y804" s="190">
        <f>453161.13+236153.36+1103409.03+418810.64</f>
        <v>2211534.16</v>
      </c>
      <c r="Z804" s="429">
        <v>2211534.16</v>
      </c>
      <c r="AA804" s="429"/>
      <c r="AB804" s="121" t="s">
        <v>1686</v>
      </c>
    </row>
    <row r="805" spans="1:33" ht="15.75" customHeight="1" x14ac:dyDescent="0.25">
      <c r="A805" s="496" t="s">
        <v>17</v>
      </c>
      <c r="B805" s="496"/>
      <c r="C805" s="429">
        <f t="shared" ref="C805:Y805" si="259">SUM(C800:C804)</f>
        <v>62069975.25999999</v>
      </c>
      <c r="D805" s="427">
        <f t="shared" si="259"/>
        <v>27694173.109999999</v>
      </c>
      <c r="E805" s="427">
        <f t="shared" si="259"/>
        <v>0</v>
      </c>
      <c r="F805" s="427">
        <f t="shared" si="259"/>
        <v>3120317.66</v>
      </c>
      <c r="G805" s="427">
        <f t="shared" si="259"/>
        <v>14886246.34</v>
      </c>
      <c r="H805" s="427">
        <f t="shared" si="259"/>
        <v>3341757.64</v>
      </c>
      <c r="I805" s="427">
        <f t="shared" si="259"/>
        <v>4642912.96</v>
      </c>
      <c r="J805" s="427">
        <f t="shared" si="259"/>
        <v>1702938.51</v>
      </c>
      <c r="K805" s="427">
        <f t="shared" si="259"/>
        <v>0</v>
      </c>
      <c r="L805" s="427">
        <f t="shared" si="259"/>
        <v>0</v>
      </c>
      <c r="M805" s="427">
        <f t="shared" si="259"/>
        <v>0</v>
      </c>
      <c r="N805" s="427">
        <f t="shared" si="259"/>
        <v>0</v>
      </c>
      <c r="O805" s="427">
        <f t="shared" si="259"/>
        <v>0</v>
      </c>
      <c r="P805" s="427">
        <f t="shared" si="259"/>
        <v>1120</v>
      </c>
      <c r="Q805" s="427">
        <f t="shared" si="259"/>
        <v>6445075.04</v>
      </c>
      <c r="R805" s="427">
        <f t="shared" si="259"/>
        <v>3601</v>
      </c>
      <c r="S805" s="427">
        <f t="shared" si="259"/>
        <v>21763176.600000001</v>
      </c>
      <c r="T805" s="427">
        <f t="shared" si="259"/>
        <v>0</v>
      </c>
      <c r="U805" s="427">
        <f t="shared" si="259"/>
        <v>0</v>
      </c>
      <c r="V805" s="427">
        <f t="shared" si="259"/>
        <v>0</v>
      </c>
      <c r="W805" s="427">
        <f t="shared" si="259"/>
        <v>0</v>
      </c>
      <c r="X805" s="427">
        <f t="shared" si="259"/>
        <v>0</v>
      </c>
      <c r="Y805" s="427">
        <f t="shared" si="259"/>
        <v>6167550.5099999998</v>
      </c>
      <c r="Z805" s="429">
        <f>(C805-Y805)*0.0214</f>
        <v>1196311.8896499998</v>
      </c>
      <c r="AA805" s="34"/>
      <c r="AB805" s="34"/>
      <c r="AC805" s="85"/>
      <c r="AD805" s="85"/>
      <c r="AG805" s="86"/>
    </row>
    <row r="806" spans="1:33" ht="15.75" customHeight="1" x14ac:dyDescent="0.25">
      <c r="A806" s="580" t="s">
        <v>56</v>
      </c>
      <c r="B806" s="581"/>
      <c r="C806" s="582"/>
      <c r="D806" s="627"/>
      <c r="E806" s="627"/>
      <c r="F806" s="627"/>
      <c r="G806" s="627"/>
      <c r="H806" s="627"/>
      <c r="I806" s="627"/>
      <c r="J806" s="627"/>
      <c r="K806" s="627"/>
      <c r="L806" s="627"/>
      <c r="M806" s="627"/>
      <c r="N806" s="627"/>
      <c r="O806" s="627"/>
      <c r="P806" s="627"/>
      <c r="Q806" s="627"/>
      <c r="R806" s="627"/>
      <c r="S806" s="627"/>
      <c r="T806" s="627"/>
      <c r="U806" s="627"/>
      <c r="V806" s="627"/>
      <c r="W806" s="627"/>
      <c r="X806" s="627"/>
      <c r="Y806" s="627"/>
      <c r="Z806" s="482"/>
      <c r="AA806" s="34"/>
      <c r="AB806" s="34"/>
      <c r="AD806" s="85"/>
    </row>
    <row r="807" spans="1:33" ht="15.75" customHeight="1" x14ac:dyDescent="0.25">
      <c r="A807" s="428">
        <f>A804+1</f>
        <v>634</v>
      </c>
      <c r="B807" s="329" t="s">
        <v>254</v>
      </c>
      <c r="C807" s="429">
        <f>D807+M807+O807+Q807+S807+U807+W807+X807+Y807</f>
        <v>6378524.2199999997</v>
      </c>
      <c r="D807" s="455">
        <f>E807+F807+G807+H807+I807+J807</f>
        <v>0</v>
      </c>
      <c r="E807" s="427"/>
      <c r="F807" s="427"/>
      <c r="G807" s="427"/>
      <c r="H807" s="427"/>
      <c r="I807" s="427"/>
      <c r="J807" s="427"/>
      <c r="K807" s="427"/>
      <c r="L807" s="427"/>
      <c r="M807" s="427"/>
      <c r="N807" s="427"/>
      <c r="O807" s="427"/>
      <c r="P807" s="427"/>
      <c r="Q807" s="427"/>
      <c r="R807" s="427">
        <v>695</v>
      </c>
      <c r="S807" s="427">
        <v>6378524.2199999997</v>
      </c>
      <c r="T807" s="427"/>
      <c r="U807" s="427"/>
      <c r="V807" s="427"/>
      <c r="W807" s="427"/>
      <c r="X807" s="427"/>
      <c r="Y807" s="455"/>
      <c r="Z807" s="460"/>
      <c r="AA807" s="34"/>
      <c r="AB807" s="34"/>
      <c r="AD807" s="85"/>
    </row>
    <row r="808" spans="1:33" ht="15.75" customHeight="1" x14ac:dyDescent="0.25">
      <c r="A808" s="496" t="s">
        <v>17</v>
      </c>
      <c r="B808" s="496"/>
      <c r="C808" s="429">
        <f>SUM(C807:C807)</f>
        <v>6378524.2199999997</v>
      </c>
      <c r="D808" s="427">
        <f t="shared" ref="D808:Y808" si="260">SUM(D807:D807)</f>
        <v>0</v>
      </c>
      <c r="E808" s="427">
        <f t="shared" si="260"/>
        <v>0</v>
      </c>
      <c r="F808" s="427">
        <f t="shared" si="260"/>
        <v>0</v>
      </c>
      <c r="G808" s="427">
        <f t="shared" si="260"/>
        <v>0</v>
      </c>
      <c r="H808" s="427">
        <f t="shared" si="260"/>
        <v>0</v>
      </c>
      <c r="I808" s="427">
        <f t="shared" si="260"/>
        <v>0</v>
      </c>
      <c r="J808" s="427">
        <f t="shared" si="260"/>
        <v>0</v>
      </c>
      <c r="K808" s="427">
        <f t="shared" si="260"/>
        <v>0</v>
      </c>
      <c r="L808" s="427">
        <f t="shared" si="260"/>
        <v>0</v>
      </c>
      <c r="M808" s="427">
        <f t="shared" si="260"/>
        <v>0</v>
      </c>
      <c r="N808" s="427">
        <f t="shared" si="260"/>
        <v>0</v>
      </c>
      <c r="O808" s="427">
        <f t="shared" si="260"/>
        <v>0</v>
      </c>
      <c r="P808" s="427">
        <f t="shared" si="260"/>
        <v>0</v>
      </c>
      <c r="Q808" s="427">
        <f t="shared" si="260"/>
        <v>0</v>
      </c>
      <c r="R808" s="427">
        <f t="shared" si="260"/>
        <v>695</v>
      </c>
      <c r="S808" s="427">
        <f t="shared" si="260"/>
        <v>6378524.2199999997</v>
      </c>
      <c r="T808" s="427">
        <f t="shared" si="260"/>
        <v>0</v>
      </c>
      <c r="U808" s="427">
        <f t="shared" si="260"/>
        <v>0</v>
      </c>
      <c r="V808" s="427">
        <f t="shared" si="260"/>
        <v>0</v>
      </c>
      <c r="W808" s="427">
        <f t="shared" si="260"/>
        <v>0</v>
      </c>
      <c r="X808" s="427">
        <f t="shared" si="260"/>
        <v>0</v>
      </c>
      <c r="Y808" s="427">
        <f t="shared" si="260"/>
        <v>0</v>
      </c>
      <c r="Z808" s="429">
        <f>(C808-Y808)*0.0214</f>
        <v>136500.41830799999</v>
      </c>
      <c r="AA808" s="34"/>
      <c r="AB808" s="34"/>
      <c r="AC808" s="85"/>
      <c r="AD808" s="85"/>
      <c r="AG808" s="86"/>
    </row>
    <row r="809" spans="1:33" ht="15.75" customHeight="1" x14ac:dyDescent="0.25">
      <c r="A809" s="457" t="s">
        <v>1738</v>
      </c>
      <c r="B809" s="430"/>
      <c r="C809" s="471"/>
      <c r="D809" s="427"/>
      <c r="E809" s="427"/>
      <c r="F809" s="427"/>
      <c r="G809" s="427"/>
      <c r="H809" s="427"/>
      <c r="I809" s="427"/>
      <c r="J809" s="427"/>
      <c r="K809" s="427"/>
      <c r="L809" s="427"/>
      <c r="M809" s="427"/>
      <c r="N809" s="427"/>
      <c r="O809" s="427"/>
      <c r="P809" s="427"/>
      <c r="Q809" s="427"/>
      <c r="R809" s="427"/>
      <c r="S809" s="427"/>
      <c r="T809" s="427"/>
      <c r="U809" s="427"/>
      <c r="V809" s="427"/>
      <c r="W809" s="427"/>
      <c r="X809" s="427"/>
      <c r="Y809" s="427"/>
      <c r="Z809" s="429"/>
      <c r="AA809" s="34"/>
      <c r="AB809" s="34"/>
      <c r="AC809" s="85"/>
      <c r="AD809" s="85"/>
      <c r="AG809" s="86"/>
    </row>
    <row r="810" spans="1:33" ht="15.75" customHeight="1" x14ac:dyDescent="0.25">
      <c r="A810" s="428">
        <f>A807+1</f>
        <v>635</v>
      </c>
      <c r="B810" s="430" t="s">
        <v>1739</v>
      </c>
      <c r="C810" s="429">
        <f t="shared" ref="C810:C811" si="261">D810+M810+O810+Q810+S810+U810+W810+X810+Y810</f>
        <v>1300764</v>
      </c>
      <c r="D810" s="455">
        <f>E810+F810+G810+H810+I810+J810</f>
        <v>1300764</v>
      </c>
      <c r="E810" s="427"/>
      <c r="F810" s="427"/>
      <c r="G810" s="427">
        <v>1300764</v>
      </c>
      <c r="H810" s="427"/>
      <c r="I810" s="427"/>
      <c r="J810" s="427"/>
      <c r="K810" s="427"/>
      <c r="L810" s="427"/>
      <c r="M810" s="427"/>
      <c r="N810" s="427"/>
      <c r="O810" s="427"/>
      <c r="P810" s="427"/>
      <c r="Q810" s="427"/>
      <c r="R810" s="427"/>
      <c r="S810" s="427"/>
      <c r="T810" s="427"/>
      <c r="U810" s="427"/>
      <c r="V810" s="427"/>
      <c r="W810" s="427"/>
      <c r="X810" s="427"/>
      <c r="Y810" s="427"/>
      <c r="Z810" s="429"/>
      <c r="AA810" s="34"/>
      <c r="AB810" s="34"/>
      <c r="AC810" s="85"/>
      <c r="AD810" s="85"/>
      <c r="AG810" s="86"/>
    </row>
    <row r="811" spans="1:33" ht="15.75" customHeight="1" x14ac:dyDescent="0.25">
      <c r="A811" s="428">
        <f>A810+1</f>
        <v>636</v>
      </c>
      <c r="B811" s="430" t="s">
        <v>1740</v>
      </c>
      <c r="C811" s="429">
        <f t="shared" si="261"/>
        <v>999922</v>
      </c>
      <c r="D811" s="455">
        <f>E811+F811+G811+H811+I811+J811</f>
        <v>999922</v>
      </c>
      <c r="E811" s="427"/>
      <c r="F811" s="427"/>
      <c r="G811" s="427"/>
      <c r="H811" s="427"/>
      <c r="I811" s="427">
        <v>999922</v>
      </c>
      <c r="J811" s="427"/>
      <c r="K811" s="427"/>
      <c r="L811" s="427"/>
      <c r="M811" s="427"/>
      <c r="N811" s="427"/>
      <c r="O811" s="427"/>
      <c r="P811" s="427"/>
      <c r="Q811" s="427"/>
      <c r="R811" s="427"/>
      <c r="S811" s="427"/>
      <c r="T811" s="427"/>
      <c r="U811" s="427"/>
      <c r="V811" s="427"/>
      <c r="W811" s="427"/>
      <c r="X811" s="427"/>
      <c r="Y811" s="427"/>
      <c r="Z811" s="429"/>
      <c r="AA811" s="34"/>
      <c r="AB811" s="34"/>
      <c r="AC811" s="85"/>
      <c r="AD811" s="85"/>
      <c r="AG811" s="86"/>
    </row>
    <row r="812" spans="1:33" ht="15.75" customHeight="1" x14ac:dyDescent="0.25">
      <c r="A812" s="496" t="s">
        <v>17</v>
      </c>
      <c r="B812" s="496"/>
      <c r="C812" s="429">
        <f>SUM(C810:C811)</f>
        <v>2300686</v>
      </c>
      <c r="D812" s="429">
        <f t="shared" ref="D812:Y812" si="262">SUM(D810:D811)</f>
        <v>2300686</v>
      </c>
      <c r="E812" s="429">
        <f t="shared" si="262"/>
        <v>0</v>
      </c>
      <c r="F812" s="429">
        <f t="shared" si="262"/>
        <v>0</v>
      </c>
      <c r="G812" s="429">
        <f t="shared" si="262"/>
        <v>1300764</v>
      </c>
      <c r="H812" s="429">
        <f t="shared" si="262"/>
        <v>0</v>
      </c>
      <c r="I812" s="429">
        <f t="shared" si="262"/>
        <v>999922</v>
      </c>
      <c r="J812" s="429">
        <f t="shared" si="262"/>
        <v>0</v>
      </c>
      <c r="K812" s="429">
        <f t="shared" si="262"/>
        <v>0</v>
      </c>
      <c r="L812" s="429">
        <f t="shared" si="262"/>
        <v>0</v>
      </c>
      <c r="M812" s="429">
        <f t="shared" si="262"/>
        <v>0</v>
      </c>
      <c r="N812" s="429">
        <f t="shared" si="262"/>
        <v>0</v>
      </c>
      <c r="O812" s="429">
        <f t="shared" si="262"/>
        <v>0</v>
      </c>
      <c r="P812" s="429">
        <f t="shared" si="262"/>
        <v>0</v>
      </c>
      <c r="Q812" s="429">
        <f t="shared" si="262"/>
        <v>0</v>
      </c>
      <c r="R812" s="429">
        <f t="shared" si="262"/>
        <v>0</v>
      </c>
      <c r="S812" s="429">
        <f t="shared" si="262"/>
        <v>0</v>
      </c>
      <c r="T812" s="429">
        <f t="shared" si="262"/>
        <v>0</v>
      </c>
      <c r="U812" s="429">
        <f t="shared" si="262"/>
        <v>0</v>
      </c>
      <c r="V812" s="429">
        <f t="shared" si="262"/>
        <v>0</v>
      </c>
      <c r="W812" s="429">
        <f t="shared" si="262"/>
        <v>0</v>
      </c>
      <c r="X812" s="429">
        <f t="shared" si="262"/>
        <v>0</v>
      </c>
      <c r="Y812" s="429">
        <f t="shared" si="262"/>
        <v>0</v>
      </c>
      <c r="Z812" s="429">
        <f>(C812-Y812)*0.0214</f>
        <v>49234.680399999997</v>
      </c>
      <c r="AA812" s="34"/>
      <c r="AB812" s="34"/>
      <c r="AC812" s="85"/>
      <c r="AD812" s="85"/>
      <c r="AG812" s="86"/>
    </row>
    <row r="813" spans="1:33" s="127" customFormat="1" ht="15.75" customHeight="1" x14ac:dyDescent="0.2">
      <c r="A813" s="545" t="s">
        <v>143</v>
      </c>
      <c r="B813" s="546"/>
      <c r="C813" s="547"/>
      <c r="D813" s="627"/>
      <c r="E813" s="627"/>
      <c r="F813" s="627"/>
      <c r="G813" s="627"/>
      <c r="H813" s="627"/>
      <c r="I813" s="627"/>
      <c r="J813" s="627"/>
      <c r="K813" s="627"/>
      <c r="L813" s="627"/>
      <c r="M813" s="627"/>
      <c r="N813" s="627"/>
      <c r="O813" s="627"/>
      <c r="P813" s="627"/>
      <c r="Q813" s="627"/>
      <c r="R813" s="627"/>
      <c r="S813" s="627"/>
      <c r="T813" s="627"/>
      <c r="U813" s="627"/>
      <c r="V813" s="627"/>
      <c r="W813" s="627"/>
      <c r="X813" s="627"/>
      <c r="Y813" s="627"/>
      <c r="Z813" s="482"/>
      <c r="AA813" s="34"/>
      <c r="AB813" s="34"/>
      <c r="AD813" s="85"/>
      <c r="AE813" s="86"/>
    </row>
    <row r="814" spans="1:33" s="127" customFormat="1" ht="15.75" customHeight="1" x14ac:dyDescent="0.25">
      <c r="A814" s="428">
        <f>A811+1</f>
        <v>637</v>
      </c>
      <c r="B814" s="305" t="s">
        <v>1323</v>
      </c>
      <c r="C814" s="429">
        <f>D814+M814+O814+Q814+S814+U814+W814+X814+Y814</f>
        <v>552621.19999999995</v>
      </c>
      <c r="D814" s="455">
        <f>E814+F814+G814+H814+I814+J814</f>
        <v>0</v>
      </c>
      <c r="E814" s="480"/>
      <c r="F814" s="480"/>
      <c r="G814" s="480"/>
      <c r="H814" s="480"/>
      <c r="I814" s="480"/>
      <c r="J814" s="480"/>
      <c r="K814" s="480"/>
      <c r="L814" s="480"/>
      <c r="M814" s="480"/>
      <c r="N814" s="480"/>
      <c r="O814" s="480"/>
      <c r="P814" s="480"/>
      <c r="Q814" s="480"/>
      <c r="R814" s="480"/>
      <c r="S814" s="480"/>
      <c r="T814" s="480"/>
      <c r="U814" s="480"/>
      <c r="V814" s="480"/>
      <c r="W814" s="480"/>
      <c r="X814" s="480"/>
      <c r="Y814" s="455">
        <v>552621.19999999995</v>
      </c>
      <c r="Z814" s="460"/>
      <c r="AA814" s="34" t="s">
        <v>1324</v>
      </c>
      <c r="AB814" s="34" t="s">
        <v>1324</v>
      </c>
      <c r="AD814" s="85"/>
      <c r="AE814" s="86"/>
    </row>
    <row r="815" spans="1:33" s="127" customFormat="1" ht="15.75" customHeight="1" x14ac:dyDescent="0.25">
      <c r="A815" s="428">
        <f>A814+1</f>
        <v>638</v>
      </c>
      <c r="B815" s="305" t="s">
        <v>1325</v>
      </c>
      <c r="C815" s="429">
        <f>D815+M815+O815+Q815+S815+U815+W815+X815+Y815</f>
        <v>555748.84</v>
      </c>
      <c r="D815" s="455">
        <f>E815+F815+G815+H815+I815+J815</f>
        <v>0</v>
      </c>
      <c r="E815" s="480"/>
      <c r="F815" s="480"/>
      <c r="G815" s="480"/>
      <c r="H815" s="480"/>
      <c r="I815" s="480"/>
      <c r="J815" s="480"/>
      <c r="K815" s="480"/>
      <c r="L815" s="480"/>
      <c r="M815" s="480"/>
      <c r="N815" s="480"/>
      <c r="O815" s="480"/>
      <c r="P815" s="480"/>
      <c r="Q815" s="480"/>
      <c r="R815" s="480"/>
      <c r="S815" s="480"/>
      <c r="T815" s="480"/>
      <c r="U815" s="480"/>
      <c r="V815" s="480"/>
      <c r="W815" s="480"/>
      <c r="X815" s="480"/>
      <c r="Y815" s="455">
        <v>555748.84</v>
      </c>
      <c r="Z815" s="460"/>
      <c r="AA815" s="34" t="s">
        <v>1324</v>
      </c>
      <c r="AB815" s="34" t="s">
        <v>1324</v>
      </c>
      <c r="AD815" s="85"/>
      <c r="AE815" s="86"/>
    </row>
    <row r="816" spans="1:33" s="127" customFormat="1" ht="15.75" customHeight="1" x14ac:dyDescent="0.25">
      <c r="A816" s="428">
        <f>A815+1</f>
        <v>639</v>
      </c>
      <c r="B816" s="305" t="s">
        <v>1326</v>
      </c>
      <c r="C816" s="429">
        <f>D816+M816+O816+Q816+S816+U816+W816+X816+Y816</f>
        <v>1725809.6</v>
      </c>
      <c r="D816" s="455">
        <f>E816+F816+G816+H816+I816+J816</f>
        <v>0</v>
      </c>
      <c r="E816" s="480"/>
      <c r="F816" s="480"/>
      <c r="G816" s="480"/>
      <c r="H816" s="480"/>
      <c r="I816" s="480"/>
      <c r="J816" s="480"/>
      <c r="K816" s="480"/>
      <c r="L816" s="480"/>
      <c r="M816" s="480"/>
      <c r="N816" s="480"/>
      <c r="O816" s="480"/>
      <c r="P816" s="480"/>
      <c r="Q816" s="480"/>
      <c r="R816" s="480"/>
      <c r="S816" s="480"/>
      <c r="T816" s="480"/>
      <c r="U816" s="480"/>
      <c r="V816" s="480"/>
      <c r="W816" s="480"/>
      <c r="X816" s="480"/>
      <c r="Y816" s="455">
        <v>1725809.6</v>
      </c>
      <c r="Z816" s="460"/>
      <c r="AA816" s="34" t="s">
        <v>1324</v>
      </c>
      <c r="AB816" s="34" t="s">
        <v>1324</v>
      </c>
      <c r="AD816" s="85"/>
      <c r="AE816" s="86"/>
    </row>
    <row r="817" spans="1:16384" s="18" customFormat="1" ht="15.75" customHeight="1" x14ac:dyDescent="0.25">
      <c r="A817" s="428">
        <f>A816+1</f>
        <v>640</v>
      </c>
      <c r="B817" s="329" t="s">
        <v>144</v>
      </c>
      <c r="C817" s="429">
        <f>D817+M817+O817+Q817+S817+U817+W817+X817+Y817</f>
        <v>11788060.470000003</v>
      </c>
      <c r="D817" s="455">
        <f>E817+F817+G817+H817+I817+J817</f>
        <v>11227446.010000002</v>
      </c>
      <c r="E817" s="404"/>
      <c r="F817" s="427">
        <v>1565357.32</v>
      </c>
      <c r="G817" s="427">
        <v>5700919.8799999999</v>
      </c>
      <c r="H817" s="427">
        <v>1573618.63</v>
      </c>
      <c r="I817" s="427">
        <v>1430573.63</v>
      </c>
      <c r="J817" s="427">
        <v>956976.55</v>
      </c>
      <c r="K817" s="427"/>
      <c r="L817" s="427"/>
      <c r="M817" s="427"/>
      <c r="N817" s="427"/>
      <c r="O817" s="427"/>
      <c r="P817" s="427"/>
      <c r="Q817" s="427"/>
      <c r="R817" s="427"/>
      <c r="S817" s="427"/>
      <c r="T817" s="427"/>
      <c r="U817" s="427"/>
      <c r="V817" s="427"/>
      <c r="W817" s="404"/>
      <c r="X817" s="427">
        <f>111559.56+449054.9</f>
        <v>560614.46</v>
      </c>
      <c r="Y817" s="427"/>
      <c r="Z817" s="429"/>
      <c r="AA817" s="34"/>
      <c r="AB817" s="34"/>
      <c r="AC817" s="85"/>
      <c r="AD817" s="86"/>
    </row>
    <row r="818" spans="1:16384" s="121" customFormat="1" ht="15.75" customHeight="1" x14ac:dyDescent="0.25">
      <c r="A818" s="428">
        <f>A817+1</f>
        <v>641</v>
      </c>
      <c r="B818" s="305" t="s">
        <v>1327</v>
      </c>
      <c r="C818" s="429">
        <f>D818+M818+O818+Q818+S818+U818+W818+X818+Y818</f>
        <v>1708578.6300000001</v>
      </c>
      <c r="D818" s="455">
        <f>E818+F818+G818+H818+I818+J818</f>
        <v>0</v>
      </c>
      <c r="E818" s="405"/>
      <c r="F818" s="405"/>
      <c r="G818" s="405"/>
      <c r="H818" s="405"/>
      <c r="I818" s="405"/>
      <c r="J818" s="405"/>
      <c r="K818" s="405"/>
      <c r="L818" s="405"/>
      <c r="M818" s="405"/>
      <c r="N818" s="405"/>
      <c r="O818" s="405"/>
      <c r="P818" s="405"/>
      <c r="Q818" s="405"/>
      <c r="R818" s="405"/>
      <c r="S818" s="405"/>
      <c r="T818" s="405"/>
      <c r="U818" s="405"/>
      <c r="V818" s="405"/>
      <c r="W818" s="405"/>
      <c r="X818" s="405"/>
      <c r="Y818" s="455">
        <v>1708578.6300000001</v>
      </c>
      <c r="Z818" s="460"/>
      <c r="AA818" s="34" t="s">
        <v>1324</v>
      </c>
      <c r="AB818" s="34" t="s">
        <v>1324</v>
      </c>
      <c r="AC818" s="188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  <c r="DY818" s="16"/>
      <c r="DZ818" s="16"/>
      <c r="EA818" s="16"/>
      <c r="EB818" s="16"/>
      <c r="EC818" s="16"/>
      <c r="ED818" s="16"/>
      <c r="EE818" s="16"/>
      <c r="EF818" s="16"/>
      <c r="EG818" s="16"/>
      <c r="EH818" s="16"/>
      <c r="EI818" s="16"/>
      <c r="EJ818" s="16"/>
      <c r="EK818" s="16"/>
      <c r="EL818" s="16"/>
      <c r="EM818" s="16"/>
      <c r="EN818" s="16"/>
      <c r="EO818" s="16"/>
      <c r="EP818" s="16"/>
      <c r="EQ818" s="16"/>
      <c r="ER818" s="16"/>
      <c r="ES818" s="16"/>
      <c r="ET818" s="16"/>
      <c r="EU818" s="16"/>
      <c r="EV818" s="16"/>
      <c r="EW818" s="16"/>
      <c r="EX818" s="16"/>
      <c r="EY818" s="16"/>
      <c r="EZ818" s="16"/>
      <c r="FA818" s="16"/>
      <c r="FB818" s="16"/>
      <c r="FC818" s="16"/>
      <c r="FD818" s="16"/>
      <c r="FE818" s="16"/>
      <c r="FF818" s="16"/>
      <c r="FG818" s="16"/>
      <c r="FH818" s="16"/>
      <c r="FI818" s="16"/>
      <c r="FJ818" s="16"/>
      <c r="FK818" s="16"/>
      <c r="FL818" s="16"/>
      <c r="FM818" s="16"/>
      <c r="FN818" s="16"/>
      <c r="FO818" s="16"/>
      <c r="FP818" s="16"/>
      <c r="FQ818" s="16"/>
      <c r="FR818" s="16"/>
      <c r="FS818" s="16"/>
      <c r="FT818" s="16"/>
      <c r="FU818" s="16"/>
      <c r="FV818" s="16"/>
      <c r="FW818" s="16"/>
      <c r="FX818" s="16"/>
      <c r="FY818" s="16"/>
      <c r="FZ818" s="16"/>
      <c r="GA818" s="16"/>
      <c r="GB818" s="16"/>
      <c r="GC818" s="16"/>
      <c r="GD818" s="16"/>
      <c r="GE818" s="16"/>
      <c r="GF818" s="16"/>
      <c r="GG818" s="16"/>
      <c r="GH818" s="16"/>
      <c r="GI818" s="16"/>
      <c r="GJ818" s="16"/>
      <c r="GK818" s="16"/>
      <c r="GL818" s="16"/>
      <c r="GM818" s="16"/>
      <c r="GN818" s="16"/>
      <c r="GO818" s="16"/>
      <c r="GP818" s="16"/>
      <c r="GQ818" s="16"/>
      <c r="GR818" s="16"/>
      <c r="GS818" s="16"/>
      <c r="GT818" s="16"/>
      <c r="GU818" s="16"/>
      <c r="GV818" s="16"/>
      <c r="GW818" s="16"/>
      <c r="GX818" s="16"/>
      <c r="GY818" s="16"/>
      <c r="GZ818" s="16"/>
      <c r="HA818" s="16"/>
      <c r="HB818" s="16"/>
      <c r="HC818" s="16"/>
      <c r="HD818" s="16"/>
      <c r="HE818" s="16"/>
      <c r="HF818" s="16"/>
      <c r="HG818" s="16"/>
      <c r="HH818" s="16"/>
      <c r="HI818" s="16"/>
      <c r="HJ818" s="16"/>
      <c r="HK818" s="16"/>
      <c r="HL818" s="16"/>
      <c r="HM818" s="16"/>
      <c r="HN818" s="16"/>
      <c r="HO818" s="16"/>
      <c r="HP818" s="16"/>
      <c r="HQ818" s="16"/>
      <c r="HR818" s="16"/>
      <c r="HS818" s="16"/>
      <c r="HT818" s="16"/>
      <c r="HU818" s="16"/>
      <c r="HV818" s="16"/>
      <c r="HW818" s="16"/>
      <c r="HX818" s="16"/>
      <c r="HY818" s="16"/>
      <c r="HZ818" s="16"/>
      <c r="IA818" s="16"/>
      <c r="IB818" s="16"/>
      <c r="IC818" s="16"/>
      <c r="ID818" s="16"/>
      <c r="IE818" s="16"/>
      <c r="IF818" s="16"/>
      <c r="IG818" s="16"/>
      <c r="IH818" s="16"/>
      <c r="II818" s="16"/>
      <c r="IJ818" s="16"/>
      <c r="IK818" s="16"/>
      <c r="IL818" s="16"/>
      <c r="IM818" s="16"/>
      <c r="IN818" s="16"/>
      <c r="IO818" s="16"/>
      <c r="IP818" s="16"/>
      <c r="IQ818" s="16"/>
      <c r="IR818" s="16"/>
      <c r="IS818" s="16"/>
      <c r="IT818" s="16"/>
      <c r="IU818" s="16"/>
      <c r="IV818" s="16"/>
      <c r="IW818" s="16"/>
      <c r="IX818" s="16"/>
      <c r="IY818" s="16"/>
      <c r="IZ818" s="16"/>
      <c r="JA818" s="16"/>
      <c r="JB818" s="16"/>
      <c r="JC818" s="16"/>
      <c r="JD818" s="16"/>
      <c r="JE818" s="16"/>
      <c r="JF818" s="16"/>
      <c r="JG818" s="16"/>
      <c r="JH818" s="16"/>
      <c r="JI818" s="16"/>
      <c r="JJ818" s="16"/>
      <c r="JK818" s="16"/>
      <c r="JL818" s="16"/>
      <c r="JM818" s="16"/>
      <c r="JN818" s="16"/>
      <c r="JO818" s="16"/>
      <c r="JP818" s="16"/>
      <c r="JQ818" s="16"/>
      <c r="JR818" s="16"/>
      <c r="JS818" s="16"/>
      <c r="JT818" s="16"/>
      <c r="JU818" s="16"/>
      <c r="JV818" s="16"/>
      <c r="JW818" s="16"/>
      <c r="JX818" s="16"/>
      <c r="JY818" s="16"/>
      <c r="JZ818" s="16"/>
      <c r="KA818" s="16"/>
      <c r="KB818" s="16"/>
      <c r="KC818" s="16"/>
      <c r="KD818" s="16"/>
      <c r="KE818" s="16"/>
      <c r="KF818" s="16"/>
      <c r="KG818" s="16"/>
      <c r="KH818" s="16"/>
      <c r="KI818" s="16"/>
      <c r="KJ818" s="16"/>
      <c r="KK818" s="16"/>
      <c r="KL818" s="16"/>
      <c r="KM818" s="16"/>
      <c r="KN818" s="16"/>
      <c r="KO818" s="16"/>
      <c r="KP818" s="16"/>
      <c r="KQ818" s="16"/>
      <c r="KR818" s="16"/>
      <c r="KS818" s="16"/>
      <c r="KT818" s="16"/>
      <c r="KU818" s="16"/>
      <c r="KV818" s="16"/>
      <c r="KW818" s="16"/>
      <c r="KX818" s="16"/>
      <c r="KY818" s="16"/>
      <c r="KZ818" s="16"/>
      <c r="LA818" s="16"/>
      <c r="LB818" s="16"/>
      <c r="LC818" s="16"/>
      <c r="LD818" s="16"/>
      <c r="LE818" s="16"/>
      <c r="LF818" s="16"/>
      <c r="LG818" s="16"/>
      <c r="LH818" s="16"/>
      <c r="LI818" s="16"/>
      <c r="LJ818" s="16"/>
      <c r="LK818" s="16"/>
      <c r="LL818" s="16"/>
      <c r="LM818" s="16"/>
      <c r="LN818" s="16"/>
      <c r="LO818" s="16"/>
      <c r="LP818" s="16"/>
      <c r="LQ818" s="16"/>
      <c r="LR818" s="16"/>
      <c r="LS818" s="16"/>
      <c r="LT818" s="16"/>
      <c r="LU818" s="16"/>
      <c r="LV818" s="16"/>
      <c r="LW818" s="16"/>
      <c r="LX818" s="16"/>
      <c r="LY818" s="16"/>
      <c r="LZ818" s="16"/>
      <c r="MA818" s="16"/>
      <c r="MB818" s="16"/>
      <c r="MC818" s="16"/>
      <c r="MD818" s="16"/>
      <c r="ME818" s="16"/>
      <c r="MF818" s="16"/>
      <c r="MG818" s="16"/>
      <c r="MH818" s="16"/>
      <c r="MI818" s="16"/>
      <c r="MJ818" s="16"/>
      <c r="MK818" s="16"/>
      <c r="ML818" s="16"/>
      <c r="MM818" s="16"/>
      <c r="MN818" s="16"/>
      <c r="MO818" s="16"/>
      <c r="MP818" s="16"/>
      <c r="MQ818" s="16"/>
      <c r="MR818" s="16"/>
      <c r="MS818" s="16"/>
      <c r="MT818" s="16"/>
      <c r="MU818" s="16"/>
      <c r="MV818" s="16"/>
      <c r="MW818" s="16"/>
      <c r="MX818" s="16"/>
      <c r="MY818" s="16"/>
      <c r="MZ818" s="16"/>
      <c r="NA818" s="16"/>
      <c r="NB818" s="16"/>
      <c r="NC818" s="16"/>
      <c r="ND818" s="16"/>
      <c r="NE818" s="16"/>
      <c r="NF818" s="16"/>
      <c r="NG818" s="16"/>
      <c r="NH818" s="16"/>
      <c r="NI818" s="16"/>
      <c r="NJ818" s="16"/>
      <c r="NK818" s="16"/>
      <c r="NL818" s="16"/>
      <c r="NM818" s="16"/>
      <c r="NN818" s="16"/>
      <c r="NO818" s="16"/>
      <c r="NP818" s="16"/>
      <c r="NQ818" s="16"/>
      <c r="NR818" s="16"/>
      <c r="NS818" s="16"/>
      <c r="NT818" s="16"/>
      <c r="NU818" s="16"/>
      <c r="NV818" s="16"/>
      <c r="NW818" s="16"/>
      <c r="NX818" s="16"/>
      <c r="NY818" s="16"/>
      <c r="NZ818" s="16"/>
      <c r="OA818" s="16"/>
      <c r="OB818" s="16"/>
      <c r="OC818" s="16"/>
      <c r="OD818" s="16"/>
      <c r="OE818" s="16"/>
      <c r="OF818" s="16"/>
      <c r="OG818" s="16"/>
      <c r="OH818" s="16"/>
      <c r="OI818" s="16"/>
      <c r="OJ818" s="16"/>
      <c r="OK818" s="16"/>
      <c r="OL818" s="16"/>
      <c r="OM818" s="16"/>
      <c r="ON818" s="16"/>
      <c r="OO818" s="16"/>
      <c r="OP818" s="16"/>
      <c r="OQ818" s="16"/>
      <c r="OR818" s="16"/>
      <c r="OS818" s="16"/>
      <c r="OT818" s="16"/>
      <c r="OU818" s="16"/>
      <c r="OV818" s="16"/>
      <c r="OW818" s="16"/>
      <c r="OX818" s="16"/>
      <c r="OY818" s="16"/>
      <c r="OZ818" s="16"/>
      <c r="PA818" s="16"/>
      <c r="PB818" s="16"/>
      <c r="PC818" s="16"/>
      <c r="PD818" s="16"/>
      <c r="PE818" s="16"/>
      <c r="PF818" s="16"/>
      <c r="PG818" s="16"/>
      <c r="PH818" s="16"/>
      <c r="PI818" s="16"/>
      <c r="PJ818" s="16"/>
      <c r="PK818" s="16"/>
      <c r="PL818" s="16"/>
      <c r="PM818" s="16"/>
      <c r="PN818" s="16"/>
      <c r="PO818" s="16"/>
      <c r="PP818" s="16"/>
      <c r="PQ818" s="16"/>
      <c r="PR818" s="16"/>
      <c r="PS818" s="16"/>
      <c r="PT818" s="16"/>
      <c r="PU818" s="16"/>
      <c r="PV818" s="16"/>
      <c r="PW818" s="16"/>
      <c r="PX818" s="16"/>
      <c r="PY818" s="16"/>
      <c r="PZ818" s="16"/>
      <c r="QA818" s="16"/>
      <c r="QB818" s="16"/>
      <c r="QC818" s="16"/>
      <c r="QD818" s="16"/>
      <c r="QE818" s="16"/>
      <c r="QF818" s="16"/>
      <c r="QG818" s="16"/>
      <c r="QH818" s="16"/>
      <c r="QI818" s="16"/>
      <c r="QJ818" s="16"/>
      <c r="QK818" s="16"/>
      <c r="QL818" s="16"/>
      <c r="QM818" s="16"/>
      <c r="QN818" s="16"/>
      <c r="QO818" s="16"/>
      <c r="QP818" s="16"/>
      <c r="QQ818" s="16"/>
      <c r="QR818" s="16"/>
      <c r="QS818" s="16"/>
      <c r="QT818" s="16"/>
      <c r="QU818" s="16"/>
      <c r="QV818" s="16"/>
      <c r="QW818" s="16"/>
      <c r="QX818" s="16"/>
      <c r="QY818" s="16"/>
      <c r="QZ818" s="16"/>
      <c r="RA818" s="16"/>
      <c r="RB818" s="16"/>
      <c r="RC818" s="16"/>
      <c r="RD818" s="16"/>
      <c r="RE818" s="16"/>
      <c r="RF818" s="16"/>
      <c r="RG818" s="16"/>
      <c r="RH818" s="16"/>
      <c r="RI818" s="16"/>
      <c r="RJ818" s="16"/>
      <c r="RK818" s="16"/>
      <c r="RL818" s="16"/>
      <c r="RM818" s="16"/>
      <c r="RN818" s="16"/>
      <c r="RO818" s="16"/>
      <c r="RP818" s="16"/>
      <c r="RQ818" s="16"/>
      <c r="RR818" s="16"/>
      <c r="RS818" s="16"/>
      <c r="RT818" s="16"/>
      <c r="RU818" s="16"/>
      <c r="RV818" s="16"/>
      <c r="RW818" s="16"/>
      <c r="RX818" s="16"/>
      <c r="RY818" s="16"/>
      <c r="RZ818" s="16"/>
      <c r="SA818" s="16"/>
      <c r="SB818" s="16"/>
      <c r="SC818" s="16"/>
      <c r="SD818" s="16"/>
      <c r="SE818" s="16"/>
      <c r="SF818" s="16"/>
      <c r="SG818" s="16"/>
      <c r="SH818" s="16"/>
      <c r="SI818" s="16"/>
      <c r="SJ818" s="16"/>
      <c r="SK818" s="16"/>
      <c r="SL818" s="16"/>
      <c r="SM818" s="16"/>
      <c r="SN818" s="16"/>
      <c r="SO818" s="16"/>
      <c r="SP818" s="16"/>
      <c r="SQ818" s="16"/>
      <c r="SR818" s="16"/>
      <c r="SS818" s="16"/>
      <c r="ST818" s="16"/>
      <c r="SU818" s="16"/>
      <c r="SV818" s="16"/>
      <c r="SW818" s="16"/>
      <c r="SX818" s="16"/>
      <c r="SY818" s="16"/>
      <c r="SZ818" s="16"/>
      <c r="TA818" s="16"/>
      <c r="TB818" s="16"/>
      <c r="TC818" s="16"/>
      <c r="TD818" s="16"/>
      <c r="TE818" s="16"/>
      <c r="TF818" s="16"/>
      <c r="TG818" s="16"/>
      <c r="TH818" s="16"/>
      <c r="TI818" s="16"/>
      <c r="TJ818" s="16"/>
      <c r="TK818" s="16"/>
      <c r="TL818" s="16"/>
      <c r="TM818" s="16"/>
      <c r="TN818" s="16"/>
      <c r="TO818" s="16"/>
      <c r="TP818" s="16"/>
      <c r="TQ818" s="16"/>
      <c r="TR818" s="16"/>
      <c r="TS818" s="16"/>
      <c r="TT818" s="16"/>
      <c r="TU818" s="16"/>
      <c r="TV818" s="16"/>
      <c r="TW818" s="16"/>
      <c r="TX818" s="16"/>
      <c r="TY818" s="16"/>
      <c r="TZ818" s="16"/>
      <c r="UA818" s="16"/>
      <c r="UB818" s="16"/>
      <c r="UC818" s="16"/>
      <c r="UD818" s="16"/>
      <c r="UE818" s="16"/>
      <c r="UF818" s="16"/>
      <c r="UG818" s="16"/>
      <c r="UH818" s="16"/>
      <c r="UI818" s="16"/>
      <c r="UJ818" s="16"/>
      <c r="UK818" s="16"/>
      <c r="UL818" s="16"/>
      <c r="UM818" s="16"/>
      <c r="UN818" s="16"/>
      <c r="UO818" s="16"/>
      <c r="UP818" s="16"/>
      <c r="UQ818" s="16"/>
      <c r="UR818" s="16"/>
      <c r="US818" s="16"/>
      <c r="UT818" s="16"/>
      <c r="UU818" s="16"/>
      <c r="UV818" s="16"/>
      <c r="UW818" s="16"/>
      <c r="UX818" s="16"/>
      <c r="UY818" s="16"/>
      <c r="UZ818" s="16"/>
      <c r="VA818" s="16"/>
      <c r="VB818" s="16"/>
      <c r="VC818" s="16"/>
      <c r="VD818" s="16"/>
      <c r="VE818" s="16"/>
      <c r="VF818" s="16"/>
      <c r="VG818" s="16"/>
      <c r="VH818" s="16"/>
      <c r="VI818" s="16"/>
      <c r="VJ818" s="16"/>
      <c r="VK818" s="16"/>
      <c r="VL818" s="16"/>
      <c r="VM818" s="16"/>
      <c r="VN818" s="16"/>
      <c r="VO818" s="16"/>
      <c r="VP818" s="16"/>
      <c r="VQ818" s="16"/>
      <c r="VR818" s="16"/>
      <c r="VS818" s="16"/>
      <c r="VT818" s="16"/>
      <c r="VU818" s="16"/>
      <c r="VV818" s="16"/>
      <c r="VW818" s="16"/>
      <c r="VX818" s="16"/>
      <c r="VY818" s="16"/>
      <c r="VZ818" s="16"/>
      <c r="WA818" s="16"/>
      <c r="WB818" s="16"/>
      <c r="WC818" s="16"/>
      <c r="WD818" s="16"/>
      <c r="WE818" s="16"/>
      <c r="WF818" s="16"/>
      <c r="WG818" s="16"/>
      <c r="WH818" s="16"/>
      <c r="WI818" s="16"/>
      <c r="WJ818" s="16"/>
      <c r="WK818" s="16"/>
      <c r="WL818" s="16"/>
      <c r="WM818" s="16"/>
      <c r="WN818" s="16"/>
      <c r="WO818" s="16"/>
      <c r="WP818" s="16"/>
      <c r="WQ818" s="16"/>
      <c r="WR818" s="16"/>
      <c r="WS818" s="16"/>
      <c r="WT818" s="16"/>
      <c r="WU818" s="16"/>
      <c r="WV818" s="16"/>
      <c r="WW818" s="16"/>
      <c r="WX818" s="16"/>
      <c r="WY818" s="16"/>
      <c r="WZ818" s="16"/>
      <c r="XA818" s="16"/>
      <c r="XB818" s="16"/>
      <c r="XC818" s="16"/>
      <c r="XD818" s="16"/>
      <c r="XE818" s="16"/>
      <c r="XF818" s="16"/>
      <c r="XG818" s="16"/>
      <c r="XH818" s="16"/>
      <c r="XI818" s="16"/>
      <c r="XJ818" s="16"/>
      <c r="XK818" s="16"/>
      <c r="XL818" s="16"/>
      <c r="XM818" s="16"/>
      <c r="XN818" s="16"/>
      <c r="XO818" s="16"/>
      <c r="XP818" s="16"/>
      <c r="XQ818" s="16"/>
      <c r="XR818" s="16"/>
      <c r="XS818" s="16"/>
      <c r="XT818" s="16"/>
      <c r="XU818" s="16"/>
      <c r="XV818" s="16"/>
      <c r="XW818" s="16"/>
      <c r="XX818" s="16"/>
      <c r="XY818" s="16"/>
      <c r="XZ818" s="16"/>
      <c r="YA818" s="16"/>
      <c r="YB818" s="16"/>
      <c r="YC818" s="16"/>
      <c r="YD818" s="16"/>
      <c r="YE818" s="16"/>
      <c r="YF818" s="16"/>
      <c r="YG818" s="16"/>
      <c r="YH818" s="16"/>
      <c r="YI818" s="16"/>
      <c r="YJ818" s="16"/>
      <c r="YK818" s="16"/>
      <c r="YL818" s="16"/>
      <c r="YM818" s="16"/>
      <c r="YN818" s="16"/>
      <c r="YO818" s="16"/>
      <c r="YP818" s="16"/>
      <c r="YQ818" s="16"/>
      <c r="YR818" s="16"/>
      <c r="YS818" s="16"/>
      <c r="YT818" s="16"/>
      <c r="YU818" s="16"/>
      <c r="YV818" s="16"/>
      <c r="YW818" s="16"/>
      <c r="YX818" s="16"/>
      <c r="YY818" s="16"/>
      <c r="YZ818" s="16"/>
      <c r="ZA818" s="16"/>
      <c r="ZB818" s="16"/>
      <c r="ZC818" s="16"/>
      <c r="ZD818" s="16"/>
      <c r="ZE818" s="16"/>
      <c r="ZF818" s="16"/>
      <c r="ZG818" s="16"/>
      <c r="ZH818" s="16"/>
      <c r="ZI818" s="16"/>
      <c r="ZJ818" s="16"/>
      <c r="ZK818" s="16"/>
      <c r="ZL818" s="16"/>
      <c r="ZM818" s="16"/>
      <c r="ZN818" s="16"/>
      <c r="ZO818" s="16"/>
      <c r="ZP818" s="16"/>
      <c r="ZQ818" s="16"/>
      <c r="ZR818" s="16"/>
      <c r="ZS818" s="16"/>
      <c r="ZT818" s="16"/>
      <c r="ZU818" s="16"/>
      <c r="ZV818" s="16"/>
      <c r="ZW818" s="16"/>
      <c r="ZX818" s="16"/>
      <c r="ZY818" s="16"/>
      <c r="ZZ818" s="16"/>
      <c r="AAA818" s="16"/>
      <c r="AAB818" s="16"/>
      <c r="AAC818" s="16"/>
      <c r="AAD818" s="16"/>
      <c r="AAE818" s="16"/>
      <c r="AAF818" s="16"/>
      <c r="AAG818" s="16"/>
      <c r="AAH818" s="16"/>
      <c r="AAI818" s="16"/>
      <c r="AAJ818" s="16"/>
      <c r="AAK818" s="16"/>
      <c r="AAL818" s="16"/>
      <c r="AAM818" s="16"/>
      <c r="AAN818" s="16"/>
      <c r="AAO818" s="16"/>
      <c r="AAP818" s="16"/>
      <c r="AAQ818" s="16"/>
      <c r="AAR818" s="16"/>
      <c r="AAS818" s="16"/>
      <c r="AAT818" s="16"/>
      <c r="AAU818" s="16"/>
      <c r="AAV818" s="16"/>
      <c r="AAW818" s="16"/>
      <c r="AAX818" s="16"/>
      <c r="AAY818" s="16"/>
      <c r="AAZ818" s="16"/>
      <c r="ABA818" s="16"/>
      <c r="ABB818" s="16"/>
      <c r="ABC818" s="16"/>
      <c r="ABD818" s="16"/>
      <c r="ABE818" s="16"/>
      <c r="ABF818" s="16"/>
      <c r="ABG818" s="16"/>
      <c r="ABH818" s="16"/>
      <c r="ABI818" s="16"/>
      <c r="ABJ818" s="16"/>
      <c r="ABK818" s="16"/>
      <c r="ABL818" s="16"/>
      <c r="ABM818" s="16"/>
      <c r="ABN818" s="16"/>
      <c r="ABO818" s="16"/>
      <c r="ABP818" s="16"/>
      <c r="ABQ818" s="16"/>
      <c r="ABR818" s="16"/>
      <c r="ABS818" s="16"/>
      <c r="ABT818" s="16"/>
      <c r="ABU818" s="16"/>
      <c r="ABV818" s="16"/>
      <c r="ABW818" s="16"/>
      <c r="ABX818" s="16"/>
      <c r="ABY818" s="16"/>
      <c r="ABZ818" s="16"/>
      <c r="ACA818" s="16"/>
      <c r="ACB818" s="16"/>
      <c r="ACC818" s="16"/>
      <c r="ACD818" s="16"/>
      <c r="ACE818" s="16"/>
      <c r="ACF818" s="16"/>
      <c r="ACG818" s="16"/>
      <c r="ACH818" s="16"/>
      <c r="ACI818" s="16"/>
      <c r="ACJ818" s="16"/>
      <c r="ACK818" s="16"/>
      <c r="ACL818" s="16"/>
      <c r="ACM818" s="16"/>
      <c r="ACN818" s="16"/>
      <c r="ACO818" s="16"/>
      <c r="ACP818" s="16"/>
      <c r="ACQ818" s="16"/>
      <c r="ACR818" s="16"/>
      <c r="ACS818" s="16"/>
      <c r="ACT818" s="16"/>
      <c r="ACU818" s="16"/>
      <c r="ACV818" s="16"/>
      <c r="ACW818" s="16"/>
      <c r="ACX818" s="16"/>
      <c r="ACY818" s="16"/>
      <c r="ACZ818" s="16"/>
      <c r="ADA818" s="16"/>
      <c r="ADB818" s="16"/>
      <c r="ADC818" s="16"/>
      <c r="ADD818" s="16"/>
      <c r="ADE818" s="16"/>
      <c r="ADF818" s="16"/>
      <c r="ADG818" s="16"/>
      <c r="ADH818" s="16"/>
      <c r="ADI818" s="16"/>
      <c r="ADJ818" s="16"/>
      <c r="ADK818" s="16"/>
      <c r="ADL818" s="16"/>
      <c r="ADM818" s="16"/>
      <c r="ADN818" s="16"/>
      <c r="ADO818" s="16"/>
      <c r="ADP818" s="16"/>
      <c r="ADQ818" s="16"/>
      <c r="ADR818" s="16"/>
      <c r="ADS818" s="16"/>
      <c r="ADT818" s="16"/>
      <c r="ADU818" s="16"/>
      <c r="ADV818" s="16"/>
      <c r="ADW818" s="16"/>
      <c r="ADX818" s="16"/>
      <c r="ADY818" s="16"/>
      <c r="ADZ818" s="16"/>
      <c r="AEA818" s="16"/>
      <c r="AEB818" s="16"/>
      <c r="AEC818" s="16"/>
      <c r="AED818" s="16"/>
      <c r="AEE818" s="16"/>
      <c r="AEF818" s="16"/>
      <c r="AEG818" s="16"/>
      <c r="AEH818" s="16"/>
      <c r="AEI818" s="16"/>
      <c r="AEJ818" s="16"/>
      <c r="AEK818" s="16"/>
      <c r="AEL818" s="16"/>
      <c r="AEM818" s="16"/>
      <c r="AEN818" s="16"/>
      <c r="AEO818" s="16"/>
      <c r="AEP818" s="16"/>
      <c r="AEQ818" s="16"/>
      <c r="AER818" s="16"/>
      <c r="AES818" s="16"/>
      <c r="AET818" s="16"/>
      <c r="AEU818" s="16"/>
      <c r="AEV818" s="16"/>
      <c r="AEW818" s="16"/>
      <c r="AEX818" s="16"/>
      <c r="AEY818" s="16"/>
      <c r="AEZ818" s="16"/>
      <c r="AFA818" s="16"/>
      <c r="AFB818" s="16"/>
      <c r="AFC818" s="16"/>
      <c r="AFD818" s="16"/>
      <c r="AFE818" s="16"/>
      <c r="AFF818" s="16"/>
      <c r="AFG818" s="16"/>
      <c r="AFH818" s="16"/>
      <c r="AFI818" s="16"/>
      <c r="AFJ818" s="16"/>
      <c r="AFK818" s="16"/>
      <c r="AFL818" s="16"/>
      <c r="AFM818" s="16"/>
      <c r="AFN818" s="16"/>
      <c r="AFO818" s="16"/>
      <c r="AFP818" s="16"/>
      <c r="AFQ818" s="16"/>
      <c r="AFR818" s="16"/>
      <c r="AFS818" s="16"/>
      <c r="AFT818" s="16"/>
      <c r="AFU818" s="16"/>
      <c r="AFV818" s="16"/>
      <c r="AFW818" s="16"/>
      <c r="AFX818" s="16"/>
      <c r="AFY818" s="16"/>
      <c r="AFZ818" s="16"/>
      <c r="AGA818" s="16"/>
      <c r="AGB818" s="16"/>
      <c r="AGC818" s="16"/>
      <c r="AGD818" s="16"/>
      <c r="AGE818" s="16"/>
      <c r="AGF818" s="16"/>
      <c r="AGG818" s="16"/>
      <c r="AGH818" s="16"/>
      <c r="AGI818" s="16"/>
      <c r="AGJ818" s="16"/>
      <c r="AGK818" s="16"/>
      <c r="AGL818" s="16"/>
      <c r="AGM818" s="16"/>
      <c r="AGN818" s="16"/>
      <c r="AGO818" s="16"/>
      <c r="AGP818" s="16"/>
      <c r="AGQ818" s="16"/>
      <c r="AGR818" s="16"/>
      <c r="AGS818" s="16"/>
      <c r="AGT818" s="16"/>
      <c r="AGU818" s="16"/>
      <c r="AGV818" s="16"/>
      <c r="AGW818" s="16"/>
      <c r="AGX818" s="16"/>
      <c r="AGY818" s="16"/>
      <c r="AGZ818" s="16"/>
      <c r="AHA818" s="16"/>
      <c r="AHB818" s="16"/>
      <c r="AHC818" s="16"/>
      <c r="AHD818" s="16"/>
      <c r="AHE818" s="16"/>
      <c r="AHF818" s="16"/>
      <c r="AHG818" s="16"/>
      <c r="AHH818" s="16"/>
      <c r="AHI818" s="16"/>
      <c r="AHJ818" s="16"/>
      <c r="AHK818" s="16"/>
      <c r="AHL818" s="16"/>
      <c r="AHM818" s="16"/>
      <c r="AHN818" s="16"/>
      <c r="AHO818" s="16"/>
      <c r="AHP818" s="16"/>
      <c r="AHQ818" s="16"/>
      <c r="AHR818" s="16"/>
      <c r="AHS818" s="16"/>
      <c r="AHT818" s="16"/>
      <c r="AHU818" s="16"/>
      <c r="AHV818" s="16"/>
      <c r="AHW818" s="16"/>
      <c r="AHX818" s="16"/>
      <c r="AHY818" s="16"/>
      <c r="AHZ818" s="16"/>
      <c r="AIA818" s="16"/>
      <c r="AIB818" s="16"/>
      <c r="AIC818" s="16"/>
      <c r="AID818" s="16"/>
      <c r="AIE818" s="16"/>
      <c r="AIF818" s="16"/>
      <c r="AIG818" s="16"/>
      <c r="AIH818" s="16"/>
      <c r="AII818" s="16"/>
      <c r="AIJ818" s="16"/>
      <c r="AIK818" s="16"/>
      <c r="AIL818" s="16"/>
      <c r="AIM818" s="16"/>
      <c r="AIN818" s="16"/>
      <c r="AIO818" s="16"/>
      <c r="AIP818" s="16"/>
      <c r="AIQ818" s="16"/>
      <c r="AIR818" s="16"/>
      <c r="AIS818" s="16"/>
      <c r="AIT818" s="16"/>
      <c r="AIU818" s="16"/>
      <c r="AIV818" s="16"/>
      <c r="AIW818" s="16"/>
      <c r="AIX818" s="16"/>
      <c r="AIY818" s="16"/>
      <c r="AIZ818" s="16"/>
      <c r="AJA818" s="16"/>
      <c r="AJB818" s="16"/>
      <c r="AJC818" s="16"/>
      <c r="AJD818" s="16"/>
      <c r="AJE818" s="16"/>
      <c r="AJF818" s="16"/>
      <c r="AJG818" s="16"/>
      <c r="AJH818" s="16"/>
      <c r="AJI818" s="16"/>
      <c r="AJJ818" s="16"/>
      <c r="AJK818" s="16"/>
      <c r="AJL818" s="16"/>
      <c r="AJM818" s="16"/>
      <c r="AJN818" s="16"/>
      <c r="AJO818" s="16"/>
      <c r="AJP818" s="16"/>
      <c r="AJQ818" s="16"/>
      <c r="AJR818" s="16"/>
      <c r="AJS818" s="16"/>
      <c r="AJT818" s="16"/>
      <c r="AJU818" s="16"/>
      <c r="AJV818" s="16"/>
      <c r="AJW818" s="16"/>
      <c r="AJX818" s="16"/>
      <c r="AJY818" s="16"/>
      <c r="AJZ818" s="16"/>
      <c r="AKA818" s="16"/>
      <c r="AKB818" s="16"/>
      <c r="AKC818" s="16"/>
      <c r="AKD818" s="16"/>
      <c r="AKE818" s="16"/>
      <c r="AKF818" s="16"/>
      <c r="AKG818" s="16"/>
      <c r="AKH818" s="16"/>
      <c r="AKI818" s="16"/>
      <c r="AKJ818" s="16"/>
      <c r="AKK818" s="16"/>
      <c r="AKL818" s="16"/>
      <c r="AKM818" s="16"/>
      <c r="AKN818" s="16"/>
      <c r="AKO818" s="16"/>
      <c r="AKP818" s="16"/>
      <c r="AKQ818" s="16"/>
      <c r="AKR818" s="16"/>
      <c r="AKS818" s="16"/>
      <c r="AKT818" s="16"/>
      <c r="AKU818" s="16"/>
      <c r="AKV818" s="16"/>
      <c r="AKW818" s="16"/>
      <c r="AKX818" s="16"/>
      <c r="AKY818" s="16"/>
      <c r="AKZ818" s="16"/>
      <c r="ALA818" s="16"/>
      <c r="ALB818" s="16"/>
      <c r="ALC818" s="16"/>
      <c r="ALD818" s="16"/>
      <c r="ALE818" s="16"/>
      <c r="ALF818" s="16"/>
      <c r="ALG818" s="16"/>
      <c r="ALH818" s="16"/>
      <c r="ALI818" s="16"/>
      <c r="ALJ818" s="16"/>
      <c r="ALK818" s="16"/>
      <c r="ALL818" s="16"/>
      <c r="ALM818" s="16"/>
      <c r="ALN818" s="16"/>
      <c r="ALO818" s="16"/>
      <c r="ALP818" s="16"/>
      <c r="ALQ818" s="16"/>
      <c r="ALR818" s="16"/>
      <c r="ALS818" s="16"/>
      <c r="ALT818" s="16"/>
      <c r="ALU818" s="16"/>
      <c r="ALV818" s="16"/>
      <c r="ALW818" s="16"/>
      <c r="ALX818" s="16"/>
      <c r="ALY818" s="16"/>
      <c r="ALZ818" s="16"/>
      <c r="AMA818" s="16"/>
      <c r="AMB818" s="16"/>
      <c r="AMC818" s="16"/>
      <c r="AMD818" s="16"/>
      <c r="AME818" s="16"/>
      <c r="AMF818" s="16"/>
      <c r="AMG818" s="16"/>
      <c r="AMH818" s="16"/>
      <c r="AMI818" s="16"/>
      <c r="AMJ818" s="16"/>
      <c r="AMK818" s="16"/>
      <c r="AML818" s="16"/>
      <c r="AMM818" s="16"/>
      <c r="AMN818" s="16"/>
      <c r="AMO818" s="16"/>
      <c r="AMP818" s="16"/>
      <c r="AMQ818" s="16"/>
      <c r="AMR818" s="16"/>
      <c r="AMS818" s="16"/>
      <c r="AMT818" s="16"/>
      <c r="AMU818" s="16"/>
      <c r="AMV818" s="16"/>
      <c r="AMW818" s="16"/>
      <c r="AMX818" s="16"/>
      <c r="AMY818" s="16"/>
      <c r="AMZ818" s="16"/>
      <c r="ANA818" s="16"/>
      <c r="ANB818" s="16"/>
      <c r="ANC818" s="16"/>
      <c r="AND818" s="16"/>
      <c r="ANE818" s="16"/>
      <c r="ANF818" s="16"/>
      <c r="ANG818" s="16"/>
      <c r="ANH818" s="16"/>
      <c r="ANI818" s="16"/>
      <c r="ANJ818" s="16"/>
      <c r="ANK818" s="16"/>
      <c r="ANL818" s="16"/>
      <c r="ANM818" s="16"/>
      <c r="ANN818" s="16"/>
      <c r="ANO818" s="16"/>
      <c r="ANP818" s="16"/>
      <c r="ANQ818" s="16"/>
      <c r="ANR818" s="16"/>
      <c r="ANS818" s="16"/>
      <c r="ANT818" s="16"/>
      <c r="ANU818" s="16"/>
      <c r="ANV818" s="16"/>
      <c r="ANW818" s="16"/>
      <c r="ANX818" s="16"/>
      <c r="ANY818" s="16"/>
      <c r="ANZ818" s="16"/>
      <c r="AOA818" s="16"/>
      <c r="AOB818" s="16"/>
      <c r="AOC818" s="16"/>
      <c r="AOD818" s="16"/>
      <c r="AOE818" s="16"/>
      <c r="AOF818" s="16"/>
      <c r="AOG818" s="16"/>
      <c r="AOH818" s="16"/>
      <c r="AOI818" s="16"/>
      <c r="AOJ818" s="16"/>
      <c r="AOK818" s="16"/>
      <c r="AOL818" s="16"/>
      <c r="AOM818" s="16"/>
      <c r="AON818" s="16"/>
      <c r="AOO818" s="16"/>
      <c r="AOP818" s="16"/>
      <c r="AOQ818" s="16"/>
      <c r="AOR818" s="16"/>
      <c r="AOS818" s="16"/>
      <c r="AOT818" s="16"/>
      <c r="AOU818" s="16"/>
      <c r="AOV818" s="16"/>
      <c r="AOW818" s="16"/>
      <c r="AOX818" s="16"/>
      <c r="AOY818" s="16"/>
      <c r="AOZ818" s="16"/>
      <c r="APA818" s="16"/>
      <c r="APB818" s="16"/>
      <c r="APC818" s="16"/>
      <c r="APD818" s="16"/>
      <c r="APE818" s="16"/>
      <c r="APF818" s="16"/>
      <c r="APG818" s="16"/>
      <c r="APH818" s="16"/>
      <c r="API818" s="16"/>
      <c r="APJ818" s="16"/>
      <c r="APK818" s="16"/>
      <c r="APL818" s="16"/>
      <c r="APM818" s="16"/>
      <c r="APN818" s="16"/>
      <c r="APO818" s="16"/>
      <c r="APP818" s="16"/>
      <c r="APQ818" s="16"/>
      <c r="APR818" s="16"/>
      <c r="APS818" s="16"/>
      <c r="APT818" s="16"/>
      <c r="APU818" s="16"/>
      <c r="APV818" s="16"/>
      <c r="APW818" s="16"/>
      <c r="APX818" s="16"/>
      <c r="APY818" s="16"/>
      <c r="APZ818" s="16"/>
      <c r="AQA818" s="16"/>
      <c r="AQB818" s="16"/>
      <c r="AQC818" s="16"/>
      <c r="AQD818" s="16"/>
      <c r="AQE818" s="16"/>
      <c r="AQF818" s="16"/>
      <c r="AQG818" s="16"/>
      <c r="AQH818" s="16"/>
      <c r="AQI818" s="16"/>
      <c r="AQJ818" s="16"/>
      <c r="AQK818" s="16"/>
      <c r="AQL818" s="16"/>
      <c r="AQM818" s="16"/>
      <c r="AQN818" s="16"/>
      <c r="AQO818" s="16"/>
      <c r="AQP818" s="16"/>
      <c r="AQQ818" s="16"/>
      <c r="AQR818" s="16"/>
      <c r="AQS818" s="16"/>
      <c r="AQT818" s="16"/>
      <c r="AQU818" s="16"/>
      <c r="AQV818" s="16"/>
      <c r="AQW818" s="16"/>
      <c r="AQX818" s="16"/>
      <c r="AQY818" s="16"/>
      <c r="AQZ818" s="16"/>
      <c r="ARA818" s="16"/>
      <c r="ARB818" s="16"/>
      <c r="ARC818" s="16"/>
      <c r="ARD818" s="16"/>
      <c r="ARE818" s="16"/>
      <c r="ARF818" s="16"/>
      <c r="ARG818" s="16"/>
      <c r="ARH818" s="16"/>
      <c r="ARI818" s="16"/>
      <c r="ARJ818" s="16"/>
      <c r="ARK818" s="16"/>
      <c r="ARL818" s="16"/>
      <c r="ARM818" s="16"/>
      <c r="ARN818" s="16"/>
      <c r="ARO818" s="16"/>
      <c r="ARP818" s="16"/>
      <c r="ARQ818" s="16"/>
      <c r="ARR818" s="16"/>
      <c r="ARS818" s="16"/>
      <c r="ART818" s="16"/>
      <c r="ARU818" s="16"/>
      <c r="ARV818" s="16"/>
      <c r="ARW818" s="16"/>
      <c r="ARX818" s="16"/>
      <c r="ARY818" s="16"/>
      <c r="ARZ818" s="16"/>
      <c r="ASA818" s="16"/>
      <c r="ASB818" s="16"/>
      <c r="ASC818" s="16"/>
      <c r="ASD818" s="16"/>
      <c r="ASE818" s="16"/>
      <c r="ASF818" s="16"/>
      <c r="ASG818" s="16"/>
      <c r="ASH818" s="16"/>
      <c r="ASI818" s="16"/>
      <c r="ASJ818" s="16"/>
      <c r="ASK818" s="16"/>
      <c r="ASL818" s="16"/>
      <c r="ASM818" s="16"/>
      <c r="ASN818" s="16"/>
      <c r="ASO818" s="16"/>
      <c r="ASP818" s="16"/>
      <c r="ASQ818" s="16"/>
      <c r="ASR818" s="16"/>
      <c r="ASS818" s="16"/>
      <c r="AST818" s="16"/>
      <c r="ASU818" s="16"/>
      <c r="ASV818" s="16"/>
      <c r="ASW818" s="16"/>
      <c r="ASX818" s="16"/>
      <c r="ASY818" s="16"/>
      <c r="ASZ818" s="16"/>
      <c r="ATA818" s="16"/>
      <c r="ATB818" s="16"/>
      <c r="ATC818" s="16"/>
      <c r="ATD818" s="16"/>
      <c r="ATE818" s="16"/>
      <c r="ATF818" s="16"/>
      <c r="ATG818" s="16"/>
      <c r="ATH818" s="16"/>
      <c r="ATI818" s="16"/>
      <c r="ATJ818" s="16"/>
      <c r="ATK818" s="16"/>
      <c r="ATL818" s="16"/>
      <c r="ATM818" s="16"/>
      <c r="ATN818" s="16"/>
      <c r="ATO818" s="16"/>
      <c r="ATP818" s="16"/>
      <c r="ATQ818" s="16"/>
      <c r="ATR818" s="16"/>
      <c r="ATS818" s="16"/>
      <c r="ATT818" s="16"/>
      <c r="ATU818" s="16"/>
      <c r="ATV818" s="16"/>
      <c r="ATW818" s="16"/>
      <c r="ATX818" s="16"/>
      <c r="ATY818" s="16"/>
      <c r="ATZ818" s="16"/>
      <c r="AUA818" s="16"/>
      <c r="AUB818" s="16"/>
      <c r="AUC818" s="16"/>
      <c r="AUD818" s="16"/>
      <c r="AUE818" s="16"/>
      <c r="AUF818" s="16"/>
      <c r="AUG818" s="16"/>
      <c r="AUH818" s="16"/>
      <c r="AUI818" s="16"/>
      <c r="AUJ818" s="16"/>
      <c r="AUK818" s="16"/>
      <c r="AUL818" s="16"/>
      <c r="AUM818" s="16"/>
      <c r="AUN818" s="16"/>
      <c r="AUO818" s="16"/>
      <c r="AUP818" s="16"/>
      <c r="AUQ818" s="16"/>
      <c r="AUR818" s="16"/>
      <c r="AUS818" s="16"/>
      <c r="AUT818" s="16"/>
      <c r="AUU818" s="16"/>
      <c r="AUV818" s="16"/>
      <c r="AUW818" s="16"/>
      <c r="AUX818" s="16"/>
      <c r="AUY818" s="16"/>
      <c r="AUZ818" s="16"/>
      <c r="AVA818" s="16"/>
      <c r="AVB818" s="16"/>
      <c r="AVC818" s="16"/>
      <c r="AVD818" s="16"/>
      <c r="AVE818" s="16"/>
      <c r="AVF818" s="16"/>
      <c r="AVG818" s="16"/>
      <c r="AVH818" s="16"/>
      <c r="AVI818" s="16"/>
      <c r="AVJ818" s="16"/>
      <c r="AVK818" s="16"/>
      <c r="AVL818" s="16"/>
      <c r="AVM818" s="16"/>
      <c r="AVN818" s="16"/>
      <c r="AVO818" s="16"/>
      <c r="AVP818" s="16"/>
      <c r="AVQ818" s="16"/>
      <c r="AVR818" s="16"/>
      <c r="AVS818" s="16"/>
      <c r="AVT818" s="16"/>
      <c r="AVU818" s="16"/>
      <c r="AVV818" s="16"/>
      <c r="AVW818" s="16"/>
      <c r="AVX818" s="16"/>
      <c r="AVY818" s="16"/>
      <c r="AVZ818" s="16"/>
      <c r="AWA818" s="16"/>
      <c r="AWB818" s="16"/>
      <c r="AWC818" s="16"/>
      <c r="AWD818" s="16"/>
      <c r="AWE818" s="16"/>
      <c r="AWF818" s="16"/>
      <c r="AWG818" s="16"/>
      <c r="AWH818" s="16"/>
      <c r="AWI818" s="16"/>
      <c r="AWJ818" s="16"/>
      <c r="AWK818" s="16"/>
      <c r="AWL818" s="16"/>
      <c r="AWM818" s="16"/>
      <c r="AWN818" s="16"/>
      <c r="AWO818" s="16"/>
      <c r="AWP818" s="16"/>
      <c r="AWQ818" s="16"/>
      <c r="AWR818" s="16"/>
      <c r="AWS818" s="16"/>
      <c r="AWT818" s="16"/>
      <c r="AWU818" s="16"/>
      <c r="AWV818" s="16"/>
      <c r="AWW818" s="16"/>
      <c r="AWX818" s="16"/>
      <c r="AWY818" s="16"/>
      <c r="AWZ818" s="16"/>
      <c r="AXA818" s="16"/>
      <c r="AXB818" s="16"/>
      <c r="AXC818" s="16"/>
      <c r="AXD818" s="16"/>
      <c r="AXE818" s="16"/>
      <c r="AXF818" s="16"/>
      <c r="AXG818" s="16"/>
      <c r="AXH818" s="16"/>
      <c r="AXI818" s="16"/>
      <c r="AXJ818" s="16"/>
      <c r="AXK818" s="16"/>
      <c r="AXL818" s="16"/>
      <c r="AXM818" s="16"/>
      <c r="AXN818" s="16"/>
      <c r="AXO818" s="16"/>
      <c r="AXP818" s="16"/>
      <c r="AXQ818" s="16"/>
      <c r="AXR818" s="16"/>
      <c r="AXS818" s="16"/>
      <c r="AXT818" s="16"/>
      <c r="AXU818" s="16"/>
      <c r="AXV818" s="16"/>
      <c r="AXW818" s="16"/>
      <c r="AXX818" s="16"/>
      <c r="AXY818" s="16"/>
      <c r="AXZ818" s="16"/>
      <c r="AYA818" s="16"/>
      <c r="AYB818" s="16"/>
      <c r="AYC818" s="16"/>
      <c r="AYD818" s="16"/>
      <c r="AYE818" s="16"/>
      <c r="AYF818" s="16"/>
      <c r="AYG818" s="16"/>
      <c r="AYH818" s="16"/>
      <c r="AYI818" s="16"/>
      <c r="AYJ818" s="16"/>
      <c r="AYK818" s="16"/>
      <c r="AYL818" s="16"/>
      <c r="AYM818" s="16"/>
      <c r="AYN818" s="16"/>
      <c r="AYO818" s="16"/>
      <c r="AYP818" s="16"/>
      <c r="AYQ818" s="16"/>
      <c r="AYR818" s="16"/>
      <c r="AYS818" s="16"/>
      <c r="AYT818" s="16"/>
      <c r="AYU818" s="16"/>
      <c r="AYV818" s="16"/>
      <c r="AYW818" s="16"/>
      <c r="AYX818" s="16"/>
      <c r="AYY818" s="16"/>
      <c r="AYZ818" s="16"/>
      <c r="AZA818" s="16"/>
      <c r="AZB818" s="16"/>
      <c r="AZC818" s="16"/>
      <c r="AZD818" s="16"/>
      <c r="AZE818" s="16"/>
      <c r="AZF818" s="16"/>
      <c r="AZG818" s="16"/>
      <c r="AZH818" s="16"/>
      <c r="AZI818" s="16"/>
      <c r="AZJ818" s="16"/>
      <c r="AZK818" s="16"/>
      <c r="AZL818" s="16"/>
      <c r="AZM818" s="16"/>
      <c r="AZN818" s="16"/>
      <c r="AZO818" s="16"/>
      <c r="AZP818" s="16"/>
      <c r="AZQ818" s="16"/>
      <c r="AZR818" s="16"/>
      <c r="AZS818" s="16"/>
      <c r="AZT818" s="16"/>
      <c r="AZU818" s="16"/>
      <c r="AZV818" s="16"/>
      <c r="AZW818" s="16"/>
      <c r="AZX818" s="16"/>
      <c r="AZY818" s="16"/>
      <c r="AZZ818" s="16"/>
      <c r="BAA818" s="16"/>
      <c r="BAB818" s="16"/>
      <c r="BAC818" s="16"/>
      <c r="BAD818" s="16"/>
      <c r="BAE818" s="16"/>
      <c r="BAF818" s="16"/>
      <c r="BAG818" s="16"/>
      <c r="BAH818" s="16"/>
      <c r="BAI818" s="16"/>
      <c r="BAJ818" s="16"/>
      <c r="BAK818" s="16"/>
      <c r="BAL818" s="16"/>
      <c r="BAM818" s="16"/>
      <c r="BAN818" s="16"/>
      <c r="BAO818" s="16"/>
      <c r="BAP818" s="16"/>
      <c r="BAQ818" s="16"/>
      <c r="BAR818" s="16"/>
      <c r="BAS818" s="16"/>
      <c r="BAT818" s="16"/>
      <c r="BAU818" s="16"/>
      <c r="BAV818" s="16"/>
      <c r="BAW818" s="16"/>
      <c r="BAX818" s="16"/>
      <c r="BAY818" s="16"/>
      <c r="BAZ818" s="16"/>
      <c r="BBA818" s="16"/>
      <c r="BBB818" s="16"/>
      <c r="BBC818" s="16"/>
      <c r="BBD818" s="16"/>
      <c r="BBE818" s="16"/>
      <c r="BBF818" s="16"/>
      <c r="BBG818" s="16"/>
      <c r="BBH818" s="16"/>
      <c r="BBI818" s="16"/>
      <c r="BBJ818" s="16"/>
      <c r="BBK818" s="16"/>
      <c r="BBL818" s="16"/>
      <c r="BBM818" s="16"/>
      <c r="BBN818" s="16"/>
      <c r="BBO818" s="16"/>
      <c r="BBP818" s="16"/>
      <c r="BBQ818" s="16"/>
      <c r="BBR818" s="16"/>
      <c r="BBS818" s="16"/>
      <c r="BBT818" s="16"/>
      <c r="BBU818" s="16"/>
      <c r="BBV818" s="16"/>
      <c r="BBW818" s="16"/>
      <c r="BBX818" s="16"/>
      <c r="BBY818" s="16"/>
      <c r="BBZ818" s="16"/>
      <c r="BCA818" s="16"/>
      <c r="BCB818" s="16"/>
      <c r="BCC818" s="16"/>
      <c r="BCD818" s="16"/>
      <c r="BCE818" s="16"/>
      <c r="BCF818" s="16"/>
      <c r="BCG818" s="16"/>
      <c r="BCH818" s="16"/>
      <c r="BCI818" s="16"/>
      <c r="BCJ818" s="16"/>
      <c r="BCK818" s="16"/>
      <c r="BCL818" s="16"/>
      <c r="BCM818" s="16"/>
      <c r="BCN818" s="16"/>
      <c r="BCO818" s="16"/>
      <c r="BCP818" s="16"/>
      <c r="BCQ818" s="16"/>
      <c r="BCR818" s="16"/>
      <c r="BCS818" s="16"/>
      <c r="BCT818" s="16"/>
      <c r="BCU818" s="16"/>
      <c r="BCV818" s="16"/>
      <c r="BCW818" s="16"/>
      <c r="BCX818" s="16"/>
      <c r="BCY818" s="16"/>
      <c r="BCZ818" s="16"/>
      <c r="BDA818" s="16"/>
      <c r="BDB818" s="16"/>
      <c r="BDC818" s="16"/>
      <c r="BDD818" s="16"/>
      <c r="BDE818" s="16"/>
      <c r="BDF818" s="16"/>
      <c r="BDG818" s="16"/>
      <c r="BDH818" s="16"/>
      <c r="BDI818" s="16"/>
      <c r="BDJ818" s="16"/>
      <c r="BDK818" s="16"/>
      <c r="BDL818" s="16"/>
      <c r="BDM818" s="16"/>
      <c r="BDN818" s="16"/>
      <c r="BDO818" s="16"/>
      <c r="BDP818" s="16"/>
      <c r="BDQ818" s="16"/>
      <c r="BDR818" s="16"/>
      <c r="BDS818" s="16"/>
      <c r="BDT818" s="16"/>
      <c r="BDU818" s="16"/>
      <c r="BDV818" s="16"/>
      <c r="BDW818" s="16"/>
      <c r="BDX818" s="16"/>
      <c r="BDY818" s="16"/>
      <c r="BDZ818" s="16"/>
      <c r="BEA818" s="16"/>
      <c r="BEB818" s="16"/>
      <c r="BEC818" s="16"/>
      <c r="BED818" s="16"/>
      <c r="BEE818" s="16"/>
      <c r="BEF818" s="16"/>
      <c r="BEG818" s="16"/>
      <c r="BEH818" s="16"/>
      <c r="BEI818" s="16"/>
      <c r="BEJ818" s="16"/>
      <c r="BEK818" s="16"/>
      <c r="BEL818" s="16"/>
      <c r="BEM818" s="16"/>
      <c r="BEN818" s="16"/>
      <c r="BEO818" s="16"/>
      <c r="BEP818" s="16"/>
      <c r="BEQ818" s="16"/>
      <c r="BER818" s="16"/>
      <c r="BES818" s="16"/>
      <c r="BET818" s="16"/>
      <c r="BEU818" s="16"/>
      <c r="BEV818" s="16"/>
      <c r="BEW818" s="16"/>
      <c r="BEX818" s="16"/>
      <c r="BEY818" s="16"/>
      <c r="BEZ818" s="16"/>
      <c r="BFA818" s="16"/>
      <c r="BFB818" s="16"/>
      <c r="BFC818" s="16"/>
      <c r="BFD818" s="16"/>
      <c r="BFE818" s="16"/>
      <c r="BFF818" s="16"/>
      <c r="BFG818" s="16"/>
      <c r="BFH818" s="16"/>
      <c r="BFI818" s="16"/>
      <c r="BFJ818" s="16"/>
      <c r="BFK818" s="16"/>
      <c r="BFL818" s="16"/>
      <c r="BFM818" s="16"/>
      <c r="BFN818" s="16"/>
      <c r="BFO818" s="16"/>
      <c r="BFP818" s="16"/>
      <c r="BFQ818" s="16"/>
      <c r="BFR818" s="16"/>
      <c r="BFS818" s="16"/>
      <c r="BFT818" s="16"/>
      <c r="BFU818" s="16"/>
      <c r="BFV818" s="16"/>
      <c r="BFW818" s="16"/>
      <c r="BFX818" s="16"/>
      <c r="BFY818" s="16"/>
      <c r="BFZ818" s="16"/>
      <c r="BGA818" s="16"/>
      <c r="BGB818" s="16"/>
      <c r="BGC818" s="16"/>
      <c r="BGD818" s="16"/>
      <c r="BGE818" s="16"/>
      <c r="BGF818" s="16"/>
      <c r="BGG818" s="16"/>
      <c r="BGH818" s="16"/>
      <c r="BGI818" s="16"/>
      <c r="BGJ818" s="16"/>
      <c r="BGK818" s="16"/>
      <c r="BGL818" s="16"/>
      <c r="BGM818" s="16"/>
      <c r="BGN818" s="16"/>
      <c r="BGO818" s="16"/>
      <c r="BGP818" s="16"/>
      <c r="BGQ818" s="16"/>
      <c r="BGR818" s="16"/>
      <c r="BGS818" s="16"/>
      <c r="BGT818" s="16"/>
      <c r="BGU818" s="16"/>
      <c r="BGV818" s="16"/>
      <c r="BGW818" s="16"/>
      <c r="BGX818" s="16"/>
      <c r="BGY818" s="16"/>
      <c r="BGZ818" s="16"/>
      <c r="BHA818" s="16"/>
      <c r="BHB818" s="16"/>
      <c r="BHC818" s="16"/>
      <c r="BHD818" s="16"/>
      <c r="BHE818" s="16"/>
      <c r="BHF818" s="16"/>
      <c r="BHG818" s="16"/>
      <c r="BHH818" s="16"/>
      <c r="BHI818" s="16"/>
      <c r="BHJ818" s="16"/>
      <c r="BHK818" s="16"/>
      <c r="BHL818" s="16"/>
      <c r="BHM818" s="16"/>
      <c r="BHN818" s="16"/>
      <c r="BHO818" s="16"/>
      <c r="BHP818" s="16"/>
      <c r="BHQ818" s="16"/>
      <c r="BHR818" s="16"/>
      <c r="BHS818" s="16"/>
      <c r="BHT818" s="16"/>
      <c r="BHU818" s="16"/>
      <c r="BHV818" s="16"/>
      <c r="BHW818" s="16"/>
      <c r="BHX818" s="16"/>
      <c r="BHY818" s="16"/>
      <c r="BHZ818" s="16"/>
      <c r="BIA818" s="16"/>
      <c r="BIB818" s="16"/>
      <c r="BIC818" s="16"/>
      <c r="BID818" s="16"/>
      <c r="BIE818" s="16"/>
      <c r="BIF818" s="16"/>
      <c r="BIG818" s="16"/>
      <c r="BIH818" s="16"/>
      <c r="BII818" s="16"/>
      <c r="BIJ818" s="16"/>
      <c r="BIK818" s="16"/>
      <c r="BIL818" s="16"/>
      <c r="BIM818" s="16"/>
      <c r="BIN818" s="16"/>
      <c r="BIO818" s="16"/>
      <c r="BIP818" s="16"/>
      <c r="BIQ818" s="16"/>
      <c r="BIR818" s="16"/>
      <c r="BIS818" s="16"/>
      <c r="BIT818" s="16"/>
      <c r="BIU818" s="16"/>
      <c r="BIV818" s="16"/>
      <c r="BIW818" s="16"/>
      <c r="BIX818" s="16"/>
      <c r="BIY818" s="16"/>
      <c r="BIZ818" s="16"/>
      <c r="BJA818" s="16"/>
      <c r="BJB818" s="16"/>
      <c r="BJC818" s="16"/>
      <c r="BJD818" s="16"/>
      <c r="BJE818" s="16"/>
      <c r="BJF818" s="16"/>
      <c r="BJG818" s="16"/>
      <c r="BJH818" s="16"/>
      <c r="BJI818" s="16"/>
      <c r="BJJ818" s="16"/>
      <c r="BJK818" s="16"/>
      <c r="BJL818" s="16"/>
      <c r="BJM818" s="16"/>
      <c r="BJN818" s="16"/>
      <c r="BJO818" s="16"/>
      <c r="BJP818" s="16"/>
      <c r="BJQ818" s="16"/>
      <c r="BJR818" s="16"/>
      <c r="BJS818" s="16"/>
      <c r="BJT818" s="16"/>
      <c r="BJU818" s="16"/>
      <c r="BJV818" s="16"/>
      <c r="BJW818" s="16"/>
      <c r="BJX818" s="16"/>
      <c r="BJY818" s="16"/>
      <c r="BJZ818" s="16"/>
      <c r="BKA818" s="16"/>
      <c r="BKB818" s="16"/>
      <c r="BKC818" s="16"/>
      <c r="BKD818" s="16"/>
      <c r="BKE818" s="16"/>
      <c r="BKF818" s="16"/>
      <c r="BKG818" s="16"/>
      <c r="BKH818" s="16"/>
      <c r="BKI818" s="16"/>
      <c r="BKJ818" s="16"/>
      <c r="BKK818" s="16"/>
      <c r="BKL818" s="16"/>
      <c r="BKM818" s="16"/>
      <c r="BKN818" s="16"/>
      <c r="BKO818" s="16"/>
      <c r="BKP818" s="16"/>
      <c r="BKQ818" s="16"/>
      <c r="BKR818" s="16"/>
      <c r="BKS818" s="16"/>
      <c r="BKT818" s="16"/>
      <c r="BKU818" s="16"/>
      <c r="BKV818" s="16"/>
      <c r="BKW818" s="16"/>
      <c r="BKX818" s="16"/>
      <c r="BKY818" s="16"/>
      <c r="BKZ818" s="16"/>
      <c r="BLA818" s="16"/>
      <c r="BLB818" s="16"/>
      <c r="BLC818" s="16"/>
      <c r="BLD818" s="16"/>
      <c r="BLE818" s="16"/>
      <c r="BLF818" s="16"/>
      <c r="BLG818" s="16"/>
      <c r="BLH818" s="16"/>
      <c r="BLI818" s="16"/>
      <c r="BLJ818" s="16"/>
      <c r="BLK818" s="16"/>
      <c r="BLL818" s="16"/>
      <c r="BLM818" s="16"/>
      <c r="BLN818" s="16"/>
      <c r="BLO818" s="16"/>
      <c r="BLP818" s="16"/>
      <c r="BLQ818" s="16"/>
      <c r="BLR818" s="16"/>
      <c r="BLS818" s="16"/>
      <c r="BLT818" s="16"/>
      <c r="BLU818" s="16"/>
      <c r="BLV818" s="16"/>
      <c r="BLW818" s="16"/>
      <c r="BLX818" s="16"/>
      <c r="BLY818" s="16"/>
      <c r="BLZ818" s="16"/>
      <c r="BMA818" s="16"/>
      <c r="BMB818" s="16"/>
      <c r="BMC818" s="16"/>
      <c r="BMD818" s="16"/>
      <c r="BME818" s="16"/>
      <c r="BMF818" s="16"/>
      <c r="BMG818" s="16"/>
      <c r="BMH818" s="16"/>
      <c r="BMI818" s="16"/>
      <c r="BMJ818" s="16"/>
      <c r="BMK818" s="16"/>
      <c r="BML818" s="16"/>
      <c r="BMM818" s="16"/>
      <c r="BMN818" s="16"/>
      <c r="BMO818" s="16"/>
      <c r="BMP818" s="16"/>
      <c r="BMQ818" s="16"/>
      <c r="BMR818" s="16"/>
      <c r="BMS818" s="16"/>
      <c r="BMT818" s="16"/>
      <c r="BMU818" s="16"/>
      <c r="BMV818" s="16"/>
      <c r="BMW818" s="16"/>
      <c r="BMX818" s="16"/>
      <c r="BMY818" s="16"/>
      <c r="BMZ818" s="16"/>
      <c r="BNA818" s="16"/>
      <c r="BNB818" s="16"/>
      <c r="BNC818" s="16"/>
      <c r="BND818" s="16"/>
      <c r="BNE818" s="16"/>
      <c r="BNF818" s="16"/>
      <c r="BNG818" s="16"/>
      <c r="BNH818" s="16"/>
      <c r="BNI818" s="16"/>
      <c r="BNJ818" s="16"/>
      <c r="BNK818" s="16"/>
      <c r="BNL818" s="16"/>
      <c r="BNM818" s="16"/>
      <c r="BNN818" s="16"/>
      <c r="BNO818" s="16"/>
      <c r="BNP818" s="16"/>
      <c r="BNQ818" s="16"/>
      <c r="BNR818" s="16"/>
      <c r="BNS818" s="16"/>
      <c r="BNT818" s="16"/>
      <c r="BNU818" s="16"/>
      <c r="BNV818" s="16"/>
      <c r="BNW818" s="16"/>
      <c r="BNX818" s="16"/>
      <c r="BNY818" s="16"/>
      <c r="BNZ818" s="16"/>
      <c r="BOA818" s="16"/>
      <c r="BOB818" s="16"/>
      <c r="BOC818" s="16"/>
      <c r="BOD818" s="16"/>
      <c r="BOE818" s="16"/>
      <c r="BOF818" s="16"/>
      <c r="BOG818" s="16"/>
      <c r="BOH818" s="16"/>
      <c r="BOI818" s="16"/>
      <c r="BOJ818" s="16"/>
      <c r="BOK818" s="16"/>
      <c r="BOL818" s="16"/>
      <c r="BOM818" s="16"/>
      <c r="BON818" s="16"/>
      <c r="BOO818" s="16"/>
      <c r="BOP818" s="16"/>
      <c r="BOQ818" s="16"/>
      <c r="BOR818" s="16"/>
      <c r="BOS818" s="16"/>
      <c r="BOT818" s="16"/>
      <c r="BOU818" s="16"/>
      <c r="BOV818" s="16"/>
      <c r="BOW818" s="16"/>
      <c r="BOX818" s="16"/>
      <c r="BOY818" s="16"/>
      <c r="BOZ818" s="16"/>
      <c r="BPA818" s="16"/>
      <c r="BPB818" s="16"/>
      <c r="BPC818" s="16"/>
      <c r="BPD818" s="16"/>
      <c r="BPE818" s="16"/>
      <c r="BPF818" s="16"/>
      <c r="BPG818" s="16"/>
      <c r="BPH818" s="16"/>
      <c r="BPI818" s="16"/>
      <c r="BPJ818" s="16"/>
      <c r="BPK818" s="16"/>
      <c r="BPL818" s="16"/>
      <c r="BPM818" s="16"/>
      <c r="BPN818" s="16"/>
      <c r="BPO818" s="16"/>
      <c r="BPP818" s="16"/>
      <c r="BPQ818" s="16"/>
      <c r="BPR818" s="16"/>
      <c r="BPS818" s="16"/>
      <c r="BPT818" s="16"/>
      <c r="BPU818" s="16"/>
      <c r="BPV818" s="16"/>
      <c r="BPW818" s="16"/>
      <c r="BPX818" s="16"/>
      <c r="BPY818" s="16"/>
      <c r="BPZ818" s="16"/>
      <c r="BQA818" s="16"/>
      <c r="BQB818" s="16"/>
      <c r="BQC818" s="16"/>
      <c r="BQD818" s="16"/>
      <c r="BQE818" s="16"/>
      <c r="BQF818" s="16"/>
      <c r="BQG818" s="16"/>
      <c r="BQH818" s="16"/>
      <c r="BQI818" s="16"/>
      <c r="BQJ818" s="16"/>
      <c r="BQK818" s="16"/>
      <c r="BQL818" s="16"/>
      <c r="BQM818" s="16"/>
      <c r="BQN818" s="16"/>
      <c r="BQO818" s="16"/>
      <c r="BQP818" s="16"/>
      <c r="BQQ818" s="16"/>
      <c r="BQR818" s="16"/>
      <c r="BQS818" s="16"/>
      <c r="BQT818" s="16"/>
      <c r="BQU818" s="16"/>
      <c r="BQV818" s="16"/>
      <c r="BQW818" s="16"/>
      <c r="BQX818" s="16"/>
      <c r="BQY818" s="16"/>
      <c r="BQZ818" s="16"/>
      <c r="BRA818" s="16"/>
      <c r="BRB818" s="16"/>
      <c r="BRC818" s="16"/>
      <c r="BRD818" s="16"/>
      <c r="BRE818" s="16"/>
      <c r="BRF818" s="16"/>
      <c r="BRG818" s="16"/>
      <c r="BRH818" s="16"/>
      <c r="BRI818" s="16"/>
      <c r="BRJ818" s="16"/>
      <c r="BRK818" s="16"/>
      <c r="BRL818" s="16"/>
      <c r="BRM818" s="16"/>
      <c r="BRN818" s="16"/>
      <c r="BRO818" s="16"/>
      <c r="BRP818" s="16"/>
      <c r="BRQ818" s="16"/>
      <c r="BRR818" s="16"/>
      <c r="BRS818" s="16"/>
      <c r="BRT818" s="16"/>
      <c r="BRU818" s="16"/>
      <c r="BRV818" s="16"/>
      <c r="BRW818" s="16"/>
      <c r="BRX818" s="16"/>
      <c r="BRY818" s="16"/>
      <c r="BRZ818" s="16"/>
      <c r="BSA818" s="16"/>
      <c r="BSB818" s="16"/>
      <c r="BSC818" s="16"/>
      <c r="BSD818" s="16"/>
      <c r="BSE818" s="16"/>
      <c r="BSF818" s="16"/>
      <c r="BSG818" s="16"/>
      <c r="BSH818" s="16"/>
      <c r="BSI818" s="16"/>
      <c r="BSJ818" s="16"/>
      <c r="BSK818" s="16"/>
      <c r="BSL818" s="16"/>
      <c r="BSM818" s="16"/>
      <c r="BSN818" s="16"/>
      <c r="BSO818" s="16"/>
      <c r="BSP818" s="16"/>
      <c r="BSQ818" s="16"/>
      <c r="BSR818" s="16"/>
      <c r="BSS818" s="16"/>
      <c r="BST818" s="16"/>
      <c r="BSU818" s="16"/>
      <c r="BSV818" s="16"/>
      <c r="BSW818" s="16"/>
      <c r="BSX818" s="16"/>
      <c r="BSY818" s="16"/>
      <c r="BSZ818" s="16"/>
      <c r="BTA818" s="16"/>
      <c r="BTB818" s="16"/>
      <c r="BTC818" s="16"/>
      <c r="BTD818" s="16"/>
      <c r="BTE818" s="16"/>
      <c r="BTF818" s="16"/>
      <c r="BTG818" s="16"/>
      <c r="BTH818" s="16"/>
      <c r="BTI818" s="16"/>
      <c r="BTJ818" s="16"/>
      <c r="BTK818" s="16"/>
      <c r="BTL818" s="16"/>
      <c r="BTM818" s="16"/>
      <c r="BTN818" s="16"/>
      <c r="BTO818" s="16"/>
      <c r="BTP818" s="16"/>
      <c r="BTQ818" s="16"/>
      <c r="BTR818" s="16"/>
      <c r="BTS818" s="16"/>
      <c r="BTT818" s="16"/>
      <c r="BTU818" s="16"/>
      <c r="BTV818" s="16"/>
      <c r="BTW818" s="16"/>
      <c r="BTX818" s="16"/>
      <c r="BTY818" s="16"/>
      <c r="BTZ818" s="16"/>
      <c r="BUA818" s="16"/>
      <c r="BUB818" s="16"/>
      <c r="BUC818" s="16"/>
      <c r="BUD818" s="16"/>
      <c r="BUE818" s="16"/>
      <c r="BUF818" s="16"/>
      <c r="BUG818" s="16"/>
      <c r="BUH818" s="16"/>
      <c r="BUI818" s="16"/>
      <c r="BUJ818" s="16"/>
      <c r="BUK818" s="16"/>
      <c r="BUL818" s="16"/>
      <c r="BUM818" s="16"/>
      <c r="BUN818" s="16"/>
      <c r="BUO818" s="16"/>
      <c r="BUP818" s="16"/>
      <c r="BUQ818" s="16"/>
      <c r="BUR818" s="16"/>
      <c r="BUS818" s="16"/>
      <c r="BUT818" s="16"/>
      <c r="BUU818" s="16"/>
      <c r="BUV818" s="16"/>
      <c r="BUW818" s="16"/>
      <c r="BUX818" s="16"/>
      <c r="BUY818" s="16"/>
      <c r="BUZ818" s="16"/>
      <c r="BVA818" s="16"/>
      <c r="BVB818" s="16"/>
      <c r="BVC818" s="16"/>
      <c r="BVD818" s="16"/>
      <c r="BVE818" s="16"/>
      <c r="BVF818" s="16"/>
      <c r="BVG818" s="16"/>
      <c r="BVH818" s="16"/>
      <c r="BVI818" s="16"/>
      <c r="BVJ818" s="16"/>
      <c r="BVK818" s="16"/>
      <c r="BVL818" s="16"/>
      <c r="BVM818" s="16"/>
      <c r="BVN818" s="16"/>
      <c r="BVO818" s="16"/>
      <c r="BVP818" s="16"/>
      <c r="BVQ818" s="16"/>
      <c r="BVR818" s="16"/>
      <c r="BVS818" s="16"/>
      <c r="BVT818" s="16"/>
      <c r="BVU818" s="16"/>
      <c r="BVV818" s="16"/>
      <c r="BVW818" s="16"/>
      <c r="BVX818" s="16"/>
      <c r="BVY818" s="16"/>
      <c r="BVZ818" s="16"/>
      <c r="BWA818" s="16"/>
      <c r="BWB818" s="16"/>
      <c r="BWC818" s="16"/>
      <c r="BWD818" s="16"/>
      <c r="BWE818" s="16"/>
      <c r="BWF818" s="16"/>
      <c r="BWG818" s="16"/>
      <c r="BWH818" s="16"/>
      <c r="BWI818" s="16"/>
      <c r="BWJ818" s="16"/>
      <c r="BWK818" s="16"/>
      <c r="BWL818" s="16"/>
      <c r="BWM818" s="16"/>
      <c r="BWN818" s="16"/>
      <c r="BWO818" s="16"/>
      <c r="BWP818" s="16"/>
      <c r="BWQ818" s="16"/>
      <c r="BWR818" s="16"/>
      <c r="BWS818" s="16"/>
      <c r="BWT818" s="16"/>
      <c r="BWU818" s="16"/>
      <c r="BWV818" s="16"/>
      <c r="BWW818" s="16"/>
      <c r="BWX818" s="16"/>
      <c r="BWY818" s="16"/>
      <c r="BWZ818" s="16"/>
      <c r="BXA818" s="16"/>
      <c r="BXB818" s="16"/>
      <c r="BXC818" s="16"/>
      <c r="BXD818" s="16"/>
      <c r="BXE818" s="16"/>
      <c r="BXF818" s="16"/>
      <c r="BXG818" s="16"/>
      <c r="BXH818" s="16"/>
      <c r="BXI818" s="16"/>
      <c r="BXJ818" s="16"/>
      <c r="BXK818" s="16"/>
      <c r="BXL818" s="16"/>
      <c r="BXM818" s="16"/>
      <c r="BXN818" s="16"/>
      <c r="BXO818" s="16"/>
      <c r="BXP818" s="16"/>
      <c r="BXQ818" s="16"/>
      <c r="BXR818" s="16"/>
      <c r="BXS818" s="16"/>
      <c r="BXT818" s="16"/>
      <c r="BXU818" s="16"/>
      <c r="BXV818" s="16"/>
      <c r="BXW818" s="16"/>
      <c r="BXX818" s="16"/>
      <c r="BXY818" s="16"/>
      <c r="BXZ818" s="16"/>
      <c r="BYA818" s="16"/>
      <c r="BYB818" s="16"/>
      <c r="BYC818" s="16"/>
      <c r="BYD818" s="16"/>
      <c r="BYE818" s="16"/>
      <c r="BYF818" s="16"/>
      <c r="BYG818" s="16"/>
      <c r="BYH818" s="16"/>
      <c r="BYI818" s="16"/>
      <c r="BYJ818" s="16"/>
      <c r="BYK818" s="16"/>
      <c r="BYL818" s="16"/>
      <c r="BYM818" s="16"/>
      <c r="BYN818" s="16"/>
      <c r="BYO818" s="16"/>
      <c r="BYP818" s="16"/>
      <c r="BYQ818" s="16"/>
      <c r="BYR818" s="16"/>
      <c r="BYS818" s="16"/>
      <c r="BYT818" s="16"/>
      <c r="BYU818" s="16"/>
      <c r="BYV818" s="16"/>
      <c r="BYW818" s="16"/>
      <c r="BYX818" s="16"/>
      <c r="BYY818" s="16"/>
      <c r="BYZ818" s="16"/>
      <c r="BZA818" s="16"/>
      <c r="BZB818" s="16"/>
      <c r="BZC818" s="16"/>
      <c r="BZD818" s="16"/>
      <c r="BZE818" s="16"/>
      <c r="BZF818" s="16"/>
      <c r="BZG818" s="16"/>
      <c r="BZH818" s="16"/>
      <c r="BZI818" s="16"/>
      <c r="BZJ818" s="16"/>
      <c r="BZK818" s="16"/>
      <c r="BZL818" s="16"/>
      <c r="BZM818" s="16"/>
      <c r="BZN818" s="16"/>
      <c r="BZO818" s="16"/>
      <c r="BZP818" s="16"/>
      <c r="BZQ818" s="16"/>
      <c r="BZR818" s="16"/>
      <c r="BZS818" s="16"/>
      <c r="BZT818" s="16"/>
      <c r="BZU818" s="16"/>
      <c r="BZV818" s="16"/>
      <c r="BZW818" s="16"/>
      <c r="BZX818" s="16"/>
      <c r="BZY818" s="16"/>
      <c r="BZZ818" s="16"/>
      <c r="CAA818" s="16"/>
      <c r="CAB818" s="16"/>
      <c r="CAC818" s="16"/>
      <c r="CAD818" s="16"/>
      <c r="CAE818" s="16"/>
      <c r="CAF818" s="16"/>
      <c r="CAG818" s="16"/>
      <c r="CAH818" s="16"/>
      <c r="CAI818" s="16"/>
      <c r="CAJ818" s="16"/>
      <c r="CAK818" s="16"/>
      <c r="CAL818" s="16"/>
      <c r="CAM818" s="16"/>
      <c r="CAN818" s="16"/>
      <c r="CAO818" s="16"/>
      <c r="CAP818" s="16"/>
      <c r="CAQ818" s="16"/>
      <c r="CAR818" s="16"/>
      <c r="CAS818" s="16"/>
      <c r="CAT818" s="16"/>
      <c r="CAU818" s="16"/>
      <c r="CAV818" s="16"/>
      <c r="CAW818" s="16"/>
      <c r="CAX818" s="16"/>
      <c r="CAY818" s="16"/>
      <c r="CAZ818" s="16"/>
      <c r="CBA818" s="16"/>
      <c r="CBB818" s="16"/>
      <c r="CBC818" s="16"/>
      <c r="CBD818" s="16"/>
      <c r="CBE818" s="16"/>
      <c r="CBF818" s="16"/>
      <c r="CBG818" s="16"/>
      <c r="CBH818" s="16"/>
      <c r="CBI818" s="16"/>
      <c r="CBJ818" s="16"/>
      <c r="CBK818" s="16"/>
      <c r="CBL818" s="16"/>
      <c r="CBM818" s="16"/>
      <c r="CBN818" s="16"/>
      <c r="CBO818" s="16"/>
      <c r="CBP818" s="16"/>
      <c r="CBQ818" s="16"/>
      <c r="CBR818" s="16"/>
      <c r="CBS818" s="16"/>
      <c r="CBT818" s="16"/>
      <c r="CBU818" s="16"/>
      <c r="CBV818" s="16"/>
      <c r="CBW818" s="16"/>
      <c r="CBX818" s="16"/>
      <c r="CBY818" s="16"/>
      <c r="CBZ818" s="16"/>
      <c r="CCA818" s="16"/>
      <c r="CCB818" s="16"/>
      <c r="CCC818" s="16"/>
      <c r="CCD818" s="16"/>
      <c r="CCE818" s="16"/>
      <c r="CCF818" s="16"/>
      <c r="CCG818" s="16"/>
      <c r="CCH818" s="16"/>
      <c r="CCI818" s="16"/>
      <c r="CCJ818" s="16"/>
      <c r="CCK818" s="16"/>
      <c r="CCL818" s="16"/>
      <c r="CCM818" s="16"/>
      <c r="CCN818" s="16"/>
      <c r="CCO818" s="16"/>
      <c r="CCP818" s="16"/>
      <c r="CCQ818" s="16"/>
      <c r="CCR818" s="16"/>
      <c r="CCS818" s="16"/>
      <c r="CCT818" s="16"/>
      <c r="CCU818" s="16"/>
      <c r="CCV818" s="16"/>
      <c r="CCW818" s="16"/>
      <c r="CCX818" s="16"/>
      <c r="CCY818" s="16"/>
      <c r="CCZ818" s="16"/>
      <c r="CDA818" s="16"/>
      <c r="CDB818" s="16"/>
      <c r="CDC818" s="16"/>
      <c r="CDD818" s="16"/>
      <c r="CDE818" s="16"/>
      <c r="CDF818" s="16"/>
      <c r="CDG818" s="16"/>
      <c r="CDH818" s="16"/>
      <c r="CDI818" s="16"/>
      <c r="CDJ818" s="16"/>
      <c r="CDK818" s="16"/>
      <c r="CDL818" s="16"/>
      <c r="CDM818" s="16"/>
      <c r="CDN818" s="16"/>
      <c r="CDO818" s="16"/>
      <c r="CDP818" s="16"/>
      <c r="CDQ818" s="16"/>
      <c r="CDR818" s="16"/>
      <c r="CDS818" s="16"/>
      <c r="CDT818" s="16"/>
      <c r="CDU818" s="16"/>
      <c r="CDV818" s="16"/>
      <c r="CDW818" s="16"/>
      <c r="CDX818" s="16"/>
      <c r="CDY818" s="16"/>
      <c r="CDZ818" s="16"/>
      <c r="CEA818" s="16"/>
      <c r="CEB818" s="16"/>
      <c r="CEC818" s="16"/>
      <c r="CED818" s="16"/>
      <c r="CEE818" s="16"/>
      <c r="CEF818" s="16"/>
      <c r="CEG818" s="16"/>
      <c r="CEH818" s="16"/>
      <c r="CEI818" s="16"/>
      <c r="CEJ818" s="16"/>
      <c r="CEK818" s="16"/>
      <c r="CEL818" s="16"/>
      <c r="CEM818" s="16"/>
      <c r="CEN818" s="16"/>
      <c r="CEO818" s="16"/>
      <c r="CEP818" s="16"/>
      <c r="CEQ818" s="16"/>
      <c r="CER818" s="16"/>
      <c r="CES818" s="16"/>
      <c r="CET818" s="16"/>
      <c r="CEU818" s="16"/>
      <c r="CEV818" s="16"/>
      <c r="CEW818" s="16"/>
      <c r="CEX818" s="16"/>
      <c r="CEY818" s="16"/>
      <c r="CEZ818" s="16"/>
      <c r="CFA818" s="16"/>
      <c r="CFB818" s="16"/>
      <c r="CFC818" s="16"/>
      <c r="CFD818" s="16"/>
      <c r="CFE818" s="16"/>
      <c r="CFF818" s="16"/>
      <c r="CFG818" s="16"/>
      <c r="CFH818" s="16"/>
      <c r="CFI818" s="16"/>
      <c r="CFJ818" s="16"/>
      <c r="CFK818" s="16"/>
      <c r="CFL818" s="16"/>
      <c r="CFM818" s="16"/>
      <c r="CFN818" s="16"/>
      <c r="CFO818" s="16"/>
      <c r="CFP818" s="16"/>
      <c r="CFQ818" s="16"/>
      <c r="CFR818" s="16"/>
      <c r="CFS818" s="16"/>
      <c r="CFT818" s="16"/>
      <c r="CFU818" s="16"/>
      <c r="CFV818" s="16"/>
      <c r="CFW818" s="16"/>
      <c r="CFX818" s="16"/>
      <c r="CFY818" s="16"/>
      <c r="CFZ818" s="16"/>
      <c r="CGA818" s="16"/>
      <c r="CGB818" s="16"/>
      <c r="CGC818" s="16"/>
      <c r="CGD818" s="16"/>
      <c r="CGE818" s="16"/>
      <c r="CGF818" s="16"/>
      <c r="CGG818" s="16"/>
      <c r="CGH818" s="16"/>
      <c r="CGI818" s="16"/>
      <c r="CGJ818" s="16"/>
      <c r="CGK818" s="16"/>
      <c r="CGL818" s="16"/>
      <c r="CGM818" s="16"/>
      <c r="CGN818" s="16"/>
      <c r="CGO818" s="16"/>
      <c r="CGP818" s="16"/>
      <c r="CGQ818" s="16"/>
      <c r="CGR818" s="16"/>
      <c r="CGS818" s="16"/>
      <c r="CGT818" s="16"/>
      <c r="CGU818" s="16"/>
      <c r="CGV818" s="16"/>
      <c r="CGW818" s="16"/>
      <c r="CGX818" s="16"/>
      <c r="CGY818" s="16"/>
      <c r="CGZ818" s="16"/>
      <c r="CHA818" s="16"/>
      <c r="CHB818" s="16"/>
      <c r="CHC818" s="16"/>
      <c r="CHD818" s="16"/>
      <c r="CHE818" s="16"/>
      <c r="CHF818" s="16"/>
      <c r="CHG818" s="16"/>
      <c r="CHH818" s="16"/>
      <c r="CHI818" s="16"/>
      <c r="CHJ818" s="16"/>
      <c r="CHK818" s="16"/>
      <c r="CHL818" s="16"/>
      <c r="CHM818" s="16"/>
      <c r="CHN818" s="16"/>
      <c r="CHO818" s="16"/>
      <c r="CHP818" s="16"/>
      <c r="CHQ818" s="16"/>
      <c r="CHR818" s="16"/>
      <c r="CHS818" s="16"/>
      <c r="CHT818" s="16"/>
      <c r="CHU818" s="16"/>
      <c r="CHV818" s="16"/>
      <c r="CHW818" s="16"/>
      <c r="CHX818" s="16"/>
      <c r="CHY818" s="16"/>
      <c r="CHZ818" s="16"/>
      <c r="CIA818" s="16"/>
      <c r="CIB818" s="16"/>
      <c r="CIC818" s="16"/>
      <c r="CID818" s="16"/>
      <c r="CIE818" s="16"/>
      <c r="CIF818" s="16"/>
      <c r="CIG818" s="16"/>
      <c r="CIH818" s="16"/>
      <c r="CII818" s="16"/>
      <c r="CIJ818" s="16"/>
      <c r="CIK818" s="16"/>
      <c r="CIL818" s="16"/>
      <c r="CIM818" s="16"/>
      <c r="CIN818" s="16"/>
      <c r="CIO818" s="16"/>
      <c r="CIP818" s="16"/>
      <c r="CIQ818" s="16"/>
      <c r="CIR818" s="16"/>
      <c r="CIS818" s="16"/>
      <c r="CIT818" s="16"/>
      <c r="CIU818" s="16"/>
      <c r="CIV818" s="16"/>
      <c r="CIW818" s="16"/>
      <c r="CIX818" s="16"/>
      <c r="CIY818" s="16"/>
      <c r="CIZ818" s="16"/>
      <c r="CJA818" s="16"/>
      <c r="CJB818" s="16"/>
      <c r="CJC818" s="16"/>
      <c r="CJD818" s="16"/>
      <c r="CJE818" s="16"/>
      <c r="CJF818" s="16"/>
      <c r="CJG818" s="16"/>
      <c r="CJH818" s="16"/>
      <c r="CJI818" s="16"/>
      <c r="CJJ818" s="16"/>
      <c r="CJK818" s="16"/>
      <c r="CJL818" s="16"/>
      <c r="CJM818" s="16"/>
      <c r="CJN818" s="16"/>
      <c r="CJO818" s="16"/>
      <c r="CJP818" s="16"/>
      <c r="CJQ818" s="16"/>
      <c r="CJR818" s="16"/>
      <c r="CJS818" s="16"/>
      <c r="CJT818" s="16"/>
      <c r="CJU818" s="16"/>
      <c r="CJV818" s="16"/>
      <c r="CJW818" s="16"/>
      <c r="CJX818" s="16"/>
      <c r="CJY818" s="16"/>
      <c r="CJZ818" s="16"/>
      <c r="CKA818" s="16"/>
      <c r="CKB818" s="16"/>
      <c r="CKC818" s="16"/>
      <c r="CKD818" s="16"/>
      <c r="CKE818" s="16"/>
      <c r="CKF818" s="16"/>
      <c r="CKG818" s="16"/>
      <c r="CKH818" s="16"/>
      <c r="CKI818" s="16"/>
      <c r="CKJ818" s="16"/>
      <c r="CKK818" s="16"/>
      <c r="CKL818" s="16"/>
      <c r="CKM818" s="16"/>
      <c r="CKN818" s="16"/>
      <c r="CKO818" s="16"/>
      <c r="CKP818" s="16"/>
      <c r="CKQ818" s="16"/>
      <c r="CKR818" s="16"/>
      <c r="CKS818" s="16"/>
      <c r="CKT818" s="16"/>
      <c r="CKU818" s="16"/>
      <c r="CKV818" s="16"/>
      <c r="CKW818" s="16"/>
      <c r="CKX818" s="16"/>
      <c r="CKY818" s="16"/>
      <c r="CKZ818" s="16"/>
      <c r="CLA818" s="16"/>
      <c r="CLB818" s="16"/>
      <c r="CLC818" s="16"/>
      <c r="CLD818" s="16"/>
      <c r="CLE818" s="16"/>
      <c r="CLF818" s="16"/>
      <c r="CLG818" s="16"/>
      <c r="CLH818" s="16"/>
      <c r="CLI818" s="16"/>
      <c r="CLJ818" s="16"/>
      <c r="CLK818" s="16"/>
      <c r="CLL818" s="16"/>
      <c r="CLM818" s="16"/>
      <c r="CLN818" s="16"/>
      <c r="CLO818" s="16"/>
      <c r="CLP818" s="16"/>
      <c r="CLQ818" s="16"/>
      <c r="CLR818" s="16"/>
      <c r="CLS818" s="16"/>
      <c r="CLT818" s="16"/>
      <c r="CLU818" s="16"/>
      <c r="CLV818" s="16"/>
      <c r="CLW818" s="16"/>
      <c r="CLX818" s="16"/>
      <c r="CLY818" s="16"/>
      <c r="CLZ818" s="16"/>
      <c r="CMA818" s="16"/>
      <c r="CMB818" s="16"/>
      <c r="CMC818" s="16"/>
      <c r="CMD818" s="16"/>
      <c r="CME818" s="16"/>
      <c r="CMF818" s="16"/>
      <c r="CMG818" s="16"/>
      <c r="CMH818" s="16"/>
      <c r="CMI818" s="16"/>
      <c r="CMJ818" s="16"/>
      <c r="CMK818" s="16"/>
      <c r="CML818" s="16"/>
      <c r="CMM818" s="16"/>
      <c r="CMN818" s="16"/>
      <c r="CMO818" s="16"/>
      <c r="CMP818" s="16"/>
      <c r="CMQ818" s="16"/>
      <c r="CMR818" s="16"/>
      <c r="CMS818" s="16"/>
      <c r="CMT818" s="16"/>
      <c r="CMU818" s="16"/>
      <c r="CMV818" s="16"/>
      <c r="CMW818" s="16"/>
      <c r="CMX818" s="16"/>
      <c r="CMY818" s="16"/>
      <c r="CMZ818" s="16"/>
      <c r="CNA818" s="16"/>
      <c r="CNB818" s="16"/>
      <c r="CNC818" s="16"/>
      <c r="CND818" s="16"/>
      <c r="CNE818" s="16"/>
      <c r="CNF818" s="16"/>
      <c r="CNG818" s="16"/>
      <c r="CNH818" s="16"/>
      <c r="CNI818" s="16"/>
      <c r="CNJ818" s="16"/>
      <c r="CNK818" s="16"/>
      <c r="CNL818" s="16"/>
      <c r="CNM818" s="16"/>
      <c r="CNN818" s="16"/>
      <c r="CNO818" s="16"/>
      <c r="CNP818" s="16"/>
      <c r="CNQ818" s="16"/>
      <c r="CNR818" s="16"/>
      <c r="CNS818" s="16"/>
      <c r="CNT818" s="16"/>
      <c r="CNU818" s="16"/>
      <c r="CNV818" s="16"/>
      <c r="CNW818" s="16"/>
      <c r="CNX818" s="16"/>
      <c r="CNY818" s="16"/>
      <c r="CNZ818" s="16"/>
      <c r="COA818" s="16"/>
      <c r="COB818" s="16"/>
      <c r="COC818" s="16"/>
      <c r="COD818" s="16"/>
      <c r="COE818" s="16"/>
      <c r="COF818" s="16"/>
      <c r="COG818" s="16"/>
      <c r="COH818" s="16"/>
      <c r="COI818" s="16"/>
      <c r="COJ818" s="16"/>
      <c r="COK818" s="16"/>
      <c r="COL818" s="16"/>
      <c r="COM818" s="16"/>
      <c r="CON818" s="16"/>
      <c r="COO818" s="16"/>
      <c r="COP818" s="16"/>
      <c r="COQ818" s="16"/>
      <c r="COR818" s="16"/>
      <c r="COS818" s="16"/>
      <c r="COT818" s="16"/>
      <c r="COU818" s="16"/>
      <c r="COV818" s="16"/>
      <c r="COW818" s="16"/>
      <c r="COX818" s="16"/>
      <c r="COY818" s="16"/>
      <c r="COZ818" s="16"/>
      <c r="CPA818" s="16"/>
      <c r="CPB818" s="16"/>
      <c r="CPC818" s="16"/>
      <c r="CPD818" s="16"/>
      <c r="CPE818" s="16"/>
      <c r="CPF818" s="16"/>
      <c r="CPG818" s="16"/>
      <c r="CPH818" s="16"/>
      <c r="CPI818" s="16"/>
      <c r="CPJ818" s="16"/>
      <c r="CPK818" s="16"/>
      <c r="CPL818" s="16"/>
      <c r="CPM818" s="16"/>
      <c r="CPN818" s="16"/>
      <c r="CPO818" s="16"/>
      <c r="CPP818" s="16"/>
      <c r="CPQ818" s="16"/>
      <c r="CPR818" s="16"/>
      <c r="CPS818" s="16"/>
      <c r="CPT818" s="16"/>
      <c r="CPU818" s="16"/>
      <c r="CPV818" s="16"/>
      <c r="CPW818" s="16"/>
      <c r="CPX818" s="16"/>
      <c r="CPY818" s="16"/>
      <c r="CPZ818" s="16"/>
      <c r="CQA818" s="16"/>
      <c r="CQB818" s="16"/>
      <c r="CQC818" s="16"/>
      <c r="CQD818" s="16"/>
      <c r="CQE818" s="16"/>
      <c r="CQF818" s="16"/>
      <c r="CQG818" s="16"/>
      <c r="CQH818" s="16"/>
      <c r="CQI818" s="16"/>
      <c r="CQJ818" s="16"/>
      <c r="CQK818" s="16"/>
      <c r="CQL818" s="16"/>
      <c r="CQM818" s="16"/>
      <c r="CQN818" s="16"/>
      <c r="CQO818" s="16"/>
      <c r="CQP818" s="16"/>
      <c r="CQQ818" s="16"/>
      <c r="CQR818" s="16"/>
      <c r="CQS818" s="16"/>
      <c r="CQT818" s="16"/>
      <c r="CQU818" s="16"/>
      <c r="CQV818" s="16"/>
      <c r="CQW818" s="16"/>
      <c r="CQX818" s="16"/>
      <c r="CQY818" s="16"/>
      <c r="CQZ818" s="16"/>
      <c r="CRA818" s="16"/>
      <c r="CRB818" s="16"/>
      <c r="CRC818" s="16"/>
      <c r="CRD818" s="16"/>
      <c r="CRE818" s="16"/>
      <c r="CRF818" s="16"/>
      <c r="CRG818" s="16"/>
      <c r="CRH818" s="16"/>
      <c r="CRI818" s="16"/>
      <c r="CRJ818" s="16"/>
      <c r="CRK818" s="16"/>
      <c r="CRL818" s="16"/>
      <c r="CRM818" s="16"/>
      <c r="CRN818" s="16"/>
      <c r="CRO818" s="16"/>
      <c r="CRP818" s="16"/>
      <c r="CRQ818" s="16"/>
      <c r="CRR818" s="16"/>
      <c r="CRS818" s="16"/>
      <c r="CRT818" s="16"/>
      <c r="CRU818" s="16"/>
      <c r="CRV818" s="16"/>
      <c r="CRW818" s="16"/>
      <c r="CRX818" s="16"/>
      <c r="CRY818" s="16"/>
      <c r="CRZ818" s="16"/>
      <c r="CSA818" s="16"/>
      <c r="CSB818" s="16"/>
      <c r="CSC818" s="16"/>
      <c r="CSD818" s="16"/>
      <c r="CSE818" s="16"/>
      <c r="CSF818" s="16"/>
      <c r="CSG818" s="16"/>
      <c r="CSH818" s="16"/>
      <c r="CSI818" s="16"/>
      <c r="CSJ818" s="16"/>
      <c r="CSK818" s="16"/>
      <c r="CSL818" s="16"/>
      <c r="CSM818" s="16"/>
      <c r="CSN818" s="16"/>
      <c r="CSO818" s="16"/>
      <c r="CSP818" s="16"/>
      <c r="CSQ818" s="16"/>
      <c r="CSR818" s="16"/>
      <c r="CSS818" s="16"/>
      <c r="CST818" s="16"/>
      <c r="CSU818" s="16"/>
      <c r="CSV818" s="16"/>
      <c r="CSW818" s="16"/>
      <c r="CSX818" s="16"/>
      <c r="CSY818" s="16"/>
      <c r="CSZ818" s="16"/>
      <c r="CTA818" s="16"/>
      <c r="CTB818" s="16"/>
      <c r="CTC818" s="16"/>
      <c r="CTD818" s="16"/>
      <c r="CTE818" s="16"/>
      <c r="CTF818" s="16"/>
      <c r="CTG818" s="16"/>
      <c r="CTH818" s="16"/>
      <c r="CTI818" s="16"/>
      <c r="CTJ818" s="16"/>
      <c r="CTK818" s="16"/>
      <c r="CTL818" s="16"/>
      <c r="CTM818" s="16"/>
      <c r="CTN818" s="16"/>
      <c r="CTO818" s="16"/>
      <c r="CTP818" s="16"/>
      <c r="CTQ818" s="16"/>
      <c r="CTR818" s="16"/>
      <c r="CTS818" s="16"/>
      <c r="CTT818" s="16"/>
      <c r="CTU818" s="16"/>
      <c r="CTV818" s="16"/>
      <c r="CTW818" s="16"/>
      <c r="CTX818" s="16"/>
      <c r="CTY818" s="16"/>
      <c r="CTZ818" s="16"/>
      <c r="CUA818" s="16"/>
      <c r="CUB818" s="16"/>
      <c r="CUC818" s="16"/>
      <c r="CUD818" s="16"/>
      <c r="CUE818" s="16"/>
      <c r="CUF818" s="16"/>
      <c r="CUG818" s="16"/>
      <c r="CUH818" s="16"/>
      <c r="CUI818" s="16"/>
      <c r="CUJ818" s="16"/>
      <c r="CUK818" s="16"/>
      <c r="CUL818" s="16"/>
      <c r="CUM818" s="16"/>
      <c r="CUN818" s="16"/>
      <c r="CUO818" s="16"/>
      <c r="CUP818" s="16"/>
      <c r="CUQ818" s="16"/>
      <c r="CUR818" s="16"/>
      <c r="CUS818" s="16"/>
      <c r="CUT818" s="16"/>
      <c r="CUU818" s="16"/>
      <c r="CUV818" s="16"/>
      <c r="CUW818" s="16"/>
      <c r="CUX818" s="16"/>
      <c r="CUY818" s="16"/>
      <c r="CUZ818" s="16"/>
      <c r="CVA818" s="16"/>
      <c r="CVB818" s="16"/>
      <c r="CVC818" s="16"/>
      <c r="CVD818" s="16"/>
      <c r="CVE818" s="16"/>
      <c r="CVF818" s="16"/>
      <c r="CVG818" s="16"/>
      <c r="CVH818" s="16"/>
      <c r="CVI818" s="16"/>
      <c r="CVJ818" s="16"/>
      <c r="CVK818" s="16"/>
      <c r="CVL818" s="16"/>
      <c r="CVM818" s="16"/>
      <c r="CVN818" s="16"/>
      <c r="CVO818" s="16"/>
      <c r="CVP818" s="16"/>
      <c r="CVQ818" s="16"/>
      <c r="CVR818" s="16"/>
      <c r="CVS818" s="16"/>
      <c r="CVT818" s="16"/>
      <c r="CVU818" s="16"/>
      <c r="CVV818" s="16"/>
      <c r="CVW818" s="16"/>
      <c r="CVX818" s="16"/>
      <c r="CVY818" s="16"/>
      <c r="CVZ818" s="16"/>
      <c r="CWA818" s="16"/>
      <c r="CWB818" s="16"/>
      <c r="CWC818" s="16"/>
      <c r="CWD818" s="16"/>
      <c r="CWE818" s="16"/>
      <c r="CWF818" s="16"/>
      <c r="CWG818" s="16"/>
      <c r="CWH818" s="16"/>
      <c r="CWI818" s="16"/>
      <c r="CWJ818" s="16"/>
      <c r="CWK818" s="16"/>
      <c r="CWL818" s="16"/>
      <c r="CWM818" s="16"/>
      <c r="CWN818" s="16"/>
      <c r="CWO818" s="16"/>
      <c r="CWP818" s="16"/>
      <c r="CWQ818" s="16"/>
      <c r="CWR818" s="16"/>
      <c r="CWS818" s="16"/>
      <c r="CWT818" s="16"/>
      <c r="CWU818" s="16"/>
      <c r="CWV818" s="16"/>
      <c r="CWW818" s="16"/>
      <c r="CWX818" s="16"/>
      <c r="CWY818" s="16"/>
      <c r="CWZ818" s="16"/>
      <c r="CXA818" s="16"/>
      <c r="CXB818" s="16"/>
      <c r="CXC818" s="16"/>
      <c r="CXD818" s="16"/>
      <c r="CXE818" s="16"/>
      <c r="CXF818" s="16"/>
      <c r="CXG818" s="16"/>
      <c r="CXH818" s="16"/>
      <c r="CXI818" s="16"/>
      <c r="CXJ818" s="16"/>
      <c r="CXK818" s="16"/>
      <c r="CXL818" s="16"/>
      <c r="CXM818" s="16"/>
      <c r="CXN818" s="16"/>
      <c r="CXO818" s="16"/>
      <c r="CXP818" s="16"/>
      <c r="CXQ818" s="16"/>
      <c r="CXR818" s="16"/>
      <c r="CXS818" s="16"/>
      <c r="CXT818" s="16"/>
      <c r="CXU818" s="16"/>
      <c r="CXV818" s="16"/>
      <c r="CXW818" s="16"/>
      <c r="CXX818" s="16"/>
      <c r="CXY818" s="16"/>
      <c r="CXZ818" s="16"/>
      <c r="CYA818" s="16"/>
      <c r="CYB818" s="16"/>
      <c r="CYC818" s="16"/>
      <c r="CYD818" s="16"/>
      <c r="CYE818" s="16"/>
      <c r="CYF818" s="16"/>
      <c r="CYG818" s="16"/>
      <c r="CYH818" s="16"/>
      <c r="CYI818" s="16"/>
      <c r="CYJ818" s="16"/>
      <c r="CYK818" s="16"/>
      <c r="CYL818" s="16"/>
      <c r="CYM818" s="16"/>
      <c r="CYN818" s="16"/>
      <c r="CYO818" s="16"/>
      <c r="CYP818" s="16"/>
      <c r="CYQ818" s="16"/>
      <c r="CYR818" s="16"/>
      <c r="CYS818" s="16"/>
      <c r="CYT818" s="16"/>
      <c r="CYU818" s="16"/>
      <c r="CYV818" s="16"/>
      <c r="CYW818" s="16"/>
      <c r="CYX818" s="16"/>
      <c r="CYY818" s="16"/>
      <c r="CYZ818" s="16"/>
      <c r="CZA818" s="16"/>
      <c r="CZB818" s="16"/>
      <c r="CZC818" s="16"/>
      <c r="CZD818" s="16"/>
      <c r="CZE818" s="16"/>
      <c r="CZF818" s="16"/>
      <c r="CZG818" s="16"/>
      <c r="CZH818" s="16"/>
      <c r="CZI818" s="16"/>
      <c r="CZJ818" s="16"/>
      <c r="CZK818" s="16"/>
      <c r="CZL818" s="16"/>
      <c r="CZM818" s="16"/>
      <c r="CZN818" s="16"/>
      <c r="CZO818" s="16"/>
      <c r="CZP818" s="16"/>
      <c r="CZQ818" s="16"/>
      <c r="CZR818" s="16"/>
      <c r="CZS818" s="16"/>
      <c r="CZT818" s="16"/>
      <c r="CZU818" s="16"/>
      <c r="CZV818" s="16"/>
      <c r="CZW818" s="16"/>
      <c r="CZX818" s="16"/>
      <c r="CZY818" s="16"/>
      <c r="CZZ818" s="16"/>
      <c r="DAA818" s="16"/>
      <c r="DAB818" s="16"/>
      <c r="DAC818" s="16"/>
      <c r="DAD818" s="16"/>
      <c r="DAE818" s="16"/>
      <c r="DAF818" s="16"/>
      <c r="DAG818" s="16"/>
      <c r="DAH818" s="16"/>
      <c r="DAI818" s="16"/>
      <c r="DAJ818" s="16"/>
      <c r="DAK818" s="16"/>
      <c r="DAL818" s="16"/>
      <c r="DAM818" s="16"/>
      <c r="DAN818" s="16"/>
      <c r="DAO818" s="16"/>
      <c r="DAP818" s="16"/>
      <c r="DAQ818" s="16"/>
      <c r="DAR818" s="16"/>
      <c r="DAS818" s="16"/>
      <c r="DAT818" s="16"/>
      <c r="DAU818" s="16"/>
      <c r="DAV818" s="16"/>
      <c r="DAW818" s="16"/>
      <c r="DAX818" s="16"/>
      <c r="DAY818" s="16"/>
      <c r="DAZ818" s="16"/>
      <c r="DBA818" s="16"/>
      <c r="DBB818" s="16"/>
      <c r="DBC818" s="16"/>
      <c r="DBD818" s="16"/>
      <c r="DBE818" s="16"/>
      <c r="DBF818" s="16"/>
      <c r="DBG818" s="16"/>
      <c r="DBH818" s="16"/>
      <c r="DBI818" s="16"/>
      <c r="DBJ818" s="16"/>
      <c r="DBK818" s="16"/>
      <c r="DBL818" s="16"/>
      <c r="DBM818" s="16"/>
      <c r="DBN818" s="16"/>
      <c r="DBO818" s="16"/>
      <c r="DBP818" s="16"/>
      <c r="DBQ818" s="16"/>
      <c r="DBR818" s="16"/>
      <c r="DBS818" s="16"/>
      <c r="DBT818" s="16"/>
      <c r="DBU818" s="16"/>
      <c r="DBV818" s="16"/>
      <c r="DBW818" s="16"/>
      <c r="DBX818" s="16"/>
      <c r="DBY818" s="16"/>
      <c r="DBZ818" s="16"/>
      <c r="DCA818" s="16"/>
      <c r="DCB818" s="16"/>
      <c r="DCC818" s="16"/>
      <c r="DCD818" s="16"/>
      <c r="DCE818" s="16"/>
      <c r="DCF818" s="16"/>
      <c r="DCG818" s="16"/>
      <c r="DCH818" s="16"/>
      <c r="DCI818" s="16"/>
      <c r="DCJ818" s="16"/>
      <c r="DCK818" s="16"/>
      <c r="DCL818" s="16"/>
      <c r="DCM818" s="16"/>
      <c r="DCN818" s="16"/>
      <c r="DCO818" s="16"/>
      <c r="DCP818" s="16"/>
      <c r="DCQ818" s="16"/>
      <c r="DCR818" s="16"/>
      <c r="DCS818" s="16"/>
      <c r="DCT818" s="16"/>
      <c r="DCU818" s="16"/>
      <c r="DCV818" s="16"/>
      <c r="DCW818" s="16"/>
      <c r="DCX818" s="16"/>
      <c r="DCY818" s="16"/>
      <c r="DCZ818" s="16"/>
      <c r="DDA818" s="16"/>
      <c r="DDB818" s="16"/>
      <c r="DDC818" s="16"/>
      <c r="DDD818" s="16"/>
      <c r="DDE818" s="16"/>
      <c r="DDF818" s="16"/>
      <c r="DDG818" s="16"/>
      <c r="DDH818" s="16"/>
      <c r="DDI818" s="16"/>
      <c r="DDJ818" s="16"/>
      <c r="DDK818" s="16"/>
      <c r="DDL818" s="16"/>
      <c r="DDM818" s="16"/>
      <c r="DDN818" s="16"/>
      <c r="DDO818" s="16"/>
      <c r="DDP818" s="16"/>
      <c r="DDQ818" s="16"/>
      <c r="DDR818" s="16"/>
      <c r="DDS818" s="16"/>
      <c r="DDT818" s="16"/>
      <c r="DDU818" s="16"/>
      <c r="DDV818" s="16"/>
      <c r="DDW818" s="16"/>
      <c r="DDX818" s="16"/>
      <c r="DDY818" s="16"/>
      <c r="DDZ818" s="16"/>
      <c r="DEA818" s="16"/>
      <c r="DEB818" s="16"/>
      <c r="DEC818" s="16"/>
      <c r="DED818" s="16"/>
      <c r="DEE818" s="16"/>
      <c r="DEF818" s="16"/>
      <c r="DEG818" s="16"/>
      <c r="DEH818" s="16"/>
      <c r="DEI818" s="16"/>
      <c r="DEJ818" s="16"/>
      <c r="DEK818" s="16"/>
      <c r="DEL818" s="16"/>
      <c r="DEM818" s="16"/>
      <c r="DEN818" s="16"/>
      <c r="DEO818" s="16"/>
      <c r="DEP818" s="16"/>
      <c r="DEQ818" s="16"/>
      <c r="DER818" s="16"/>
      <c r="DES818" s="16"/>
      <c r="DET818" s="16"/>
      <c r="DEU818" s="16"/>
      <c r="DEV818" s="16"/>
      <c r="DEW818" s="16"/>
      <c r="DEX818" s="16"/>
      <c r="DEY818" s="16"/>
      <c r="DEZ818" s="16"/>
      <c r="DFA818" s="16"/>
      <c r="DFB818" s="16"/>
      <c r="DFC818" s="16"/>
      <c r="DFD818" s="16"/>
      <c r="DFE818" s="16"/>
      <c r="DFF818" s="16"/>
      <c r="DFG818" s="16"/>
      <c r="DFH818" s="16"/>
      <c r="DFI818" s="16"/>
      <c r="DFJ818" s="16"/>
      <c r="DFK818" s="16"/>
      <c r="DFL818" s="16"/>
      <c r="DFM818" s="16"/>
      <c r="DFN818" s="16"/>
      <c r="DFO818" s="16"/>
      <c r="DFP818" s="16"/>
      <c r="DFQ818" s="16"/>
      <c r="DFR818" s="16"/>
      <c r="DFS818" s="16"/>
      <c r="DFT818" s="16"/>
      <c r="DFU818" s="16"/>
      <c r="DFV818" s="16"/>
      <c r="DFW818" s="16"/>
      <c r="DFX818" s="16"/>
      <c r="DFY818" s="16"/>
      <c r="DFZ818" s="16"/>
      <c r="DGA818" s="16"/>
      <c r="DGB818" s="16"/>
      <c r="DGC818" s="16"/>
      <c r="DGD818" s="16"/>
      <c r="DGE818" s="16"/>
      <c r="DGF818" s="16"/>
      <c r="DGG818" s="16"/>
      <c r="DGH818" s="16"/>
      <c r="DGI818" s="16"/>
      <c r="DGJ818" s="16"/>
      <c r="DGK818" s="16"/>
      <c r="DGL818" s="16"/>
      <c r="DGM818" s="16"/>
      <c r="DGN818" s="16"/>
      <c r="DGO818" s="16"/>
      <c r="DGP818" s="16"/>
      <c r="DGQ818" s="16"/>
      <c r="DGR818" s="16"/>
      <c r="DGS818" s="16"/>
      <c r="DGT818" s="16"/>
      <c r="DGU818" s="16"/>
      <c r="DGV818" s="16"/>
      <c r="DGW818" s="16"/>
      <c r="DGX818" s="16"/>
      <c r="DGY818" s="16"/>
      <c r="DGZ818" s="16"/>
      <c r="DHA818" s="16"/>
      <c r="DHB818" s="16"/>
      <c r="DHC818" s="16"/>
      <c r="DHD818" s="16"/>
      <c r="DHE818" s="16"/>
      <c r="DHF818" s="16"/>
      <c r="DHG818" s="16"/>
      <c r="DHH818" s="16"/>
      <c r="DHI818" s="16"/>
      <c r="DHJ818" s="16"/>
      <c r="DHK818" s="16"/>
      <c r="DHL818" s="16"/>
      <c r="DHM818" s="16"/>
      <c r="DHN818" s="16"/>
      <c r="DHO818" s="16"/>
      <c r="DHP818" s="16"/>
      <c r="DHQ818" s="16"/>
      <c r="DHR818" s="16"/>
      <c r="DHS818" s="16"/>
      <c r="DHT818" s="16"/>
      <c r="DHU818" s="16"/>
      <c r="DHV818" s="16"/>
      <c r="DHW818" s="16"/>
      <c r="DHX818" s="16"/>
      <c r="DHY818" s="16"/>
      <c r="DHZ818" s="16"/>
      <c r="DIA818" s="16"/>
      <c r="DIB818" s="16"/>
      <c r="DIC818" s="16"/>
      <c r="DID818" s="16"/>
      <c r="DIE818" s="16"/>
      <c r="DIF818" s="16"/>
      <c r="DIG818" s="16"/>
      <c r="DIH818" s="16"/>
      <c r="DII818" s="16"/>
      <c r="DIJ818" s="16"/>
      <c r="DIK818" s="16"/>
      <c r="DIL818" s="16"/>
      <c r="DIM818" s="16"/>
      <c r="DIN818" s="16"/>
      <c r="DIO818" s="16"/>
      <c r="DIP818" s="16"/>
      <c r="DIQ818" s="16"/>
      <c r="DIR818" s="16"/>
      <c r="DIS818" s="16"/>
      <c r="DIT818" s="16"/>
      <c r="DIU818" s="16"/>
      <c r="DIV818" s="16"/>
      <c r="DIW818" s="16"/>
      <c r="DIX818" s="16"/>
      <c r="DIY818" s="16"/>
      <c r="DIZ818" s="16"/>
      <c r="DJA818" s="16"/>
      <c r="DJB818" s="16"/>
      <c r="DJC818" s="16"/>
      <c r="DJD818" s="16"/>
      <c r="DJE818" s="16"/>
      <c r="DJF818" s="16"/>
      <c r="DJG818" s="16"/>
      <c r="DJH818" s="16"/>
      <c r="DJI818" s="16"/>
      <c r="DJJ818" s="16"/>
      <c r="DJK818" s="16"/>
      <c r="DJL818" s="16"/>
      <c r="DJM818" s="16"/>
      <c r="DJN818" s="16"/>
      <c r="DJO818" s="16"/>
      <c r="DJP818" s="16"/>
      <c r="DJQ818" s="16"/>
      <c r="DJR818" s="16"/>
      <c r="DJS818" s="16"/>
      <c r="DJT818" s="16"/>
      <c r="DJU818" s="16"/>
      <c r="DJV818" s="16"/>
      <c r="DJW818" s="16"/>
      <c r="DJX818" s="16"/>
      <c r="DJY818" s="16"/>
      <c r="DJZ818" s="16"/>
      <c r="DKA818" s="16"/>
      <c r="DKB818" s="16"/>
      <c r="DKC818" s="16"/>
      <c r="DKD818" s="16"/>
      <c r="DKE818" s="16"/>
      <c r="DKF818" s="16"/>
      <c r="DKG818" s="16"/>
      <c r="DKH818" s="16"/>
      <c r="DKI818" s="16"/>
      <c r="DKJ818" s="16"/>
      <c r="DKK818" s="16"/>
      <c r="DKL818" s="16"/>
      <c r="DKM818" s="16"/>
      <c r="DKN818" s="16"/>
      <c r="DKO818" s="16"/>
      <c r="DKP818" s="16"/>
      <c r="DKQ818" s="16"/>
      <c r="DKR818" s="16"/>
      <c r="DKS818" s="16"/>
      <c r="DKT818" s="16"/>
      <c r="DKU818" s="16"/>
      <c r="DKV818" s="16"/>
      <c r="DKW818" s="16"/>
      <c r="DKX818" s="16"/>
      <c r="DKY818" s="16"/>
      <c r="DKZ818" s="16"/>
      <c r="DLA818" s="16"/>
      <c r="DLB818" s="16"/>
      <c r="DLC818" s="16"/>
      <c r="DLD818" s="16"/>
      <c r="DLE818" s="16"/>
      <c r="DLF818" s="16"/>
      <c r="DLG818" s="16"/>
      <c r="DLH818" s="16"/>
      <c r="DLI818" s="16"/>
      <c r="DLJ818" s="16"/>
      <c r="DLK818" s="16"/>
      <c r="DLL818" s="16"/>
      <c r="DLM818" s="16"/>
      <c r="DLN818" s="16"/>
      <c r="DLO818" s="16"/>
      <c r="DLP818" s="16"/>
      <c r="DLQ818" s="16"/>
      <c r="DLR818" s="16"/>
      <c r="DLS818" s="16"/>
      <c r="DLT818" s="16"/>
      <c r="DLU818" s="16"/>
      <c r="DLV818" s="16"/>
      <c r="DLW818" s="16"/>
      <c r="DLX818" s="16"/>
      <c r="DLY818" s="16"/>
      <c r="DLZ818" s="16"/>
      <c r="DMA818" s="16"/>
      <c r="DMB818" s="16"/>
      <c r="DMC818" s="16"/>
      <c r="DMD818" s="16"/>
      <c r="DME818" s="16"/>
      <c r="DMF818" s="16"/>
      <c r="DMG818" s="16"/>
      <c r="DMH818" s="16"/>
      <c r="DMI818" s="16"/>
      <c r="DMJ818" s="16"/>
      <c r="DMK818" s="16"/>
      <c r="DML818" s="16"/>
      <c r="DMM818" s="16"/>
      <c r="DMN818" s="16"/>
      <c r="DMO818" s="16"/>
      <c r="DMP818" s="16"/>
      <c r="DMQ818" s="16"/>
      <c r="DMR818" s="16"/>
      <c r="DMS818" s="16"/>
      <c r="DMT818" s="16"/>
      <c r="DMU818" s="16"/>
      <c r="DMV818" s="16"/>
      <c r="DMW818" s="16"/>
      <c r="DMX818" s="16"/>
      <c r="DMY818" s="16"/>
      <c r="DMZ818" s="16"/>
      <c r="DNA818" s="16"/>
      <c r="DNB818" s="16"/>
      <c r="DNC818" s="16"/>
      <c r="DND818" s="16"/>
      <c r="DNE818" s="16"/>
      <c r="DNF818" s="16"/>
      <c r="DNG818" s="16"/>
      <c r="DNH818" s="16"/>
      <c r="DNI818" s="16"/>
      <c r="DNJ818" s="16"/>
      <c r="DNK818" s="16"/>
      <c r="DNL818" s="16"/>
      <c r="DNM818" s="16"/>
      <c r="DNN818" s="16"/>
      <c r="DNO818" s="16"/>
      <c r="DNP818" s="16"/>
      <c r="DNQ818" s="16"/>
      <c r="DNR818" s="16"/>
      <c r="DNS818" s="16"/>
      <c r="DNT818" s="16"/>
      <c r="DNU818" s="16"/>
      <c r="DNV818" s="16"/>
      <c r="DNW818" s="16"/>
      <c r="DNX818" s="16"/>
      <c r="DNY818" s="16"/>
      <c r="DNZ818" s="16"/>
      <c r="DOA818" s="16"/>
      <c r="DOB818" s="16"/>
      <c r="DOC818" s="16"/>
      <c r="DOD818" s="16"/>
      <c r="DOE818" s="16"/>
      <c r="DOF818" s="16"/>
      <c r="DOG818" s="16"/>
      <c r="DOH818" s="16"/>
      <c r="DOI818" s="16"/>
      <c r="DOJ818" s="16"/>
      <c r="DOK818" s="16"/>
      <c r="DOL818" s="16"/>
      <c r="DOM818" s="16"/>
      <c r="DON818" s="16"/>
      <c r="DOO818" s="16"/>
      <c r="DOP818" s="16"/>
      <c r="DOQ818" s="16"/>
      <c r="DOR818" s="16"/>
      <c r="DOS818" s="16"/>
      <c r="DOT818" s="16"/>
      <c r="DOU818" s="16"/>
      <c r="DOV818" s="16"/>
      <c r="DOW818" s="16"/>
      <c r="DOX818" s="16"/>
      <c r="DOY818" s="16"/>
      <c r="DOZ818" s="16"/>
      <c r="DPA818" s="16"/>
      <c r="DPB818" s="16"/>
      <c r="DPC818" s="16"/>
      <c r="DPD818" s="16"/>
      <c r="DPE818" s="16"/>
      <c r="DPF818" s="16"/>
      <c r="DPG818" s="16"/>
      <c r="DPH818" s="16"/>
      <c r="DPI818" s="16"/>
      <c r="DPJ818" s="16"/>
      <c r="DPK818" s="16"/>
      <c r="DPL818" s="16"/>
      <c r="DPM818" s="16"/>
      <c r="DPN818" s="16"/>
      <c r="DPO818" s="16"/>
      <c r="DPP818" s="16"/>
      <c r="DPQ818" s="16"/>
      <c r="DPR818" s="16"/>
      <c r="DPS818" s="16"/>
      <c r="DPT818" s="16"/>
      <c r="DPU818" s="16"/>
      <c r="DPV818" s="16"/>
      <c r="DPW818" s="16"/>
      <c r="DPX818" s="16"/>
      <c r="DPY818" s="16"/>
      <c r="DPZ818" s="16"/>
      <c r="DQA818" s="16"/>
      <c r="DQB818" s="16"/>
      <c r="DQC818" s="16"/>
      <c r="DQD818" s="16"/>
      <c r="DQE818" s="16"/>
      <c r="DQF818" s="16"/>
      <c r="DQG818" s="16"/>
      <c r="DQH818" s="16"/>
      <c r="DQI818" s="16"/>
      <c r="DQJ818" s="16"/>
      <c r="DQK818" s="16"/>
      <c r="DQL818" s="16"/>
      <c r="DQM818" s="16"/>
      <c r="DQN818" s="16"/>
      <c r="DQO818" s="16"/>
      <c r="DQP818" s="16"/>
      <c r="DQQ818" s="16"/>
      <c r="DQR818" s="16"/>
      <c r="DQS818" s="16"/>
      <c r="DQT818" s="16"/>
      <c r="DQU818" s="16"/>
      <c r="DQV818" s="16"/>
      <c r="DQW818" s="16"/>
      <c r="DQX818" s="16"/>
      <c r="DQY818" s="16"/>
      <c r="DQZ818" s="16"/>
      <c r="DRA818" s="16"/>
      <c r="DRB818" s="16"/>
      <c r="DRC818" s="16"/>
      <c r="DRD818" s="16"/>
      <c r="DRE818" s="16"/>
      <c r="DRF818" s="16"/>
      <c r="DRG818" s="16"/>
      <c r="DRH818" s="16"/>
      <c r="DRI818" s="16"/>
      <c r="DRJ818" s="16"/>
      <c r="DRK818" s="16"/>
      <c r="DRL818" s="16"/>
      <c r="DRM818" s="16"/>
      <c r="DRN818" s="16"/>
      <c r="DRO818" s="16"/>
      <c r="DRP818" s="16"/>
      <c r="DRQ818" s="16"/>
      <c r="DRR818" s="16"/>
      <c r="DRS818" s="16"/>
      <c r="DRT818" s="16"/>
      <c r="DRU818" s="16"/>
      <c r="DRV818" s="16"/>
      <c r="DRW818" s="16"/>
      <c r="DRX818" s="16"/>
      <c r="DRY818" s="16"/>
      <c r="DRZ818" s="16"/>
      <c r="DSA818" s="16"/>
      <c r="DSB818" s="16"/>
      <c r="DSC818" s="16"/>
      <c r="DSD818" s="16"/>
      <c r="DSE818" s="16"/>
      <c r="DSF818" s="16"/>
      <c r="DSG818" s="16"/>
      <c r="DSH818" s="16"/>
      <c r="DSI818" s="16"/>
      <c r="DSJ818" s="16"/>
      <c r="DSK818" s="16"/>
      <c r="DSL818" s="16"/>
      <c r="DSM818" s="16"/>
      <c r="DSN818" s="16"/>
      <c r="DSO818" s="16"/>
      <c r="DSP818" s="16"/>
      <c r="DSQ818" s="16"/>
      <c r="DSR818" s="16"/>
      <c r="DSS818" s="16"/>
      <c r="DST818" s="16"/>
      <c r="DSU818" s="16"/>
      <c r="DSV818" s="16"/>
      <c r="DSW818" s="16"/>
      <c r="DSX818" s="16"/>
      <c r="DSY818" s="16"/>
      <c r="DSZ818" s="16"/>
      <c r="DTA818" s="16"/>
      <c r="DTB818" s="16"/>
      <c r="DTC818" s="16"/>
      <c r="DTD818" s="16"/>
      <c r="DTE818" s="16"/>
      <c r="DTF818" s="16"/>
      <c r="DTG818" s="16"/>
      <c r="DTH818" s="16"/>
      <c r="DTI818" s="16"/>
      <c r="DTJ818" s="16"/>
      <c r="DTK818" s="16"/>
      <c r="DTL818" s="16"/>
      <c r="DTM818" s="16"/>
      <c r="DTN818" s="16"/>
      <c r="DTO818" s="16"/>
      <c r="DTP818" s="16"/>
      <c r="DTQ818" s="16"/>
      <c r="DTR818" s="16"/>
      <c r="DTS818" s="16"/>
      <c r="DTT818" s="16"/>
      <c r="DTU818" s="16"/>
      <c r="DTV818" s="16"/>
      <c r="DTW818" s="16"/>
      <c r="DTX818" s="16"/>
      <c r="DTY818" s="16"/>
      <c r="DTZ818" s="16"/>
      <c r="DUA818" s="16"/>
      <c r="DUB818" s="16"/>
      <c r="DUC818" s="16"/>
      <c r="DUD818" s="16"/>
      <c r="DUE818" s="16"/>
      <c r="DUF818" s="16"/>
      <c r="DUG818" s="16"/>
      <c r="DUH818" s="16"/>
      <c r="DUI818" s="16"/>
      <c r="DUJ818" s="16"/>
      <c r="DUK818" s="16"/>
      <c r="DUL818" s="16"/>
      <c r="DUM818" s="16"/>
      <c r="DUN818" s="16"/>
      <c r="DUO818" s="16"/>
      <c r="DUP818" s="16"/>
      <c r="DUQ818" s="16"/>
      <c r="DUR818" s="16"/>
      <c r="DUS818" s="16"/>
      <c r="DUT818" s="16"/>
      <c r="DUU818" s="16"/>
      <c r="DUV818" s="16"/>
      <c r="DUW818" s="16"/>
      <c r="DUX818" s="16"/>
      <c r="DUY818" s="16"/>
      <c r="DUZ818" s="16"/>
      <c r="DVA818" s="16"/>
      <c r="DVB818" s="16"/>
      <c r="DVC818" s="16"/>
      <c r="DVD818" s="16"/>
      <c r="DVE818" s="16"/>
      <c r="DVF818" s="16"/>
      <c r="DVG818" s="16"/>
      <c r="DVH818" s="16"/>
      <c r="DVI818" s="16"/>
      <c r="DVJ818" s="16"/>
      <c r="DVK818" s="16"/>
      <c r="DVL818" s="16"/>
      <c r="DVM818" s="16"/>
      <c r="DVN818" s="16"/>
      <c r="DVO818" s="16"/>
      <c r="DVP818" s="16"/>
      <c r="DVQ818" s="16"/>
      <c r="DVR818" s="16"/>
      <c r="DVS818" s="16"/>
      <c r="DVT818" s="16"/>
      <c r="DVU818" s="16"/>
      <c r="DVV818" s="16"/>
      <c r="DVW818" s="16"/>
      <c r="DVX818" s="16"/>
      <c r="DVY818" s="16"/>
      <c r="DVZ818" s="16"/>
      <c r="DWA818" s="16"/>
      <c r="DWB818" s="16"/>
      <c r="DWC818" s="16"/>
      <c r="DWD818" s="16"/>
      <c r="DWE818" s="16"/>
      <c r="DWF818" s="16"/>
      <c r="DWG818" s="16"/>
      <c r="DWH818" s="16"/>
      <c r="DWI818" s="16"/>
      <c r="DWJ818" s="16"/>
      <c r="DWK818" s="16"/>
      <c r="DWL818" s="16"/>
      <c r="DWM818" s="16"/>
      <c r="DWN818" s="16"/>
      <c r="DWO818" s="16"/>
      <c r="DWP818" s="16"/>
      <c r="DWQ818" s="16"/>
      <c r="DWR818" s="16"/>
      <c r="DWS818" s="16"/>
      <c r="DWT818" s="16"/>
      <c r="DWU818" s="16"/>
      <c r="DWV818" s="16"/>
      <c r="DWW818" s="16"/>
      <c r="DWX818" s="16"/>
      <c r="DWY818" s="16"/>
      <c r="DWZ818" s="16"/>
      <c r="DXA818" s="16"/>
      <c r="DXB818" s="16"/>
      <c r="DXC818" s="16"/>
      <c r="DXD818" s="16"/>
      <c r="DXE818" s="16"/>
      <c r="DXF818" s="16"/>
      <c r="DXG818" s="16"/>
      <c r="DXH818" s="16"/>
      <c r="DXI818" s="16"/>
      <c r="DXJ818" s="16"/>
      <c r="DXK818" s="16"/>
      <c r="DXL818" s="16"/>
      <c r="DXM818" s="16"/>
      <c r="DXN818" s="16"/>
      <c r="DXO818" s="16"/>
      <c r="DXP818" s="16"/>
      <c r="DXQ818" s="16"/>
      <c r="DXR818" s="16"/>
      <c r="DXS818" s="16"/>
      <c r="DXT818" s="16"/>
      <c r="DXU818" s="16"/>
      <c r="DXV818" s="16"/>
      <c r="DXW818" s="16"/>
      <c r="DXX818" s="16"/>
      <c r="DXY818" s="16"/>
      <c r="DXZ818" s="16"/>
      <c r="DYA818" s="16"/>
      <c r="DYB818" s="16"/>
      <c r="DYC818" s="16"/>
      <c r="DYD818" s="16"/>
      <c r="DYE818" s="16"/>
      <c r="DYF818" s="16"/>
      <c r="DYG818" s="16"/>
      <c r="DYH818" s="16"/>
      <c r="DYI818" s="16"/>
      <c r="DYJ818" s="16"/>
      <c r="DYK818" s="16"/>
      <c r="DYL818" s="16"/>
      <c r="DYM818" s="16"/>
      <c r="DYN818" s="16"/>
      <c r="DYO818" s="16"/>
      <c r="DYP818" s="16"/>
      <c r="DYQ818" s="16"/>
      <c r="DYR818" s="16"/>
      <c r="DYS818" s="16"/>
      <c r="DYT818" s="16"/>
      <c r="DYU818" s="16"/>
      <c r="DYV818" s="16"/>
      <c r="DYW818" s="16"/>
      <c r="DYX818" s="16"/>
      <c r="DYY818" s="16"/>
      <c r="DYZ818" s="16"/>
      <c r="DZA818" s="16"/>
      <c r="DZB818" s="16"/>
      <c r="DZC818" s="16"/>
      <c r="DZD818" s="16"/>
      <c r="DZE818" s="16"/>
      <c r="DZF818" s="16"/>
      <c r="DZG818" s="16"/>
      <c r="DZH818" s="16"/>
      <c r="DZI818" s="16"/>
      <c r="DZJ818" s="16"/>
      <c r="DZK818" s="16"/>
      <c r="DZL818" s="16"/>
      <c r="DZM818" s="16"/>
      <c r="DZN818" s="16"/>
      <c r="DZO818" s="16"/>
      <c r="DZP818" s="16"/>
      <c r="DZQ818" s="16"/>
      <c r="DZR818" s="16"/>
      <c r="DZS818" s="16"/>
      <c r="DZT818" s="16"/>
      <c r="DZU818" s="16"/>
      <c r="DZV818" s="16"/>
      <c r="DZW818" s="16"/>
      <c r="DZX818" s="16"/>
      <c r="DZY818" s="16"/>
      <c r="DZZ818" s="16"/>
      <c r="EAA818" s="16"/>
      <c r="EAB818" s="16"/>
      <c r="EAC818" s="16"/>
      <c r="EAD818" s="16"/>
      <c r="EAE818" s="16"/>
      <c r="EAF818" s="16"/>
      <c r="EAG818" s="16"/>
      <c r="EAH818" s="16"/>
      <c r="EAI818" s="16"/>
      <c r="EAJ818" s="16"/>
      <c r="EAK818" s="16"/>
      <c r="EAL818" s="16"/>
      <c r="EAM818" s="16"/>
      <c r="EAN818" s="16"/>
      <c r="EAO818" s="16"/>
      <c r="EAP818" s="16"/>
      <c r="EAQ818" s="16"/>
      <c r="EAR818" s="16"/>
      <c r="EAS818" s="16"/>
      <c r="EAT818" s="16"/>
      <c r="EAU818" s="16"/>
      <c r="EAV818" s="16"/>
      <c r="EAW818" s="16"/>
      <c r="EAX818" s="16"/>
      <c r="EAY818" s="16"/>
      <c r="EAZ818" s="16"/>
      <c r="EBA818" s="16"/>
      <c r="EBB818" s="16"/>
      <c r="EBC818" s="16"/>
      <c r="EBD818" s="16"/>
      <c r="EBE818" s="16"/>
      <c r="EBF818" s="16"/>
      <c r="EBG818" s="16"/>
      <c r="EBH818" s="16"/>
      <c r="EBI818" s="16"/>
      <c r="EBJ818" s="16"/>
      <c r="EBK818" s="16"/>
      <c r="EBL818" s="16"/>
      <c r="EBM818" s="16"/>
      <c r="EBN818" s="16"/>
      <c r="EBO818" s="16"/>
      <c r="EBP818" s="16"/>
      <c r="EBQ818" s="16"/>
      <c r="EBR818" s="16"/>
      <c r="EBS818" s="16"/>
      <c r="EBT818" s="16"/>
      <c r="EBU818" s="16"/>
      <c r="EBV818" s="16"/>
      <c r="EBW818" s="16"/>
      <c r="EBX818" s="16"/>
      <c r="EBY818" s="16"/>
      <c r="EBZ818" s="16"/>
      <c r="ECA818" s="16"/>
      <c r="ECB818" s="16"/>
      <c r="ECC818" s="16"/>
      <c r="ECD818" s="16"/>
      <c r="ECE818" s="16"/>
      <c r="ECF818" s="16"/>
      <c r="ECG818" s="16"/>
      <c r="ECH818" s="16"/>
      <c r="ECI818" s="16"/>
      <c r="ECJ818" s="16"/>
      <c r="ECK818" s="16"/>
      <c r="ECL818" s="16"/>
      <c r="ECM818" s="16"/>
      <c r="ECN818" s="16"/>
      <c r="ECO818" s="16"/>
      <c r="ECP818" s="16"/>
      <c r="ECQ818" s="16"/>
      <c r="ECR818" s="16"/>
      <c r="ECS818" s="16"/>
      <c r="ECT818" s="16"/>
      <c r="ECU818" s="16"/>
      <c r="ECV818" s="16"/>
      <c r="ECW818" s="16"/>
      <c r="ECX818" s="16"/>
      <c r="ECY818" s="16"/>
      <c r="ECZ818" s="16"/>
      <c r="EDA818" s="16"/>
      <c r="EDB818" s="16"/>
      <c r="EDC818" s="16"/>
      <c r="EDD818" s="16"/>
      <c r="EDE818" s="16"/>
      <c r="EDF818" s="16"/>
      <c r="EDG818" s="16"/>
      <c r="EDH818" s="16"/>
      <c r="EDI818" s="16"/>
      <c r="EDJ818" s="16"/>
      <c r="EDK818" s="16"/>
      <c r="EDL818" s="16"/>
      <c r="EDM818" s="16"/>
      <c r="EDN818" s="16"/>
      <c r="EDO818" s="16"/>
      <c r="EDP818" s="16"/>
      <c r="EDQ818" s="16"/>
      <c r="EDR818" s="16"/>
      <c r="EDS818" s="16"/>
      <c r="EDT818" s="16"/>
      <c r="EDU818" s="16"/>
      <c r="EDV818" s="16"/>
      <c r="EDW818" s="16"/>
      <c r="EDX818" s="16"/>
      <c r="EDY818" s="16"/>
      <c r="EDZ818" s="16"/>
      <c r="EEA818" s="16"/>
      <c r="EEB818" s="16"/>
      <c r="EEC818" s="16"/>
      <c r="EED818" s="16"/>
      <c r="EEE818" s="16"/>
      <c r="EEF818" s="16"/>
      <c r="EEG818" s="16"/>
      <c r="EEH818" s="16"/>
      <c r="EEI818" s="16"/>
      <c r="EEJ818" s="16"/>
      <c r="EEK818" s="16"/>
      <c r="EEL818" s="16"/>
      <c r="EEM818" s="16"/>
      <c r="EEN818" s="16"/>
      <c r="EEO818" s="16"/>
      <c r="EEP818" s="16"/>
      <c r="EEQ818" s="16"/>
      <c r="EER818" s="16"/>
      <c r="EES818" s="16"/>
      <c r="EET818" s="16"/>
      <c r="EEU818" s="16"/>
      <c r="EEV818" s="16"/>
      <c r="EEW818" s="16"/>
      <c r="EEX818" s="16"/>
      <c r="EEY818" s="16"/>
      <c r="EEZ818" s="16"/>
      <c r="EFA818" s="16"/>
      <c r="EFB818" s="16"/>
      <c r="EFC818" s="16"/>
      <c r="EFD818" s="16"/>
      <c r="EFE818" s="16"/>
      <c r="EFF818" s="16"/>
      <c r="EFG818" s="16"/>
      <c r="EFH818" s="16"/>
      <c r="EFI818" s="16"/>
      <c r="EFJ818" s="16"/>
      <c r="EFK818" s="16"/>
      <c r="EFL818" s="16"/>
      <c r="EFM818" s="16"/>
      <c r="EFN818" s="16"/>
      <c r="EFO818" s="16"/>
      <c r="EFP818" s="16"/>
      <c r="EFQ818" s="16"/>
      <c r="EFR818" s="16"/>
      <c r="EFS818" s="16"/>
      <c r="EFT818" s="16"/>
      <c r="EFU818" s="16"/>
      <c r="EFV818" s="16"/>
      <c r="EFW818" s="16"/>
      <c r="EFX818" s="16"/>
      <c r="EFY818" s="16"/>
      <c r="EFZ818" s="16"/>
      <c r="EGA818" s="16"/>
      <c r="EGB818" s="16"/>
      <c r="EGC818" s="16"/>
      <c r="EGD818" s="16"/>
      <c r="EGE818" s="16"/>
      <c r="EGF818" s="16"/>
      <c r="EGG818" s="16"/>
      <c r="EGH818" s="16"/>
      <c r="EGI818" s="16"/>
      <c r="EGJ818" s="16"/>
      <c r="EGK818" s="16"/>
      <c r="EGL818" s="16"/>
      <c r="EGM818" s="16"/>
      <c r="EGN818" s="16"/>
      <c r="EGO818" s="16"/>
      <c r="EGP818" s="16"/>
      <c r="EGQ818" s="16"/>
      <c r="EGR818" s="16"/>
      <c r="EGS818" s="16"/>
      <c r="EGT818" s="16"/>
      <c r="EGU818" s="16"/>
      <c r="EGV818" s="16"/>
      <c r="EGW818" s="16"/>
      <c r="EGX818" s="16"/>
      <c r="EGY818" s="16"/>
      <c r="EGZ818" s="16"/>
      <c r="EHA818" s="16"/>
      <c r="EHB818" s="16"/>
      <c r="EHC818" s="16"/>
      <c r="EHD818" s="16"/>
      <c r="EHE818" s="16"/>
      <c r="EHF818" s="16"/>
      <c r="EHG818" s="16"/>
      <c r="EHH818" s="16"/>
      <c r="EHI818" s="16"/>
      <c r="EHJ818" s="16"/>
      <c r="EHK818" s="16"/>
      <c r="EHL818" s="16"/>
      <c r="EHM818" s="16"/>
      <c r="EHN818" s="16"/>
      <c r="EHO818" s="16"/>
      <c r="EHP818" s="16"/>
      <c r="EHQ818" s="16"/>
      <c r="EHR818" s="16"/>
      <c r="EHS818" s="16"/>
      <c r="EHT818" s="16"/>
      <c r="EHU818" s="16"/>
      <c r="EHV818" s="16"/>
      <c r="EHW818" s="16"/>
      <c r="EHX818" s="16"/>
      <c r="EHY818" s="16"/>
      <c r="EHZ818" s="16"/>
      <c r="EIA818" s="16"/>
      <c r="EIB818" s="16"/>
      <c r="EIC818" s="16"/>
      <c r="EID818" s="16"/>
      <c r="EIE818" s="16"/>
      <c r="EIF818" s="16"/>
      <c r="EIG818" s="16"/>
      <c r="EIH818" s="16"/>
      <c r="EII818" s="16"/>
      <c r="EIJ818" s="16"/>
      <c r="EIK818" s="16"/>
      <c r="EIL818" s="16"/>
      <c r="EIM818" s="16"/>
      <c r="EIN818" s="16"/>
      <c r="EIO818" s="16"/>
      <c r="EIP818" s="16"/>
      <c r="EIQ818" s="16"/>
      <c r="EIR818" s="16"/>
      <c r="EIS818" s="16"/>
      <c r="EIT818" s="16"/>
      <c r="EIU818" s="16"/>
      <c r="EIV818" s="16"/>
      <c r="EIW818" s="16"/>
      <c r="EIX818" s="16"/>
      <c r="EIY818" s="16"/>
      <c r="EIZ818" s="16"/>
      <c r="EJA818" s="16"/>
      <c r="EJB818" s="16"/>
      <c r="EJC818" s="16"/>
      <c r="EJD818" s="16"/>
      <c r="EJE818" s="16"/>
      <c r="EJF818" s="16"/>
      <c r="EJG818" s="16"/>
      <c r="EJH818" s="16"/>
      <c r="EJI818" s="16"/>
      <c r="EJJ818" s="16"/>
      <c r="EJK818" s="16"/>
      <c r="EJL818" s="16"/>
      <c r="EJM818" s="16"/>
      <c r="EJN818" s="16"/>
      <c r="EJO818" s="16"/>
      <c r="EJP818" s="16"/>
      <c r="EJQ818" s="16"/>
      <c r="EJR818" s="16"/>
      <c r="EJS818" s="16"/>
      <c r="EJT818" s="16"/>
      <c r="EJU818" s="16"/>
      <c r="EJV818" s="16"/>
      <c r="EJW818" s="16"/>
      <c r="EJX818" s="16"/>
      <c r="EJY818" s="16"/>
      <c r="EJZ818" s="16"/>
      <c r="EKA818" s="16"/>
      <c r="EKB818" s="16"/>
      <c r="EKC818" s="16"/>
      <c r="EKD818" s="16"/>
      <c r="EKE818" s="16"/>
      <c r="EKF818" s="16"/>
      <c r="EKG818" s="16"/>
      <c r="EKH818" s="16"/>
      <c r="EKI818" s="16"/>
      <c r="EKJ818" s="16"/>
      <c r="EKK818" s="16"/>
      <c r="EKL818" s="16"/>
      <c r="EKM818" s="16"/>
      <c r="EKN818" s="16"/>
      <c r="EKO818" s="16"/>
      <c r="EKP818" s="16"/>
      <c r="EKQ818" s="16"/>
      <c r="EKR818" s="16"/>
      <c r="EKS818" s="16"/>
      <c r="EKT818" s="16"/>
      <c r="EKU818" s="16"/>
      <c r="EKV818" s="16"/>
      <c r="EKW818" s="16"/>
      <c r="EKX818" s="16"/>
      <c r="EKY818" s="16"/>
      <c r="EKZ818" s="16"/>
      <c r="ELA818" s="16"/>
      <c r="ELB818" s="16"/>
      <c r="ELC818" s="16"/>
      <c r="ELD818" s="16"/>
      <c r="ELE818" s="16"/>
      <c r="ELF818" s="16"/>
      <c r="ELG818" s="16"/>
      <c r="ELH818" s="16"/>
      <c r="ELI818" s="16"/>
      <c r="ELJ818" s="16"/>
      <c r="ELK818" s="16"/>
      <c r="ELL818" s="16"/>
      <c r="ELM818" s="16"/>
      <c r="ELN818" s="16"/>
      <c r="ELO818" s="16"/>
      <c r="ELP818" s="16"/>
      <c r="ELQ818" s="16"/>
      <c r="ELR818" s="16"/>
      <c r="ELS818" s="16"/>
      <c r="ELT818" s="16"/>
      <c r="ELU818" s="16"/>
      <c r="ELV818" s="16"/>
      <c r="ELW818" s="16"/>
      <c r="ELX818" s="16"/>
      <c r="ELY818" s="16"/>
      <c r="ELZ818" s="16"/>
      <c r="EMA818" s="16"/>
      <c r="EMB818" s="16"/>
      <c r="EMC818" s="16"/>
      <c r="EMD818" s="16"/>
      <c r="EME818" s="16"/>
      <c r="EMF818" s="16"/>
      <c r="EMG818" s="16"/>
      <c r="EMH818" s="16"/>
      <c r="EMI818" s="16"/>
      <c r="EMJ818" s="16"/>
      <c r="EMK818" s="16"/>
      <c r="EML818" s="16"/>
      <c r="EMM818" s="16"/>
      <c r="EMN818" s="16"/>
      <c r="EMO818" s="16"/>
      <c r="EMP818" s="16"/>
      <c r="EMQ818" s="16"/>
      <c r="EMR818" s="16"/>
      <c r="EMS818" s="16"/>
      <c r="EMT818" s="16"/>
      <c r="EMU818" s="16"/>
      <c r="EMV818" s="16"/>
      <c r="EMW818" s="16"/>
      <c r="EMX818" s="16"/>
      <c r="EMY818" s="16"/>
      <c r="EMZ818" s="16"/>
      <c r="ENA818" s="16"/>
      <c r="ENB818" s="16"/>
      <c r="ENC818" s="16"/>
      <c r="END818" s="16"/>
      <c r="ENE818" s="16"/>
      <c r="ENF818" s="16"/>
      <c r="ENG818" s="16"/>
      <c r="ENH818" s="16"/>
      <c r="ENI818" s="16"/>
      <c r="ENJ818" s="16"/>
      <c r="ENK818" s="16"/>
      <c r="ENL818" s="16"/>
      <c r="ENM818" s="16"/>
      <c r="ENN818" s="16"/>
      <c r="ENO818" s="16"/>
      <c r="ENP818" s="16"/>
      <c r="ENQ818" s="16"/>
      <c r="ENR818" s="16"/>
      <c r="ENS818" s="16"/>
      <c r="ENT818" s="16"/>
      <c r="ENU818" s="16"/>
      <c r="ENV818" s="16"/>
      <c r="ENW818" s="16"/>
      <c r="ENX818" s="16"/>
      <c r="ENY818" s="16"/>
      <c r="ENZ818" s="16"/>
      <c r="EOA818" s="16"/>
      <c r="EOB818" s="16"/>
      <c r="EOC818" s="16"/>
      <c r="EOD818" s="16"/>
      <c r="EOE818" s="16"/>
      <c r="EOF818" s="16"/>
      <c r="EOG818" s="16"/>
      <c r="EOH818" s="16"/>
      <c r="EOI818" s="16"/>
      <c r="EOJ818" s="16"/>
      <c r="EOK818" s="16"/>
      <c r="EOL818" s="16"/>
      <c r="EOM818" s="16"/>
      <c r="EON818" s="16"/>
      <c r="EOO818" s="16"/>
      <c r="EOP818" s="16"/>
      <c r="EOQ818" s="16"/>
      <c r="EOR818" s="16"/>
      <c r="EOS818" s="16"/>
      <c r="EOT818" s="16"/>
      <c r="EOU818" s="16"/>
      <c r="EOV818" s="16"/>
      <c r="EOW818" s="16"/>
      <c r="EOX818" s="16"/>
      <c r="EOY818" s="16"/>
      <c r="EOZ818" s="16"/>
      <c r="EPA818" s="16"/>
      <c r="EPB818" s="16"/>
      <c r="EPC818" s="16"/>
      <c r="EPD818" s="16"/>
      <c r="EPE818" s="16"/>
      <c r="EPF818" s="16"/>
      <c r="EPG818" s="16"/>
      <c r="EPH818" s="16"/>
      <c r="EPI818" s="16"/>
      <c r="EPJ818" s="16"/>
      <c r="EPK818" s="16"/>
      <c r="EPL818" s="16"/>
      <c r="EPM818" s="16"/>
      <c r="EPN818" s="16"/>
      <c r="EPO818" s="16"/>
      <c r="EPP818" s="16"/>
      <c r="EPQ818" s="16"/>
      <c r="EPR818" s="16"/>
      <c r="EPS818" s="16"/>
      <c r="EPT818" s="16"/>
      <c r="EPU818" s="16"/>
      <c r="EPV818" s="16"/>
      <c r="EPW818" s="16"/>
      <c r="EPX818" s="16"/>
      <c r="EPY818" s="16"/>
      <c r="EPZ818" s="16"/>
      <c r="EQA818" s="16"/>
      <c r="EQB818" s="16"/>
      <c r="EQC818" s="16"/>
      <c r="EQD818" s="16"/>
      <c r="EQE818" s="16"/>
      <c r="EQF818" s="16"/>
      <c r="EQG818" s="16"/>
      <c r="EQH818" s="16"/>
      <c r="EQI818" s="16"/>
      <c r="EQJ818" s="16"/>
      <c r="EQK818" s="16"/>
      <c r="EQL818" s="16"/>
      <c r="EQM818" s="16"/>
      <c r="EQN818" s="16"/>
      <c r="EQO818" s="16"/>
      <c r="EQP818" s="16"/>
      <c r="EQQ818" s="16"/>
      <c r="EQR818" s="16"/>
      <c r="EQS818" s="16"/>
      <c r="EQT818" s="16"/>
      <c r="EQU818" s="16"/>
      <c r="EQV818" s="16"/>
      <c r="EQW818" s="16"/>
      <c r="EQX818" s="16"/>
      <c r="EQY818" s="16"/>
      <c r="EQZ818" s="16"/>
      <c r="ERA818" s="16"/>
      <c r="ERB818" s="16"/>
      <c r="ERC818" s="16"/>
      <c r="ERD818" s="16"/>
      <c r="ERE818" s="16"/>
      <c r="ERF818" s="16"/>
      <c r="ERG818" s="16"/>
      <c r="ERH818" s="16"/>
      <c r="ERI818" s="16"/>
      <c r="ERJ818" s="16"/>
      <c r="ERK818" s="16"/>
      <c r="ERL818" s="16"/>
      <c r="ERM818" s="16"/>
      <c r="ERN818" s="16"/>
      <c r="ERO818" s="16"/>
      <c r="ERP818" s="16"/>
      <c r="ERQ818" s="16"/>
      <c r="ERR818" s="16"/>
      <c r="ERS818" s="16"/>
      <c r="ERT818" s="16"/>
      <c r="ERU818" s="16"/>
      <c r="ERV818" s="16"/>
      <c r="ERW818" s="16"/>
      <c r="ERX818" s="16"/>
      <c r="ERY818" s="16"/>
      <c r="ERZ818" s="16"/>
      <c r="ESA818" s="16"/>
      <c r="ESB818" s="16"/>
      <c r="ESC818" s="16"/>
      <c r="ESD818" s="16"/>
      <c r="ESE818" s="16"/>
      <c r="ESF818" s="16"/>
      <c r="ESG818" s="16"/>
      <c r="ESH818" s="16"/>
      <c r="ESI818" s="16"/>
      <c r="ESJ818" s="16"/>
      <c r="ESK818" s="16"/>
      <c r="ESL818" s="16"/>
      <c r="ESM818" s="16"/>
      <c r="ESN818" s="16"/>
      <c r="ESO818" s="16"/>
      <c r="ESP818" s="16"/>
      <c r="ESQ818" s="16"/>
      <c r="ESR818" s="16"/>
      <c r="ESS818" s="16"/>
      <c r="EST818" s="16"/>
      <c r="ESU818" s="16"/>
      <c r="ESV818" s="16"/>
      <c r="ESW818" s="16"/>
      <c r="ESX818" s="16"/>
      <c r="ESY818" s="16"/>
      <c r="ESZ818" s="16"/>
      <c r="ETA818" s="16"/>
      <c r="ETB818" s="16"/>
      <c r="ETC818" s="16"/>
      <c r="ETD818" s="16"/>
      <c r="ETE818" s="16"/>
      <c r="ETF818" s="16"/>
      <c r="ETG818" s="16"/>
      <c r="ETH818" s="16"/>
      <c r="ETI818" s="16"/>
      <c r="ETJ818" s="16"/>
      <c r="ETK818" s="16"/>
      <c r="ETL818" s="16"/>
      <c r="ETM818" s="16"/>
      <c r="ETN818" s="16"/>
      <c r="ETO818" s="16"/>
      <c r="ETP818" s="16"/>
      <c r="ETQ818" s="16"/>
      <c r="ETR818" s="16"/>
      <c r="ETS818" s="16"/>
      <c r="ETT818" s="16"/>
      <c r="ETU818" s="16"/>
      <c r="ETV818" s="16"/>
      <c r="ETW818" s="16"/>
      <c r="ETX818" s="16"/>
      <c r="ETY818" s="16"/>
      <c r="ETZ818" s="16"/>
      <c r="EUA818" s="16"/>
      <c r="EUB818" s="16"/>
      <c r="EUC818" s="16"/>
      <c r="EUD818" s="16"/>
      <c r="EUE818" s="16"/>
      <c r="EUF818" s="16"/>
      <c r="EUG818" s="16"/>
      <c r="EUH818" s="16"/>
      <c r="EUI818" s="16"/>
      <c r="EUJ818" s="16"/>
      <c r="EUK818" s="16"/>
      <c r="EUL818" s="16"/>
      <c r="EUM818" s="16"/>
      <c r="EUN818" s="16"/>
      <c r="EUO818" s="16"/>
      <c r="EUP818" s="16"/>
      <c r="EUQ818" s="16"/>
      <c r="EUR818" s="16"/>
      <c r="EUS818" s="16"/>
      <c r="EUT818" s="16"/>
      <c r="EUU818" s="16"/>
      <c r="EUV818" s="16"/>
      <c r="EUW818" s="16"/>
      <c r="EUX818" s="16"/>
      <c r="EUY818" s="16"/>
      <c r="EUZ818" s="16"/>
      <c r="EVA818" s="16"/>
      <c r="EVB818" s="16"/>
      <c r="EVC818" s="16"/>
      <c r="EVD818" s="16"/>
      <c r="EVE818" s="16"/>
      <c r="EVF818" s="16"/>
      <c r="EVG818" s="16"/>
      <c r="EVH818" s="16"/>
      <c r="EVI818" s="16"/>
      <c r="EVJ818" s="16"/>
      <c r="EVK818" s="16"/>
      <c r="EVL818" s="16"/>
      <c r="EVM818" s="16"/>
      <c r="EVN818" s="16"/>
      <c r="EVO818" s="16"/>
      <c r="EVP818" s="16"/>
      <c r="EVQ818" s="16"/>
      <c r="EVR818" s="16"/>
      <c r="EVS818" s="16"/>
      <c r="EVT818" s="16"/>
      <c r="EVU818" s="16"/>
      <c r="EVV818" s="16"/>
      <c r="EVW818" s="16"/>
      <c r="EVX818" s="16"/>
      <c r="EVY818" s="16"/>
      <c r="EVZ818" s="16"/>
      <c r="EWA818" s="16"/>
      <c r="EWB818" s="16"/>
      <c r="EWC818" s="16"/>
      <c r="EWD818" s="16"/>
      <c r="EWE818" s="16"/>
      <c r="EWF818" s="16"/>
      <c r="EWG818" s="16"/>
      <c r="EWH818" s="16"/>
      <c r="EWI818" s="16"/>
      <c r="EWJ818" s="16"/>
      <c r="EWK818" s="16"/>
      <c r="EWL818" s="16"/>
      <c r="EWM818" s="16"/>
      <c r="EWN818" s="16"/>
      <c r="EWO818" s="16"/>
      <c r="EWP818" s="16"/>
      <c r="EWQ818" s="16"/>
      <c r="EWR818" s="16"/>
      <c r="EWS818" s="16"/>
      <c r="EWT818" s="16"/>
      <c r="EWU818" s="16"/>
      <c r="EWV818" s="16"/>
      <c r="EWW818" s="16"/>
      <c r="EWX818" s="16"/>
      <c r="EWY818" s="16"/>
      <c r="EWZ818" s="16"/>
      <c r="EXA818" s="16"/>
      <c r="EXB818" s="16"/>
      <c r="EXC818" s="16"/>
      <c r="EXD818" s="16"/>
      <c r="EXE818" s="16"/>
      <c r="EXF818" s="16"/>
      <c r="EXG818" s="16"/>
      <c r="EXH818" s="16"/>
      <c r="EXI818" s="16"/>
      <c r="EXJ818" s="16"/>
      <c r="EXK818" s="16"/>
      <c r="EXL818" s="16"/>
      <c r="EXM818" s="16"/>
      <c r="EXN818" s="16"/>
      <c r="EXO818" s="16"/>
      <c r="EXP818" s="16"/>
      <c r="EXQ818" s="16"/>
      <c r="EXR818" s="16"/>
      <c r="EXS818" s="16"/>
      <c r="EXT818" s="16"/>
      <c r="EXU818" s="16"/>
      <c r="EXV818" s="16"/>
      <c r="EXW818" s="16"/>
      <c r="EXX818" s="16"/>
      <c r="EXY818" s="16"/>
      <c r="EXZ818" s="16"/>
      <c r="EYA818" s="16"/>
      <c r="EYB818" s="16"/>
      <c r="EYC818" s="16"/>
      <c r="EYD818" s="16"/>
      <c r="EYE818" s="16"/>
      <c r="EYF818" s="16"/>
      <c r="EYG818" s="16"/>
      <c r="EYH818" s="16"/>
      <c r="EYI818" s="16"/>
      <c r="EYJ818" s="16"/>
      <c r="EYK818" s="16"/>
      <c r="EYL818" s="16"/>
      <c r="EYM818" s="16"/>
      <c r="EYN818" s="16"/>
      <c r="EYO818" s="16"/>
      <c r="EYP818" s="16"/>
      <c r="EYQ818" s="16"/>
      <c r="EYR818" s="16"/>
      <c r="EYS818" s="16"/>
      <c r="EYT818" s="16"/>
      <c r="EYU818" s="16"/>
      <c r="EYV818" s="16"/>
      <c r="EYW818" s="16"/>
      <c r="EYX818" s="16"/>
      <c r="EYY818" s="16"/>
      <c r="EYZ818" s="16"/>
      <c r="EZA818" s="16"/>
      <c r="EZB818" s="16"/>
      <c r="EZC818" s="16"/>
      <c r="EZD818" s="16"/>
      <c r="EZE818" s="16"/>
      <c r="EZF818" s="16"/>
      <c r="EZG818" s="16"/>
      <c r="EZH818" s="16"/>
      <c r="EZI818" s="16"/>
      <c r="EZJ818" s="16"/>
      <c r="EZK818" s="16"/>
      <c r="EZL818" s="16"/>
      <c r="EZM818" s="16"/>
      <c r="EZN818" s="16"/>
      <c r="EZO818" s="16"/>
      <c r="EZP818" s="16"/>
      <c r="EZQ818" s="16"/>
      <c r="EZR818" s="16"/>
      <c r="EZS818" s="16"/>
      <c r="EZT818" s="16"/>
      <c r="EZU818" s="16"/>
      <c r="EZV818" s="16"/>
      <c r="EZW818" s="16"/>
      <c r="EZX818" s="16"/>
      <c r="EZY818" s="16"/>
      <c r="EZZ818" s="16"/>
      <c r="FAA818" s="16"/>
      <c r="FAB818" s="16"/>
      <c r="FAC818" s="16"/>
      <c r="FAD818" s="16"/>
      <c r="FAE818" s="16"/>
      <c r="FAF818" s="16"/>
      <c r="FAG818" s="16"/>
      <c r="FAH818" s="16"/>
      <c r="FAI818" s="16"/>
      <c r="FAJ818" s="16"/>
      <c r="FAK818" s="16"/>
      <c r="FAL818" s="16"/>
      <c r="FAM818" s="16"/>
      <c r="FAN818" s="16"/>
      <c r="FAO818" s="16"/>
      <c r="FAP818" s="16"/>
      <c r="FAQ818" s="16"/>
      <c r="FAR818" s="16"/>
      <c r="FAS818" s="16"/>
      <c r="FAT818" s="16"/>
      <c r="FAU818" s="16"/>
      <c r="FAV818" s="16"/>
      <c r="FAW818" s="16"/>
      <c r="FAX818" s="16"/>
      <c r="FAY818" s="16"/>
      <c r="FAZ818" s="16"/>
      <c r="FBA818" s="16"/>
      <c r="FBB818" s="16"/>
      <c r="FBC818" s="16"/>
      <c r="FBD818" s="16"/>
      <c r="FBE818" s="16"/>
      <c r="FBF818" s="16"/>
      <c r="FBG818" s="16"/>
      <c r="FBH818" s="16"/>
      <c r="FBI818" s="16"/>
      <c r="FBJ818" s="16"/>
      <c r="FBK818" s="16"/>
      <c r="FBL818" s="16"/>
      <c r="FBM818" s="16"/>
      <c r="FBN818" s="16"/>
      <c r="FBO818" s="16"/>
      <c r="FBP818" s="16"/>
      <c r="FBQ818" s="16"/>
      <c r="FBR818" s="16"/>
      <c r="FBS818" s="16"/>
      <c r="FBT818" s="16"/>
      <c r="FBU818" s="16"/>
      <c r="FBV818" s="16"/>
      <c r="FBW818" s="16"/>
      <c r="FBX818" s="16"/>
      <c r="FBY818" s="16"/>
      <c r="FBZ818" s="16"/>
      <c r="FCA818" s="16"/>
      <c r="FCB818" s="16"/>
      <c r="FCC818" s="16"/>
      <c r="FCD818" s="16"/>
      <c r="FCE818" s="16"/>
      <c r="FCF818" s="16"/>
      <c r="FCG818" s="16"/>
      <c r="FCH818" s="16"/>
      <c r="FCI818" s="16"/>
      <c r="FCJ818" s="16"/>
      <c r="FCK818" s="16"/>
      <c r="FCL818" s="16"/>
      <c r="FCM818" s="16"/>
      <c r="FCN818" s="16"/>
      <c r="FCO818" s="16"/>
      <c r="FCP818" s="16"/>
      <c r="FCQ818" s="16"/>
      <c r="FCR818" s="16"/>
      <c r="FCS818" s="16"/>
      <c r="FCT818" s="16"/>
      <c r="FCU818" s="16"/>
      <c r="FCV818" s="16"/>
      <c r="FCW818" s="16"/>
      <c r="FCX818" s="16"/>
      <c r="FCY818" s="16"/>
      <c r="FCZ818" s="16"/>
      <c r="FDA818" s="16"/>
      <c r="FDB818" s="16"/>
      <c r="FDC818" s="16"/>
      <c r="FDD818" s="16"/>
      <c r="FDE818" s="16"/>
      <c r="FDF818" s="16"/>
      <c r="FDG818" s="16"/>
      <c r="FDH818" s="16"/>
      <c r="FDI818" s="16"/>
      <c r="FDJ818" s="16"/>
      <c r="FDK818" s="16"/>
      <c r="FDL818" s="16"/>
      <c r="FDM818" s="16"/>
      <c r="FDN818" s="16"/>
      <c r="FDO818" s="16"/>
      <c r="FDP818" s="16"/>
      <c r="FDQ818" s="16"/>
      <c r="FDR818" s="16"/>
      <c r="FDS818" s="16"/>
      <c r="FDT818" s="16"/>
      <c r="FDU818" s="16"/>
      <c r="FDV818" s="16"/>
      <c r="FDW818" s="16"/>
      <c r="FDX818" s="16"/>
      <c r="FDY818" s="16"/>
      <c r="FDZ818" s="16"/>
      <c r="FEA818" s="16"/>
      <c r="FEB818" s="16"/>
      <c r="FEC818" s="16"/>
      <c r="FED818" s="16"/>
      <c r="FEE818" s="16"/>
      <c r="FEF818" s="16"/>
      <c r="FEG818" s="16"/>
      <c r="FEH818" s="16"/>
      <c r="FEI818" s="16"/>
      <c r="FEJ818" s="16"/>
      <c r="FEK818" s="16"/>
      <c r="FEL818" s="16"/>
      <c r="FEM818" s="16"/>
      <c r="FEN818" s="16"/>
      <c r="FEO818" s="16"/>
      <c r="FEP818" s="16"/>
      <c r="FEQ818" s="16"/>
      <c r="FER818" s="16"/>
      <c r="FES818" s="16"/>
      <c r="FET818" s="16"/>
      <c r="FEU818" s="16"/>
      <c r="FEV818" s="16"/>
      <c r="FEW818" s="16"/>
      <c r="FEX818" s="16"/>
      <c r="FEY818" s="16"/>
      <c r="FEZ818" s="16"/>
      <c r="FFA818" s="16"/>
      <c r="FFB818" s="16"/>
      <c r="FFC818" s="16"/>
      <c r="FFD818" s="16"/>
      <c r="FFE818" s="16"/>
      <c r="FFF818" s="16"/>
      <c r="FFG818" s="16"/>
      <c r="FFH818" s="16"/>
      <c r="FFI818" s="16"/>
      <c r="FFJ818" s="16"/>
      <c r="FFK818" s="16"/>
      <c r="FFL818" s="16"/>
      <c r="FFM818" s="16"/>
      <c r="FFN818" s="16"/>
      <c r="FFO818" s="16"/>
      <c r="FFP818" s="16"/>
      <c r="FFQ818" s="16"/>
      <c r="FFR818" s="16"/>
      <c r="FFS818" s="16"/>
      <c r="FFT818" s="16"/>
      <c r="FFU818" s="16"/>
      <c r="FFV818" s="16"/>
      <c r="FFW818" s="16"/>
      <c r="FFX818" s="16"/>
      <c r="FFY818" s="16"/>
      <c r="FFZ818" s="16"/>
      <c r="FGA818" s="16"/>
      <c r="FGB818" s="16"/>
      <c r="FGC818" s="16"/>
      <c r="FGD818" s="16"/>
      <c r="FGE818" s="16"/>
      <c r="FGF818" s="16"/>
      <c r="FGG818" s="16"/>
      <c r="FGH818" s="16"/>
      <c r="FGI818" s="16"/>
      <c r="FGJ818" s="16"/>
      <c r="FGK818" s="16"/>
      <c r="FGL818" s="16"/>
      <c r="FGM818" s="16"/>
      <c r="FGN818" s="16"/>
      <c r="FGO818" s="16"/>
      <c r="FGP818" s="16"/>
      <c r="FGQ818" s="16"/>
      <c r="FGR818" s="16"/>
      <c r="FGS818" s="16"/>
      <c r="FGT818" s="16"/>
      <c r="FGU818" s="16"/>
      <c r="FGV818" s="16"/>
      <c r="FGW818" s="16"/>
      <c r="FGX818" s="16"/>
      <c r="FGY818" s="16"/>
      <c r="FGZ818" s="16"/>
      <c r="FHA818" s="16"/>
      <c r="FHB818" s="16"/>
      <c r="FHC818" s="16"/>
      <c r="FHD818" s="16"/>
      <c r="FHE818" s="16"/>
      <c r="FHF818" s="16"/>
      <c r="FHG818" s="16"/>
      <c r="FHH818" s="16"/>
      <c r="FHI818" s="16"/>
      <c r="FHJ818" s="16"/>
      <c r="FHK818" s="16"/>
      <c r="FHL818" s="16"/>
      <c r="FHM818" s="16"/>
      <c r="FHN818" s="16"/>
      <c r="FHO818" s="16"/>
      <c r="FHP818" s="16"/>
      <c r="FHQ818" s="16"/>
      <c r="FHR818" s="16"/>
      <c r="FHS818" s="16"/>
      <c r="FHT818" s="16"/>
      <c r="FHU818" s="16"/>
      <c r="FHV818" s="16"/>
      <c r="FHW818" s="16"/>
      <c r="FHX818" s="16"/>
      <c r="FHY818" s="16"/>
      <c r="FHZ818" s="16"/>
      <c r="FIA818" s="16"/>
      <c r="FIB818" s="16"/>
      <c r="FIC818" s="16"/>
      <c r="FID818" s="16"/>
      <c r="FIE818" s="16"/>
      <c r="FIF818" s="16"/>
      <c r="FIG818" s="16"/>
      <c r="FIH818" s="16"/>
      <c r="FII818" s="16"/>
      <c r="FIJ818" s="16"/>
      <c r="FIK818" s="16"/>
      <c r="FIL818" s="16"/>
      <c r="FIM818" s="16"/>
      <c r="FIN818" s="16"/>
      <c r="FIO818" s="16"/>
      <c r="FIP818" s="16"/>
      <c r="FIQ818" s="16"/>
      <c r="FIR818" s="16"/>
      <c r="FIS818" s="16"/>
      <c r="FIT818" s="16"/>
      <c r="FIU818" s="16"/>
      <c r="FIV818" s="16"/>
      <c r="FIW818" s="16"/>
      <c r="FIX818" s="16"/>
      <c r="FIY818" s="16"/>
      <c r="FIZ818" s="16"/>
      <c r="FJA818" s="16"/>
      <c r="FJB818" s="16"/>
      <c r="FJC818" s="16"/>
      <c r="FJD818" s="16"/>
      <c r="FJE818" s="16"/>
      <c r="FJF818" s="16"/>
      <c r="FJG818" s="16"/>
      <c r="FJH818" s="16"/>
      <c r="FJI818" s="16"/>
      <c r="FJJ818" s="16"/>
      <c r="FJK818" s="16"/>
      <c r="FJL818" s="16"/>
      <c r="FJM818" s="16"/>
      <c r="FJN818" s="16"/>
      <c r="FJO818" s="16"/>
      <c r="FJP818" s="16"/>
      <c r="FJQ818" s="16"/>
      <c r="FJR818" s="16"/>
      <c r="FJS818" s="16"/>
      <c r="FJT818" s="16"/>
      <c r="FJU818" s="16"/>
      <c r="FJV818" s="16"/>
      <c r="FJW818" s="16"/>
      <c r="FJX818" s="16"/>
      <c r="FJY818" s="16"/>
      <c r="FJZ818" s="16"/>
      <c r="FKA818" s="16"/>
      <c r="FKB818" s="16"/>
      <c r="FKC818" s="16"/>
      <c r="FKD818" s="16"/>
      <c r="FKE818" s="16"/>
      <c r="FKF818" s="16"/>
      <c r="FKG818" s="16"/>
      <c r="FKH818" s="16"/>
      <c r="FKI818" s="16"/>
      <c r="FKJ818" s="16"/>
      <c r="FKK818" s="16"/>
      <c r="FKL818" s="16"/>
      <c r="FKM818" s="16"/>
      <c r="FKN818" s="16"/>
      <c r="FKO818" s="16"/>
      <c r="FKP818" s="16"/>
      <c r="FKQ818" s="16"/>
      <c r="FKR818" s="16"/>
      <c r="FKS818" s="16"/>
      <c r="FKT818" s="16"/>
      <c r="FKU818" s="16"/>
      <c r="FKV818" s="16"/>
      <c r="FKW818" s="16"/>
      <c r="FKX818" s="16"/>
      <c r="FKY818" s="16"/>
      <c r="FKZ818" s="16"/>
      <c r="FLA818" s="16"/>
      <c r="FLB818" s="16"/>
      <c r="FLC818" s="16"/>
      <c r="FLD818" s="16"/>
      <c r="FLE818" s="16"/>
      <c r="FLF818" s="16"/>
      <c r="FLG818" s="16"/>
      <c r="FLH818" s="16"/>
      <c r="FLI818" s="16"/>
      <c r="FLJ818" s="16"/>
      <c r="FLK818" s="16"/>
      <c r="FLL818" s="16"/>
      <c r="FLM818" s="16"/>
      <c r="FLN818" s="16"/>
      <c r="FLO818" s="16"/>
      <c r="FLP818" s="16"/>
      <c r="FLQ818" s="16"/>
      <c r="FLR818" s="16"/>
      <c r="FLS818" s="16"/>
      <c r="FLT818" s="16"/>
      <c r="FLU818" s="16"/>
      <c r="FLV818" s="16"/>
      <c r="FLW818" s="16"/>
      <c r="FLX818" s="16"/>
      <c r="FLY818" s="16"/>
      <c r="FLZ818" s="16"/>
      <c r="FMA818" s="16"/>
      <c r="FMB818" s="16"/>
      <c r="FMC818" s="16"/>
      <c r="FMD818" s="16"/>
      <c r="FME818" s="16"/>
      <c r="FMF818" s="16"/>
      <c r="FMG818" s="16"/>
      <c r="FMH818" s="16"/>
      <c r="FMI818" s="16"/>
      <c r="FMJ818" s="16"/>
      <c r="FMK818" s="16"/>
      <c r="FML818" s="16"/>
      <c r="FMM818" s="16"/>
      <c r="FMN818" s="16"/>
      <c r="FMO818" s="16"/>
      <c r="FMP818" s="16"/>
      <c r="FMQ818" s="16"/>
      <c r="FMR818" s="16"/>
      <c r="FMS818" s="16"/>
      <c r="FMT818" s="16"/>
      <c r="FMU818" s="16"/>
      <c r="FMV818" s="16"/>
      <c r="FMW818" s="16"/>
      <c r="FMX818" s="16"/>
      <c r="FMY818" s="16"/>
      <c r="FMZ818" s="16"/>
      <c r="FNA818" s="16"/>
      <c r="FNB818" s="16"/>
      <c r="FNC818" s="16"/>
      <c r="FND818" s="16"/>
      <c r="FNE818" s="16"/>
      <c r="FNF818" s="16"/>
      <c r="FNG818" s="16"/>
      <c r="FNH818" s="16"/>
      <c r="FNI818" s="16"/>
      <c r="FNJ818" s="16"/>
      <c r="FNK818" s="16"/>
      <c r="FNL818" s="16"/>
      <c r="FNM818" s="16"/>
      <c r="FNN818" s="16"/>
      <c r="FNO818" s="16"/>
      <c r="FNP818" s="16"/>
      <c r="FNQ818" s="16"/>
      <c r="FNR818" s="16"/>
      <c r="FNS818" s="16"/>
      <c r="FNT818" s="16"/>
      <c r="FNU818" s="16"/>
      <c r="FNV818" s="16"/>
      <c r="FNW818" s="16"/>
      <c r="FNX818" s="16"/>
      <c r="FNY818" s="16"/>
      <c r="FNZ818" s="16"/>
      <c r="FOA818" s="16"/>
      <c r="FOB818" s="16"/>
      <c r="FOC818" s="16"/>
      <c r="FOD818" s="16"/>
      <c r="FOE818" s="16"/>
      <c r="FOF818" s="16"/>
      <c r="FOG818" s="16"/>
      <c r="FOH818" s="16"/>
      <c r="FOI818" s="16"/>
      <c r="FOJ818" s="16"/>
      <c r="FOK818" s="16"/>
      <c r="FOL818" s="16"/>
      <c r="FOM818" s="16"/>
      <c r="FON818" s="16"/>
      <c r="FOO818" s="16"/>
      <c r="FOP818" s="16"/>
      <c r="FOQ818" s="16"/>
      <c r="FOR818" s="16"/>
      <c r="FOS818" s="16"/>
      <c r="FOT818" s="16"/>
      <c r="FOU818" s="16"/>
      <c r="FOV818" s="16"/>
      <c r="FOW818" s="16"/>
      <c r="FOX818" s="16"/>
      <c r="FOY818" s="16"/>
      <c r="FOZ818" s="16"/>
      <c r="FPA818" s="16"/>
      <c r="FPB818" s="16"/>
      <c r="FPC818" s="16"/>
      <c r="FPD818" s="16"/>
      <c r="FPE818" s="16"/>
      <c r="FPF818" s="16"/>
      <c r="FPG818" s="16"/>
      <c r="FPH818" s="16"/>
      <c r="FPI818" s="16"/>
      <c r="FPJ818" s="16"/>
      <c r="FPK818" s="16"/>
      <c r="FPL818" s="16"/>
      <c r="FPM818" s="16"/>
      <c r="FPN818" s="16"/>
      <c r="FPO818" s="16"/>
      <c r="FPP818" s="16"/>
      <c r="FPQ818" s="16"/>
      <c r="FPR818" s="16"/>
      <c r="FPS818" s="16"/>
      <c r="FPT818" s="16"/>
      <c r="FPU818" s="16"/>
      <c r="FPV818" s="16"/>
      <c r="FPW818" s="16"/>
      <c r="FPX818" s="16"/>
      <c r="FPY818" s="16"/>
      <c r="FPZ818" s="16"/>
      <c r="FQA818" s="16"/>
      <c r="FQB818" s="16"/>
      <c r="FQC818" s="16"/>
      <c r="FQD818" s="16"/>
      <c r="FQE818" s="16"/>
      <c r="FQF818" s="16"/>
      <c r="FQG818" s="16"/>
      <c r="FQH818" s="16"/>
      <c r="FQI818" s="16"/>
      <c r="FQJ818" s="16"/>
      <c r="FQK818" s="16"/>
      <c r="FQL818" s="16"/>
      <c r="FQM818" s="16"/>
      <c r="FQN818" s="16"/>
      <c r="FQO818" s="16"/>
      <c r="FQP818" s="16"/>
      <c r="FQQ818" s="16"/>
      <c r="FQR818" s="16"/>
      <c r="FQS818" s="16"/>
      <c r="FQT818" s="16"/>
      <c r="FQU818" s="16"/>
      <c r="FQV818" s="16"/>
      <c r="FQW818" s="16"/>
      <c r="FQX818" s="16"/>
      <c r="FQY818" s="16"/>
      <c r="FQZ818" s="16"/>
      <c r="FRA818" s="16"/>
      <c r="FRB818" s="16"/>
      <c r="FRC818" s="16"/>
      <c r="FRD818" s="16"/>
      <c r="FRE818" s="16"/>
      <c r="FRF818" s="16"/>
      <c r="FRG818" s="16"/>
      <c r="FRH818" s="16"/>
      <c r="FRI818" s="16"/>
      <c r="FRJ818" s="16"/>
      <c r="FRK818" s="16"/>
      <c r="FRL818" s="16"/>
      <c r="FRM818" s="16"/>
      <c r="FRN818" s="16"/>
      <c r="FRO818" s="16"/>
      <c r="FRP818" s="16"/>
      <c r="FRQ818" s="16"/>
      <c r="FRR818" s="16"/>
      <c r="FRS818" s="16"/>
      <c r="FRT818" s="16"/>
      <c r="FRU818" s="16"/>
      <c r="FRV818" s="16"/>
      <c r="FRW818" s="16"/>
      <c r="FRX818" s="16"/>
      <c r="FRY818" s="16"/>
      <c r="FRZ818" s="16"/>
      <c r="FSA818" s="16"/>
      <c r="FSB818" s="16"/>
      <c r="FSC818" s="16"/>
      <c r="FSD818" s="16"/>
      <c r="FSE818" s="16"/>
      <c r="FSF818" s="16"/>
      <c r="FSG818" s="16"/>
      <c r="FSH818" s="16"/>
      <c r="FSI818" s="16"/>
      <c r="FSJ818" s="16"/>
      <c r="FSK818" s="16"/>
      <c r="FSL818" s="16"/>
      <c r="FSM818" s="16"/>
      <c r="FSN818" s="16"/>
      <c r="FSO818" s="16"/>
      <c r="FSP818" s="16"/>
      <c r="FSQ818" s="16"/>
      <c r="FSR818" s="16"/>
      <c r="FSS818" s="16"/>
      <c r="FST818" s="16"/>
      <c r="FSU818" s="16"/>
      <c r="FSV818" s="16"/>
      <c r="FSW818" s="16"/>
      <c r="FSX818" s="16"/>
      <c r="FSY818" s="16"/>
      <c r="FSZ818" s="16"/>
      <c r="FTA818" s="16"/>
      <c r="FTB818" s="16"/>
      <c r="FTC818" s="16"/>
      <c r="FTD818" s="16"/>
      <c r="FTE818" s="16"/>
      <c r="FTF818" s="16"/>
      <c r="FTG818" s="16"/>
      <c r="FTH818" s="16"/>
      <c r="FTI818" s="16"/>
      <c r="FTJ818" s="16"/>
      <c r="FTK818" s="16"/>
      <c r="FTL818" s="16"/>
      <c r="FTM818" s="16"/>
      <c r="FTN818" s="16"/>
      <c r="FTO818" s="16"/>
      <c r="FTP818" s="16"/>
      <c r="FTQ818" s="16"/>
      <c r="FTR818" s="16"/>
      <c r="FTS818" s="16"/>
      <c r="FTT818" s="16"/>
      <c r="FTU818" s="16"/>
      <c r="FTV818" s="16"/>
      <c r="FTW818" s="16"/>
      <c r="FTX818" s="16"/>
      <c r="FTY818" s="16"/>
      <c r="FTZ818" s="16"/>
      <c r="FUA818" s="16"/>
      <c r="FUB818" s="16"/>
      <c r="FUC818" s="16"/>
      <c r="FUD818" s="16"/>
      <c r="FUE818" s="16"/>
      <c r="FUF818" s="16"/>
      <c r="FUG818" s="16"/>
      <c r="FUH818" s="16"/>
      <c r="FUI818" s="16"/>
      <c r="FUJ818" s="16"/>
      <c r="FUK818" s="16"/>
      <c r="FUL818" s="16"/>
      <c r="FUM818" s="16"/>
      <c r="FUN818" s="16"/>
      <c r="FUO818" s="16"/>
      <c r="FUP818" s="16"/>
      <c r="FUQ818" s="16"/>
      <c r="FUR818" s="16"/>
      <c r="FUS818" s="16"/>
      <c r="FUT818" s="16"/>
      <c r="FUU818" s="16"/>
      <c r="FUV818" s="16"/>
      <c r="FUW818" s="16"/>
      <c r="FUX818" s="16"/>
      <c r="FUY818" s="16"/>
      <c r="FUZ818" s="16"/>
      <c r="FVA818" s="16"/>
      <c r="FVB818" s="16"/>
      <c r="FVC818" s="16"/>
      <c r="FVD818" s="16"/>
      <c r="FVE818" s="16"/>
      <c r="FVF818" s="16"/>
      <c r="FVG818" s="16"/>
      <c r="FVH818" s="16"/>
      <c r="FVI818" s="16"/>
      <c r="FVJ818" s="16"/>
      <c r="FVK818" s="16"/>
      <c r="FVL818" s="16"/>
      <c r="FVM818" s="16"/>
      <c r="FVN818" s="16"/>
      <c r="FVO818" s="16"/>
      <c r="FVP818" s="16"/>
      <c r="FVQ818" s="16"/>
      <c r="FVR818" s="16"/>
      <c r="FVS818" s="16"/>
      <c r="FVT818" s="16"/>
      <c r="FVU818" s="16"/>
      <c r="FVV818" s="16"/>
      <c r="FVW818" s="16"/>
      <c r="FVX818" s="16"/>
      <c r="FVY818" s="16"/>
      <c r="FVZ818" s="16"/>
      <c r="FWA818" s="16"/>
      <c r="FWB818" s="16"/>
      <c r="FWC818" s="16"/>
      <c r="FWD818" s="16"/>
      <c r="FWE818" s="16"/>
      <c r="FWF818" s="16"/>
      <c r="FWG818" s="16"/>
      <c r="FWH818" s="16"/>
      <c r="FWI818" s="16"/>
      <c r="FWJ818" s="16"/>
      <c r="FWK818" s="16"/>
      <c r="FWL818" s="16"/>
      <c r="FWM818" s="16"/>
      <c r="FWN818" s="16"/>
      <c r="FWO818" s="16"/>
      <c r="FWP818" s="16"/>
      <c r="FWQ818" s="16"/>
      <c r="FWR818" s="16"/>
      <c r="FWS818" s="16"/>
      <c r="FWT818" s="16"/>
      <c r="FWU818" s="16"/>
      <c r="FWV818" s="16"/>
      <c r="FWW818" s="16"/>
      <c r="FWX818" s="16"/>
      <c r="FWY818" s="16"/>
      <c r="FWZ818" s="16"/>
      <c r="FXA818" s="16"/>
      <c r="FXB818" s="16"/>
      <c r="FXC818" s="16"/>
      <c r="FXD818" s="16"/>
      <c r="FXE818" s="16"/>
      <c r="FXF818" s="16"/>
      <c r="FXG818" s="16"/>
      <c r="FXH818" s="16"/>
      <c r="FXI818" s="16"/>
      <c r="FXJ818" s="16"/>
      <c r="FXK818" s="16"/>
      <c r="FXL818" s="16"/>
      <c r="FXM818" s="16"/>
      <c r="FXN818" s="16"/>
      <c r="FXO818" s="16"/>
      <c r="FXP818" s="16"/>
      <c r="FXQ818" s="16"/>
      <c r="FXR818" s="16"/>
      <c r="FXS818" s="16"/>
      <c r="FXT818" s="16"/>
      <c r="FXU818" s="16"/>
      <c r="FXV818" s="16"/>
      <c r="FXW818" s="16"/>
      <c r="FXX818" s="16"/>
      <c r="FXY818" s="16"/>
      <c r="FXZ818" s="16"/>
      <c r="FYA818" s="16"/>
      <c r="FYB818" s="16"/>
      <c r="FYC818" s="16"/>
      <c r="FYD818" s="16"/>
      <c r="FYE818" s="16"/>
      <c r="FYF818" s="16"/>
      <c r="FYG818" s="16"/>
      <c r="FYH818" s="16"/>
      <c r="FYI818" s="16"/>
      <c r="FYJ818" s="16"/>
      <c r="FYK818" s="16"/>
      <c r="FYL818" s="16"/>
      <c r="FYM818" s="16"/>
      <c r="FYN818" s="16"/>
      <c r="FYO818" s="16"/>
      <c r="FYP818" s="16"/>
      <c r="FYQ818" s="16"/>
      <c r="FYR818" s="16"/>
      <c r="FYS818" s="16"/>
      <c r="FYT818" s="16"/>
      <c r="FYU818" s="16"/>
      <c r="FYV818" s="16"/>
      <c r="FYW818" s="16"/>
      <c r="FYX818" s="16"/>
      <c r="FYY818" s="16"/>
      <c r="FYZ818" s="16"/>
      <c r="FZA818" s="16"/>
      <c r="FZB818" s="16"/>
      <c r="FZC818" s="16"/>
      <c r="FZD818" s="16"/>
      <c r="FZE818" s="16"/>
      <c r="FZF818" s="16"/>
      <c r="FZG818" s="16"/>
      <c r="FZH818" s="16"/>
      <c r="FZI818" s="16"/>
      <c r="FZJ818" s="16"/>
      <c r="FZK818" s="16"/>
      <c r="FZL818" s="16"/>
      <c r="FZM818" s="16"/>
      <c r="FZN818" s="16"/>
      <c r="FZO818" s="16"/>
      <c r="FZP818" s="16"/>
      <c r="FZQ818" s="16"/>
      <c r="FZR818" s="16"/>
      <c r="FZS818" s="16"/>
      <c r="FZT818" s="16"/>
      <c r="FZU818" s="16"/>
      <c r="FZV818" s="16"/>
      <c r="FZW818" s="16"/>
      <c r="FZX818" s="16"/>
      <c r="FZY818" s="16"/>
      <c r="FZZ818" s="16"/>
      <c r="GAA818" s="16"/>
      <c r="GAB818" s="16"/>
      <c r="GAC818" s="16"/>
      <c r="GAD818" s="16"/>
      <c r="GAE818" s="16"/>
      <c r="GAF818" s="16"/>
      <c r="GAG818" s="16"/>
      <c r="GAH818" s="16"/>
      <c r="GAI818" s="16"/>
      <c r="GAJ818" s="16"/>
      <c r="GAK818" s="16"/>
      <c r="GAL818" s="16"/>
      <c r="GAM818" s="16"/>
      <c r="GAN818" s="16"/>
      <c r="GAO818" s="16"/>
      <c r="GAP818" s="16"/>
      <c r="GAQ818" s="16"/>
      <c r="GAR818" s="16"/>
      <c r="GAS818" s="16"/>
      <c r="GAT818" s="16"/>
      <c r="GAU818" s="16"/>
      <c r="GAV818" s="16"/>
      <c r="GAW818" s="16"/>
      <c r="GAX818" s="16"/>
      <c r="GAY818" s="16"/>
      <c r="GAZ818" s="16"/>
      <c r="GBA818" s="16"/>
      <c r="GBB818" s="16"/>
      <c r="GBC818" s="16"/>
      <c r="GBD818" s="16"/>
      <c r="GBE818" s="16"/>
      <c r="GBF818" s="16"/>
      <c r="GBG818" s="16"/>
      <c r="GBH818" s="16"/>
      <c r="GBI818" s="16"/>
      <c r="GBJ818" s="16"/>
      <c r="GBK818" s="16"/>
      <c r="GBL818" s="16"/>
      <c r="GBM818" s="16"/>
      <c r="GBN818" s="16"/>
      <c r="GBO818" s="16"/>
      <c r="GBP818" s="16"/>
      <c r="GBQ818" s="16"/>
      <c r="GBR818" s="16"/>
      <c r="GBS818" s="16"/>
      <c r="GBT818" s="16"/>
      <c r="GBU818" s="16"/>
      <c r="GBV818" s="16"/>
      <c r="GBW818" s="16"/>
      <c r="GBX818" s="16"/>
      <c r="GBY818" s="16"/>
      <c r="GBZ818" s="16"/>
      <c r="GCA818" s="16"/>
      <c r="GCB818" s="16"/>
      <c r="GCC818" s="16"/>
      <c r="GCD818" s="16"/>
      <c r="GCE818" s="16"/>
      <c r="GCF818" s="16"/>
      <c r="GCG818" s="16"/>
      <c r="GCH818" s="16"/>
      <c r="GCI818" s="16"/>
      <c r="GCJ818" s="16"/>
      <c r="GCK818" s="16"/>
      <c r="GCL818" s="16"/>
      <c r="GCM818" s="16"/>
      <c r="GCN818" s="16"/>
      <c r="GCO818" s="16"/>
      <c r="GCP818" s="16"/>
      <c r="GCQ818" s="16"/>
      <c r="GCR818" s="16"/>
      <c r="GCS818" s="16"/>
      <c r="GCT818" s="16"/>
      <c r="GCU818" s="16"/>
      <c r="GCV818" s="16"/>
      <c r="GCW818" s="16"/>
      <c r="GCX818" s="16"/>
      <c r="GCY818" s="16"/>
      <c r="GCZ818" s="16"/>
      <c r="GDA818" s="16"/>
      <c r="GDB818" s="16"/>
      <c r="GDC818" s="16"/>
      <c r="GDD818" s="16"/>
      <c r="GDE818" s="16"/>
      <c r="GDF818" s="16"/>
      <c r="GDG818" s="16"/>
      <c r="GDH818" s="16"/>
      <c r="GDI818" s="16"/>
      <c r="GDJ818" s="16"/>
      <c r="GDK818" s="16"/>
      <c r="GDL818" s="16"/>
      <c r="GDM818" s="16"/>
      <c r="GDN818" s="16"/>
      <c r="GDO818" s="16"/>
      <c r="GDP818" s="16"/>
      <c r="GDQ818" s="16"/>
      <c r="GDR818" s="16"/>
      <c r="GDS818" s="16"/>
      <c r="GDT818" s="16"/>
      <c r="GDU818" s="16"/>
      <c r="GDV818" s="16"/>
      <c r="GDW818" s="16"/>
      <c r="GDX818" s="16"/>
      <c r="GDY818" s="16"/>
      <c r="GDZ818" s="16"/>
      <c r="GEA818" s="16"/>
      <c r="GEB818" s="16"/>
      <c r="GEC818" s="16"/>
      <c r="GED818" s="16"/>
      <c r="GEE818" s="16"/>
      <c r="GEF818" s="16"/>
      <c r="GEG818" s="16"/>
      <c r="GEH818" s="16"/>
      <c r="GEI818" s="16"/>
      <c r="GEJ818" s="16"/>
      <c r="GEK818" s="16"/>
      <c r="GEL818" s="16"/>
      <c r="GEM818" s="16"/>
      <c r="GEN818" s="16"/>
      <c r="GEO818" s="16"/>
      <c r="GEP818" s="16"/>
      <c r="GEQ818" s="16"/>
      <c r="GER818" s="16"/>
      <c r="GES818" s="16"/>
      <c r="GET818" s="16"/>
      <c r="GEU818" s="16"/>
      <c r="GEV818" s="16"/>
      <c r="GEW818" s="16"/>
      <c r="GEX818" s="16"/>
      <c r="GEY818" s="16"/>
      <c r="GEZ818" s="16"/>
      <c r="GFA818" s="16"/>
      <c r="GFB818" s="16"/>
      <c r="GFC818" s="16"/>
      <c r="GFD818" s="16"/>
      <c r="GFE818" s="16"/>
      <c r="GFF818" s="16"/>
      <c r="GFG818" s="16"/>
      <c r="GFH818" s="16"/>
      <c r="GFI818" s="16"/>
      <c r="GFJ818" s="16"/>
      <c r="GFK818" s="16"/>
      <c r="GFL818" s="16"/>
      <c r="GFM818" s="16"/>
      <c r="GFN818" s="16"/>
      <c r="GFO818" s="16"/>
      <c r="GFP818" s="16"/>
      <c r="GFQ818" s="16"/>
      <c r="GFR818" s="16"/>
      <c r="GFS818" s="16"/>
      <c r="GFT818" s="16"/>
      <c r="GFU818" s="16"/>
      <c r="GFV818" s="16"/>
      <c r="GFW818" s="16"/>
      <c r="GFX818" s="16"/>
      <c r="GFY818" s="16"/>
      <c r="GFZ818" s="16"/>
      <c r="GGA818" s="16"/>
      <c r="GGB818" s="16"/>
      <c r="GGC818" s="16"/>
      <c r="GGD818" s="16"/>
      <c r="GGE818" s="16"/>
      <c r="GGF818" s="16"/>
      <c r="GGG818" s="16"/>
      <c r="GGH818" s="16"/>
      <c r="GGI818" s="16"/>
      <c r="GGJ818" s="16"/>
      <c r="GGK818" s="16"/>
      <c r="GGL818" s="16"/>
      <c r="GGM818" s="16"/>
      <c r="GGN818" s="16"/>
      <c r="GGO818" s="16"/>
      <c r="GGP818" s="16"/>
      <c r="GGQ818" s="16"/>
      <c r="GGR818" s="16"/>
      <c r="GGS818" s="16"/>
      <c r="GGT818" s="16"/>
      <c r="GGU818" s="16"/>
      <c r="GGV818" s="16"/>
      <c r="GGW818" s="16"/>
      <c r="GGX818" s="16"/>
      <c r="GGY818" s="16"/>
      <c r="GGZ818" s="16"/>
      <c r="GHA818" s="16"/>
      <c r="GHB818" s="16"/>
      <c r="GHC818" s="16"/>
      <c r="GHD818" s="16"/>
      <c r="GHE818" s="16"/>
      <c r="GHF818" s="16"/>
      <c r="GHG818" s="16"/>
      <c r="GHH818" s="16"/>
      <c r="GHI818" s="16"/>
      <c r="GHJ818" s="16"/>
      <c r="GHK818" s="16"/>
      <c r="GHL818" s="16"/>
      <c r="GHM818" s="16"/>
      <c r="GHN818" s="16"/>
      <c r="GHO818" s="16"/>
      <c r="GHP818" s="16"/>
      <c r="GHQ818" s="16"/>
      <c r="GHR818" s="16"/>
      <c r="GHS818" s="16"/>
      <c r="GHT818" s="16"/>
      <c r="GHU818" s="16"/>
      <c r="GHV818" s="16"/>
      <c r="GHW818" s="16"/>
      <c r="GHX818" s="16"/>
      <c r="GHY818" s="16"/>
      <c r="GHZ818" s="16"/>
      <c r="GIA818" s="16"/>
      <c r="GIB818" s="16"/>
      <c r="GIC818" s="16"/>
      <c r="GID818" s="16"/>
      <c r="GIE818" s="16"/>
      <c r="GIF818" s="16"/>
      <c r="GIG818" s="16"/>
      <c r="GIH818" s="16"/>
      <c r="GII818" s="16"/>
      <c r="GIJ818" s="16"/>
      <c r="GIK818" s="16"/>
      <c r="GIL818" s="16"/>
      <c r="GIM818" s="16"/>
      <c r="GIN818" s="16"/>
      <c r="GIO818" s="16"/>
      <c r="GIP818" s="16"/>
      <c r="GIQ818" s="16"/>
      <c r="GIR818" s="16"/>
      <c r="GIS818" s="16"/>
      <c r="GIT818" s="16"/>
      <c r="GIU818" s="16"/>
      <c r="GIV818" s="16"/>
      <c r="GIW818" s="16"/>
      <c r="GIX818" s="16"/>
      <c r="GIY818" s="16"/>
      <c r="GIZ818" s="16"/>
      <c r="GJA818" s="16"/>
      <c r="GJB818" s="16"/>
      <c r="GJC818" s="16"/>
      <c r="GJD818" s="16"/>
      <c r="GJE818" s="16"/>
      <c r="GJF818" s="16"/>
      <c r="GJG818" s="16"/>
      <c r="GJH818" s="16"/>
      <c r="GJI818" s="16"/>
      <c r="GJJ818" s="16"/>
      <c r="GJK818" s="16"/>
      <c r="GJL818" s="16"/>
      <c r="GJM818" s="16"/>
      <c r="GJN818" s="16"/>
      <c r="GJO818" s="16"/>
      <c r="GJP818" s="16"/>
      <c r="GJQ818" s="16"/>
      <c r="GJR818" s="16"/>
      <c r="GJS818" s="16"/>
      <c r="GJT818" s="16"/>
      <c r="GJU818" s="16"/>
      <c r="GJV818" s="16"/>
      <c r="GJW818" s="16"/>
      <c r="GJX818" s="16"/>
      <c r="GJY818" s="16"/>
      <c r="GJZ818" s="16"/>
      <c r="GKA818" s="16"/>
      <c r="GKB818" s="16"/>
      <c r="GKC818" s="16"/>
      <c r="GKD818" s="16"/>
      <c r="GKE818" s="16"/>
      <c r="GKF818" s="16"/>
      <c r="GKG818" s="16"/>
      <c r="GKH818" s="16"/>
      <c r="GKI818" s="16"/>
      <c r="GKJ818" s="16"/>
      <c r="GKK818" s="16"/>
      <c r="GKL818" s="16"/>
      <c r="GKM818" s="16"/>
      <c r="GKN818" s="16"/>
      <c r="GKO818" s="16"/>
      <c r="GKP818" s="16"/>
      <c r="GKQ818" s="16"/>
      <c r="GKR818" s="16"/>
      <c r="GKS818" s="16"/>
      <c r="GKT818" s="16"/>
      <c r="GKU818" s="16"/>
      <c r="GKV818" s="16"/>
      <c r="GKW818" s="16"/>
      <c r="GKX818" s="16"/>
      <c r="GKY818" s="16"/>
      <c r="GKZ818" s="16"/>
      <c r="GLA818" s="16"/>
      <c r="GLB818" s="16"/>
      <c r="GLC818" s="16"/>
      <c r="GLD818" s="16"/>
      <c r="GLE818" s="16"/>
      <c r="GLF818" s="16"/>
      <c r="GLG818" s="16"/>
      <c r="GLH818" s="16"/>
      <c r="GLI818" s="16"/>
      <c r="GLJ818" s="16"/>
      <c r="GLK818" s="16"/>
      <c r="GLL818" s="16"/>
      <c r="GLM818" s="16"/>
      <c r="GLN818" s="16"/>
      <c r="GLO818" s="16"/>
      <c r="GLP818" s="16"/>
      <c r="GLQ818" s="16"/>
      <c r="GLR818" s="16"/>
      <c r="GLS818" s="16"/>
      <c r="GLT818" s="16"/>
      <c r="GLU818" s="16"/>
      <c r="GLV818" s="16"/>
      <c r="GLW818" s="16"/>
      <c r="GLX818" s="16"/>
      <c r="GLY818" s="16"/>
      <c r="GLZ818" s="16"/>
      <c r="GMA818" s="16"/>
      <c r="GMB818" s="16"/>
      <c r="GMC818" s="16"/>
      <c r="GMD818" s="16"/>
      <c r="GME818" s="16"/>
      <c r="GMF818" s="16"/>
      <c r="GMG818" s="16"/>
      <c r="GMH818" s="16"/>
      <c r="GMI818" s="16"/>
      <c r="GMJ818" s="16"/>
      <c r="GMK818" s="16"/>
      <c r="GML818" s="16"/>
      <c r="GMM818" s="16"/>
      <c r="GMN818" s="16"/>
      <c r="GMO818" s="16"/>
      <c r="GMP818" s="16"/>
      <c r="GMQ818" s="16"/>
      <c r="GMR818" s="16"/>
      <c r="GMS818" s="16"/>
      <c r="GMT818" s="16"/>
      <c r="GMU818" s="16"/>
      <c r="GMV818" s="16"/>
      <c r="GMW818" s="16"/>
      <c r="GMX818" s="16"/>
      <c r="GMY818" s="16"/>
      <c r="GMZ818" s="16"/>
      <c r="GNA818" s="16"/>
      <c r="GNB818" s="16"/>
      <c r="GNC818" s="16"/>
      <c r="GND818" s="16"/>
      <c r="GNE818" s="16"/>
      <c r="GNF818" s="16"/>
      <c r="GNG818" s="16"/>
      <c r="GNH818" s="16"/>
      <c r="GNI818" s="16"/>
      <c r="GNJ818" s="16"/>
      <c r="GNK818" s="16"/>
      <c r="GNL818" s="16"/>
      <c r="GNM818" s="16"/>
      <c r="GNN818" s="16"/>
      <c r="GNO818" s="16"/>
      <c r="GNP818" s="16"/>
      <c r="GNQ818" s="16"/>
      <c r="GNR818" s="16"/>
      <c r="GNS818" s="16"/>
      <c r="GNT818" s="16"/>
      <c r="GNU818" s="16"/>
      <c r="GNV818" s="16"/>
      <c r="GNW818" s="16"/>
      <c r="GNX818" s="16"/>
      <c r="GNY818" s="16"/>
      <c r="GNZ818" s="16"/>
      <c r="GOA818" s="16"/>
      <c r="GOB818" s="16"/>
      <c r="GOC818" s="16"/>
      <c r="GOD818" s="16"/>
      <c r="GOE818" s="16"/>
      <c r="GOF818" s="16"/>
      <c r="GOG818" s="16"/>
      <c r="GOH818" s="16"/>
      <c r="GOI818" s="16"/>
      <c r="GOJ818" s="16"/>
      <c r="GOK818" s="16"/>
      <c r="GOL818" s="16"/>
      <c r="GOM818" s="16"/>
      <c r="GON818" s="16"/>
      <c r="GOO818" s="16"/>
      <c r="GOP818" s="16"/>
      <c r="GOQ818" s="16"/>
      <c r="GOR818" s="16"/>
      <c r="GOS818" s="16"/>
      <c r="GOT818" s="16"/>
      <c r="GOU818" s="16"/>
      <c r="GOV818" s="16"/>
      <c r="GOW818" s="16"/>
      <c r="GOX818" s="16"/>
      <c r="GOY818" s="16"/>
      <c r="GOZ818" s="16"/>
      <c r="GPA818" s="16"/>
      <c r="GPB818" s="16"/>
      <c r="GPC818" s="16"/>
      <c r="GPD818" s="16"/>
      <c r="GPE818" s="16"/>
      <c r="GPF818" s="16"/>
      <c r="GPG818" s="16"/>
      <c r="GPH818" s="16"/>
      <c r="GPI818" s="16"/>
      <c r="GPJ818" s="16"/>
      <c r="GPK818" s="16"/>
      <c r="GPL818" s="16"/>
      <c r="GPM818" s="16"/>
      <c r="GPN818" s="16"/>
      <c r="GPO818" s="16"/>
      <c r="GPP818" s="16"/>
      <c r="GPQ818" s="16"/>
      <c r="GPR818" s="16"/>
      <c r="GPS818" s="16"/>
      <c r="GPT818" s="16"/>
      <c r="GPU818" s="16"/>
      <c r="GPV818" s="16"/>
      <c r="GPW818" s="16"/>
      <c r="GPX818" s="16"/>
      <c r="GPY818" s="16"/>
      <c r="GPZ818" s="16"/>
      <c r="GQA818" s="16"/>
      <c r="GQB818" s="16"/>
      <c r="GQC818" s="16"/>
      <c r="GQD818" s="16"/>
      <c r="GQE818" s="16"/>
      <c r="GQF818" s="16"/>
      <c r="GQG818" s="16"/>
      <c r="GQH818" s="16"/>
      <c r="GQI818" s="16"/>
      <c r="GQJ818" s="16"/>
      <c r="GQK818" s="16"/>
      <c r="GQL818" s="16"/>
      <c r="GQM818" s="16"/>
      <c r="GQN818" s="16"/>
      <c r="GQO818" s="16"/>
      <c r="GQP818" s="16"/>
      <c r="GQQ818" s="16"/>
      <c r="GQR818" s="16"/>
      <c r="GQS818" s="16"/>
      <c r="GQT818" s="16"/>
      <c r="GQU818" s="16"/>
      <c r="GQV818" s="16"/>
      <c r="GQW818" s="16"/>
      <c r="GQX818" s="16"/>
      <c r="GQY818" s="16"/>
      <c r="GQZ818" s="16"/>
      <c r="GRA818" s="16"/>
      <c r="GRB818" s="16"/>
      <c r="GRC818" s="16"/>
      <c r="GRD818" s="16"/>
      <c r="GRE818" s="16"/>
      <c r="GRF818" s="16"/>
      <c r="GRG818" s="16"/>
      <c r="GRH818" s="16"/>
      <c r="GRI818" s="16"/>
      <c r="GRJ818" s="16"/>
      <c r="GRK818" s="16"/>
      <c r="GRL818" s="16"/>
      <c r="GRM818" s="16"/>
      <c r="GRN818" s="16"/>
      <c r="GRO818" s="16"/>
      <c r="GRP818" s="16"/>
      <c r="GRQ818" s="16"/>
      <c r="GRR818" s="16"/>
      <c r="GRS818" s="16"/>
      <c r="GRT818" s="16"/>
      <c r="GRU818" s="16"/>
      <c r="GRV818" s="16"/>
      <c r="GRW818" s="16"/>
      <c r="GRX818" s="16"/>
      <c r="GRY818" s="16"/>
      <c r="GRZ818" s="16"/>
      <c r="GSA818" s="16"/>
      <c r="GSB818" s="16"/>
      <c r="GSC818" s="16"/>
      <c r="GSD818" s="16"/>
      <c r="GSE818" s="16"/>
      <c r="GSF818" s="16"/>
      <c r="GSG818" s="16"/>
      <c r="GSH818" s="16"/>
      <c r="GSI818" s="16"/>
      <c r="GSJ818" s="16"/>
      <c r="GSK818" s="16"/>
      <c r="GSL818" s="16"/>
      <c r="GSM818" s="16"/>
      <c r="GSN818" s="16"/>
      <c r="GSO818" s="16"/>
      <c r="GSP818" s="16"/>
      <c r="GSQ818" s="16"/>
      <c r="GSR818" s="16"/>
      <c r="GSS818" s="16"/>
      <c r="GST818" s="16"/>
      <c r="GSU818" s="16"/>
      <c r="GSV818" s="16"/>
      <c r="GSW818" s="16"/>
      <c r="GSX818" s="16"/>
      <c r="GSY818" s="16"/>
      <c r="GSZ818" s="16"/>
      <c r="GTA818" s="16"/>
      <c r="GTB818" s="16"/>
      <c r="GTC818" s="16"/>
      <c r="GTD818" s="16"/>
      <c r="GTE818" s="16"/>
      <c r="GTF818" s="16"/>
      <c r="GTG818" s="16"/>
      <c r="GTH818" s="16"/>
      <c r="GTI818" s="16"/>
      <c r="GTJ818" s="16"/>
      <c r="GTK818" s="16"/>
      <c r="GTL818" s="16"/>
      <c r="GTM818" s="16"/>
      <c r="GTN818" s="16"/>
      <c r="GTO818" s="16"/>
      <c r="GTP818" s="16"/>
      <c r="GTQ818" s="16"/>
      <c r="GTR818" s="16"/>
      <c r="GTS818" s="16"/>
      <c r="GTT818" s="16"/>
      <c r="GTU818" s="16"/>
      <c r="GTV818" s="16"/>
      <c r="GTW818" s="16"/>
      <c r="GTX818" s="16"/>
      <c r="GTY818" s="16"/>
      <c r="GTZ818" s="16"/>
      <c r="GUA818" s="16"/>
      <c r="GUB818" s="16"/>
      <c r="GUC818" s="16"/>
      <c r="GUD818" s="16"/>
      <c r="GUE818" s="16"/>
      <c r="GUF818" s="16"/>
      <c r="GUG818" s="16"/>
      <c r="GUH818" s="16"/>
      <c r="GUI818" s="16"/>
      <c r="GUJ818" s="16"/>
      <c r="GUK818" s="16"/>
      <c r="GUL818" s="16"/>
      <c r="GUM818" s="16"/>
      <c r="GUN818" s="16"/>
      <c r="GUO818" s="16"/>
      <c r="GUP818" s="16"/>
      <c r="GUQ818" s="16"/>
      <c r="GUR818" s="16"/>
      <c r="GUS818" s="16"/>
      <c r="GUT818" s="16"/>
      <c r="GUU818" s="16"/>
      <c r="GUV818" s="16"/>
      <c r="GUW818" s="16"/>
      <c r="GUX818" s="16"/>
      <c r="GUY818" s="16"/>
      <c r="GUZ818" s="16"/>
      <c r="GVA818" s="16"/>
      <c r="GVB818" s="16"/>
      <c r="GVC818" s="16"/>
      <c r="GVD818" s="16"/>
      <c r="GVE818" s="16"/>
      <c r="GVF818" s="16"/>
      <c r="GVG818" s="16"/>
      <c r="GVH818" s="16"/>
      <c r="GVI818" s="16"/>
      <c r="GVJ818" s="16"/>
      <c r="GVK818" s="16"/>
      <c r="GVL818" s="16"/>
      <c r="GVM818" s="16"/>
      <c r="GVN818" s="16"/>
      <c r="GVO818" s="16"/>
      <c r="GVP818" s="16"/>
      <c r="GVQ818" s="16"/>
      <c r="GVR818" s="16"/>
      <c r="GVS818" s="16"/>
      <c r="GVT818" s="16"/>
      <c r="GVU818" s="16"/>
      <c r="GVV818" s="16"/>
      <c r="GVW818" s="16"/>
      <c r="GVX818" s="16"/>
      <c r="GVY818" s="16"/>
      <c r="GVZ818" s="16"/>
      <c r="GWA818" s="16"/>
      <c r="GWB818" s="16"/>
      <c r="GWC818" s="16"/>
      <c r="GWD818" s="16"/>
      <c r="GWE818" s="16"/>
      <c r="GWF818" s="16"/>
      <c r="GWG818" s="16"/>
      <c r="GWH818" s="16"/>
      <c r="GWI818" s="16"/>
      <c r="GWJ818" s="16"/>
      <c r="GWK818" s="16"/>
      <c r="GWL818" s="16"/>
      <c r="GWM818" s="16"/>
      <c r="GWN818" s="16"/>
      <c r="GWO818" s="16"/>
      <c r="GWP818" s="16"/>
      <c r="GWQ818" s="16"/>
      <c r="GWR818" s="16"/>
      <c r="GWS818" s="16"/>
      <c r="GWT818" s="16"/>
      <c r="GWU818" s="16"/>
      <c r="GWV818" s="16"/>
      <c r="GWW818" s="16"/>
      <c r="GWX818" s="16"/>
      <c r="GWY818" s="16"/>
      <c r="GWZ818" s="16"/>
      <c r="GXA818" s="16"/>
      <c r="GXB818" s="16"/>
      <c r="GXC818" s="16"/>
      <c r="GXD818" s="16"/>
      <c r="GXE818" s="16"/>
      <c r="GXF818" s="16"/>
      <c r="GXG818" s="16"/>
      <c r="GXH818" s="16"/>
      <c r="GXI818" s="16"/>
      <c r="GXJ818" s="16"/>
      <c r="GXK818" s="16"/>
      <c r="GXL818" s="16"/>
      <c r="GXM818" s="16"/>
      <c r="GXN818" s="16"/>
      <c r="GXO818" s="16"/>
      <c r="GXP818" s="16"/>
      <c r="GXQ818" s="16"/>
      <c r="GXR818" s="16"/>
      <c r="GXS818" s="16"/>
      <c r="GXT818" s="16"/>
      <c r="GXU818" s="16"/>
      <c r="GXV818" s="16"/>
      <c r="GXW818" s="16"/>
      <c r="GXX818" s="16"/>
      <c r="GXY818" s="16"/>
      <c r="GXZ818" s="16"/>
      <c r="GYA818" s="16"/>
      <c r="GYB818" s="16"/>
      <c r="GYC818" s="16"/>
      <c r="GYD818" s="16"/>
      <c r="GYE818" s="16"/>
      <c r="GYF818" s="16"/>
      <c r="GYG818" s="16"/>
      <c r="GYH818" s="16"/>
      <c r="GYI818" s="16"/>
      <c r="GYJ818" s="16"/>
      <c r="GYK818" s="16"/>
      <c r="GYL818" s="16"/>
      <c r="GYM818" s="16"/>
      <c r="GYN818" s="16"/>
      <c r="GYO818" s="16"/>
      <c r="GYP818" s="16"/>
      <c r="GYQ818" s="16"/>
      <c r="GYR818" s="16"/>
      <c r="GYS818" s="16"/>
      <c r="GYT818" s="16"/>
      <c r="GYU818" s="16"/>
      <c r="GYV818" s="16"/>
      <c r="GYW818" s="16"/>
      <c r="GYX818" s="16"/>
      <c r="GYY818" s="16"/>
      <c r="GYZ818" s="16"/>
      <c r="GZA818" s="16"/>
      <c r="GZB818" s="16"/>
      <c r="GZC818" s="16"/>
      <c r="GZD818" s="16"/>
      <c r="GZE818" s="16"/>
      <c r="GZF818" s="16"/>
      <c r="GZG818" s="16"/>
      <c r="GZH818" s="16"/>
      <c r="GZI818" s="16"/>
      <c r="GZJ818" s="16"/>
      <c r="GZK818" s="16"/>
      <c r="GZL818" s="16"/>
      <c r="GZM818" s="16"/>
      <c r="GZN818" s="16"/>
      <c r="GZO818" s="16"/>
      <c r="GZP818" s="16"/>
      <c r="GZQ818" s="16"/>
      <c r="GZR818" s="16"/>
      <c r="GZS818" s="16"/>
      <c r="GZT818" s="16"/>
      <c r="GZU818" s="16"/>
      <c r="GZV818" s="16"/>
      <c r="GZW818" s="16"/>
      <c r="GZX818" s="16"/>
      <c r="GZY818" s="16"/>
      <c r="GZZ818" s="16"/>
      <c r="HAA818" s="16"/>
      <c r="HAB818" s="16"/>
      <c r="HAC818" s="16"/>
      <c r="HAD818" s="16"/>
      <c r="HAE818" s="16"/>
      <c r="HAF818" s="16"/>
      <c r="HAG818" s="16"/>
      <c r="HAH818" s="16"/>
      <c r="HAI818" s="16"/>
      <c r="HAJ818" s="16"/>
      <c r="HAK818" s="16"/>
      <c r="HAL818" s="16"/>
      <c r="HAM818" s="16"/>
      <c r="HAN818" s="16"/>
      <c r="HAO818" s="16"/>
      <c r="HAP818" s="16"/>
      <c r="HAQ818" s="16"/>
      <c r="HAR818" s="16"/>
      <c r="HAS818" s="16"/>
      <c r="HAT818" s="16"/>
      <c r="HAU818" s="16"/>
      <c r="HAV818" s="16"/>
      <c r="HAW818" s="16"/>
      <c r="HAX818" s="16"/>
      <c r="HAY818" s="16"/>
      <c r="HAZ818" s="16"/>
      <c r="HBA818" s="16"/>
      <c r="HBB818" s="16"/>
      <c r="HBC818" s="16"/>
      <c r="HBD818" s="16"/>
      <c r="HBE818" s="16"/>
      <c r="HBF818" s="16"/>
      <c r="HBG818" s="16"/>
      <c r="HBH818" s="16"/>
      <c r="HBI818" s="16"/>
      <c r="HBJ818" s="16"/>
      <c r="HBK818" s="16"/>
      <c r="HBL818" s="16"/>
      <c r="HBM818" s="16"/>
      <c r="HBN818" s="16"/>
      <c r="HBO818" s="16"/>
      <c r="HBP818" s="16"/>
      <c r="HBQ818" s="16"/>
      <c r="HBR818" s="16"/>
      <c r="HBS818" s="16"/>
      <c r="HBT818" s="16"/>
      <c r="HBU818" s="16"/>
      <c r="HBV818" s="16"/>
      <c r="HBW818" s="16"/>
      <c r="HBX818" s="16"/>
      <c r="HBY818" s="16"/>
      <c r="HBZ818" s="16"/>
      <c r="HCA818" s="16"/>
      <c r="HCB818" s="16"/>
      <c r="HCC818" s="16"/>
      <c r="HCD818" s="16"/>
      <c r="HCE818" s="16"/>
      <c r="HCF818" s="16"/>
      <c r="HCG818" s="16"/>
      <c r="HCH818" s="16"/>
      <c r="HCI818" s="16"/>
      <c r="HCJ818" s="16"/>
      <c r="HCK818" s="16"/>
      <c r="HCL818" s="16"/>
      <c r="HCM818" s="16"/>
      <c r="HCN818" s="16"/>
      <c r="HCO818" s="16"/>
      <c r="HCP818" s="16"/>
      <c r="HCQ818" s="16"/>
      <c r="HCR818" s="16"/>
      <c r="HCS818" s="16"/>
      <c r="HCT818" s="16"/>
      <c r="HCU818" s="16"/>
      <c r="HCV818" s="16"/>
      <c r="HCW818" s="16"/>
      <c r="HCX818" s="16"/>
      <c r="HCY818" s="16"/>
      <c r="HCZ818" s="16"/>
      <c r="HDA818" s="16"/>
      <c r="HDB818" s="16"/>
      <c r="HDC818" s="16"/>
      <c r="HDD818" s="16"/>
      <c r="HDE818" s="16"/>
      <c r="HDF818" s="16"/>
      <c r="HDG818" s="16"/>
      <c r="HDH818" s="16"/>
      <c r="HDI818" s="16"/>
      <c r="HDJ818" s="16"/>
      <c r="HDK818" s="16"/>
      <c r="HDL818" s="16"/>
      <c r="HDM818" s="16"/>
      <c r="HDN818" s="16"/>
      <c r="HDO818" s="16"/>
      <c r="HDP818" s="16"/>
      <c r="HDQ818" s="16"/>
      <c r="HDR818" s="16"/>
      <c r="HDS818" s="16"/>
      <c r="HDT818" s="16"/>
      <c r="HDU818" s="16"/>
      <c r="HDV818" s="16"/>
      <c r="HDW818" s="16"/>
      <c r="HDX818" s="16"/>
      <c r="HDY818" s="16"/>
      <c r="HDZ818" s="16"/>
      <c r="HEA818" s="16"/>
      <c r="HEB818" s="16"/>
      <c r="HEC818" s="16"/>
      <c r="HED818" s="16"/>
      <c r="HEE818" s="16"/>
      <c r="HEF818" s="16"/>
      <c r="HEG818" s="16"/>
      <c r="HEH818" s="16"/>
      <c r="HEI818" s="16"/>
      <c r="HEJ818" s="16"/>
      <c r="HEK818" s="16"/>
      <c r="HEL818" s="16"/>
      <c r="HEM818" s="16"/>
      <c r="HEN818" s="16"/>
      <c r="HEO818" s="16"/>
      <c r="HEP818" s="16"/>
      <c r="HEQ818" s="16"/>
      <c r="HER818" s="16"/>
      <c r="HES818" s="16"/>
      <c r="HET818" s="16"/>
      <c r="HEU818" s="16"/>
      <c r="HEV818" s="16"/>
      <c r="HEW818" s="16"/>
      <c r="HEX818" s="16"/>
      <c r="HEY818" s="16"/>
      <c r="HEZ818" s="16"/>
      <c r="HFA818" s="16"/>
      <c r="HFB818" s="16"/>
      <c r="HFC818" s="16"/>
      <c r="HFD818" s="16"/>
      <c r="HFE818" s="16"/>
      <c r="HFF818" s="16"/>
      <c r="HFG818" s="16"/>
      <c r="HFH818" s="16"/>
      <c r="HFI818" s="16"/>
      <c r="HFJ818" s="16"/>
      <c r="HFK818" s="16"/>
      <c r="HFL818" s="16"/>
      <c r="HFM818" s="16"/>
      <c r="HFN818" s="16"/>
      <c r="HFO818" s="16"/>
      <c r="HFP818" s="16"/>
      <c r="HFQ818" s="16"/>
      <c r="HFR818" s="16"/>
      <c r="HFS818" s="16"/>
      <c r="HFT818" s="16"/>
      <c r="HFU818" s="16"/>
      <c r="HFV818" s="16"/>
      <c r="HFW818" s="16"/>
      <c r="HFX818" s="16"/>
      <c r="HFY818" s="16"/>
      <c r="HFZ818" s="16"/>
      <c r="HGA818" s="16"/>
      <c r="HGB818" s="16"/>
      <c r="HGC818" s="16"/>
      <c r="HGD818" s="16"/>
      <c r="HGE818" s="16"/>
      <c r="HGF818" s="16"/>
      <c r="HGG818" s="16"/>
      <c r="HGH818" s="16"/>
      <c r="HGI818" s="16"/>
      <c r="HGJ818" s="16"/>
      <c r="HGK818" s="16"/>
      <c r="HGL818" s="16"/>
      <c r="HGM818" s="16"/>
      <c r="HGN818" s="16"/>
      <c r="HGO818" s="16"/>
      <c r="HGP818" s="16"/>
      <c r="HGQ818" s="16"/>
      <c r="HGR818" s="16"/>
      <c r="HGS818" s="16"/>
      <c r="HGT818" s="16"/>
      <c r="HGU818" s="16"/>
      <c r="HGV818" s="16"/>
      <c r="HGW818" s="16"/>
      <c r="HGX818" s="16"/>
      <c r="HGY818" s="16"/>
      <c r="HGZ818" s="16"/>
      <c r="HHA818" s="16"/>
      <c r="HHB818" s="16"/>
      <c r="HHC818" s="16"/>
      <c r="HHD818" s="16"/>
      <c r="HHE818" s="16"/>
      <c r="HHF818" s="16"/>
      <c r="HHG818" s="16"/>
      <c r="HHH818" s="16"/>
      <c r="HHI818" s="16"/>
      <c r="HHJ818" s="16"/>
      <c r="HHK818" s="16"/>
      <c r="HHL818" s="16"/>
      <c r="HHM818" s="16"/>
      <c r="HHN818" s="16"/>
      <c r="HHO818" s="16"/>
      <c r="HHP818" s="16"/>
      <c r="HHQ818" s="16"/>
      <c r="HHR818" s="16"/>
      <c r="HHS818" s="16"/>
      <c r="HHT818" s="16"/>
      <c r="HHU818" s="16"/>
      <c r="HHV818" s="16"/>
      <c r="HHW818" s="16"/>
      <c r="HHX818" s="16"/>
      <c r="HHY818" s="16"/>
      <c r="HHZ818" s="16"/>
      <c r="HIA818" s="16"/>
      <c r="HIB818" s="16"/>
      <c r="HIC818" s="16"/>
      <c r="HID818" s="16"/>
      <c r="HIE818" s="16"/>
      <c r="HIF818" s="16"/>
      <c r="HIG818" s="16"/>
      <c r="HIH818" s="16"/>
      <c r="HII818" s="16"/>
      <c r="HIJ818" s="16"/>
      <c r="HIK818" s="16"/>
      <c r="HIL818" s="16"/>
      <c r="HIM818" s="16"/>
      <c r="HIN818" s="16"/>
      <c r="HIO818" s="16"/>
      <c r="HIP818" s="16"/>
      <c r="HIQ818" s="16"/>
      <c r="HIR818" s="16"/>
      <c r="HIS818" s="16"/>
      <c r="HIT818" s="16"/>
      <c r="HIU818" s="16"/>
      <c r="HIV818" s="16"/>
      <c r="HIW818" s="16"/>
      <c r="HIX818" s="16"/>
      <c r="HIY818" s="16"/>
      <c r="HIZ818" s="16"/>
      <c r="HJA818" s="16"/>
      <c r="HJB818" s="16"/>
      <c r="HJC818" s="16"/>
      <c r="HJD818" s="16"/>
      <c r="HJE818" s="16"/>
      <c r="HJF818" s="16"/>
      <c r="HJG818" s="16"/>
      <c r="HJH818" s="16"/>
      <c r="HJI818" s="16"/>
      <c r="HJJ818" s="16"/>
      <c r="HJK818" s="16"/>
      <c r="HJL818" s="16"/>
      <c r="HJM818" s="16"/>
      <c r="HJN818" s="16"/>
      <c r="HJO818" s="16"/>
      <c r="HJP818" s="16"/>
      <c r="HJQ818" s="16"/>
      <c r="HJR818" s="16"/>
      <c r="HJS818" s="16"/>
      <c r="HJT818" s="16"/>
      <c r="HJU818" s="16"/>
      <c r="HJV818" s="16"/>
      <c r="HJW818" s="16"/>
      <c r="HJX818" s="16"/>
      <c r="HJY818" s="16"/>
      <c r="HJZ818" s="16"/>
      <c r="HKA818" s="16"/>
      <c r="HKB818" s="16"/>
      <c r="HKC818" s="16"/>
      <c r="HKD818" s="16"/>
      <c r="HKE818" s="16"/>
      <c r="HKF818" s="16"/>
      <c r="HKG818" s="16"/>
      <c r="HKH818" s="16"/>
      <c r="HKI818" s="16"/>
      <c r="HKJ818" s="16"/>
      <c r="HKK818" s="16"/>
      <c r="HKL818" s="16"/>
      <c r="HKM818" s="16"/>
      <c r="HKN818" s="16"/>
      <c r="HKO818" s="16"/>
      <c r="HKP818" s="16"/>
      <c r="HKQ818" s="16"/>
      <c r="HKR818" s="16"/>
      <c r="HKS818" s="16"/>
      <c r="HKT818" s="16"/>
      <c r="HKU818" s="16"/>
      <c r="HKV818" s="16"/>
      <c r="HKW818" s="16"/>
      <c r="HKX818" s="16"/>
      <c r="HKY818" s="16"/>
      <c r="HKZ818" s="16"/>
      <c r="HLA818" s="16"/>
      <c r="HLB818" s="16"/>
      <c r="HLC818" s="16"/>
      <c r="HLD818" s="16"/>
      <c r="HLE818" s="16"/>
      <c r="HLF818" s="16"/>
      <c r="HLG818" s="16"/>
      <c r="HLH818" s="16"/>
      <c r="HLI818" s="16"/>
      <c r="HLJ818" s="16"/>
      <c r="HLK818" s="16"/>
      <c r="HLL818" s="16"/>
      <c r="HLM818" s="16"/>
      <c r="HLN818" s="16"/>
      <c r="HLO818" s="16"/>
      <c r="HLP818" s="16"/>
      <c r="HLQ818" s="16"/>
      <c r="HLR818" s="16"/>
      <c r="HLS818" s="16"/>
      <c r="HLT818" s="16"/>
      <c r="HLU818" s="16"/>
      <c r="HLV818" s="16"/>
      <c r="HLW818" s="16"/>
      <c r="HLX818" s="16"/>
      <c r="HLY818" s="16"/>
      <c r="HLZ818" s="16"/>
      <c r="HMA818" s="16"/>
      <c r="HMB818" s="16"/>
      <c r="HMC818" s="16"/>
      <c r="HMD818" s="16"/>
      <c r="HME818" s="16"/>
      <c r="HMF818" s="16"/>
      <c r="HMG818" s="16"/>
      <c r="HMH818" s="16"/>
      <c r="HMI818" s="16"/>
      <c r="HMJ818" s="16"/>
      <c r="HMK818" s="16"/>
      <c r="HML818" s="16"/>
      <c r="HMM818" s="16"/>
      <c r="HMN818" s="16"/>
      <c r="HMO818" s="16"/>
      <c r="HMP818" s="16"/>
      <c r="HMQ818" s="16"/>
      <c r="HMR818" s="16"/>
      <c r="HMS818" s="16"/>
      <c r="HMT818" s="16"/>
      <c r="HMU818" s="16"/>
      <c r="HMV818" s="16"/>
      <c r="HMW818" s="16"/>
      <c r="HMX818" s="16"/>
      <c r="HMY818" s="16"/>
      <c r="HMZ818" s="16"/>
      <c r="HNA818" s="16"/>
      <c r="HNB818" s="16"/>
      <c r="HNC818" s="16"/>
      <c r="HND818" s="16"/>
      <c r="HNE818" s="16"/>
      <c r="HNF818" s="16"/>
      <c r="HNG818" s="16"/>
      <c r="HNH818" s="16"/>
      <c r="HNI818" s="16"/>
      <c r="HNJ818" s="16"/>
      <c r="HNK818" s="16"/>
      <c r="HNL818" s="16"/>
      <c r="HNM818" s="16"/>
      <c r="HNN818" s="16"/>
      <c r="HNO818" s="16"/>
      <c r="HNP818" s="16"/>
      <c r="HNQ818" s="16"/>
      <c r="HNR818" s="16"/>
      <c r="HNS818" s="16"/>
      <c r="HNT818" s="16"/>
      <c r="HNU818" s="16"/>
      <c r="HNV818" s="16"/>
      <c r="HNW818" s="16"/>
      <c r="HNX818" s="16"/>
      <c r="HNY818" s="16"/>
      <c r="HNZ818" s="16"/>
      <c r="HOA818" s="16"/>
      <c r="HOB818" s="16"/>
      <c r="HOC818" s="16"/>
      <c r="HOD818" s="16"/>
      <c r="HOE818" s="16"/>
      <c r="HOF818" s="16"/>
      <c r="HOG818" s="16"/>
      <c r="HOH818" s="16"/>
      <c r="HOI818" s="16"/>
      <c r="HOJ818" s="16"/>
      <c r="HOK818" s="16"/>
      <c r="HOL818" s="16"/>
      <c r="HOM818" s="16"/>
      <c r="HON818" s="16"/>
      <c r="HOO818" s="16"/>
      <c r="HOP818" s="16"/>
      <c r="HOQ818" s="16"/>
      <c r="HOR818" s="16"/>
      <c r="HOS818" s="16"/>
      <c r="HOT818" s="16"/>
      <c r="HOU818" s="16"/>
      <c r="HOV818" s="16"/>
      <c r="HOW818" s="16"/>
      <c r="HOX818" s="16"/>
      <c r="HOY818" s="16"/>
      <c r="HOZ818" s="16"/>
      <c r="HPA818" s="16"/>
      <c r="HPB818" s="16"/>
      <c r="HPC818" s="16"/>
      <c r="HPD818" s="16"/>
      <c r="HPE818" s="16"/>
      <c r="HPF818" s="16"/>
      <c r="HPG818" s="16"/>
      <c r="HPH818" s="16"/>
      <c r="HPI818" s="16"/>
      <c r="HPJ818" s="16"/>
      <c r="HPK818" s="16"/>
      <c r="HPL818" s="16"/>
      <c r="HPM818" s="16"/>
      <c r="HPN818" s="16"/>
      <c r="HPO818" s="16"/>
      <c r="HPP818" s="16"/>
      <c r="HPQ818" s="16"/>
      <c r="HPR818" s="16"/>
      <c r="HPS818" s="16"/>
      <c r="HPT818" s="16"/>
      <c r="HPU818" s="16"/>
      <c r="HPV818" s="16"/>
      <c r="HPW818" s="16"/>
      <c r="HPX818" s="16"/>
      <c r="HPY818" s="16"/>
      <c r="HPZ818" s="16"/>
      <c r="HQA818" s="16"/>
      <c r="HQB818" s="16"/>
      <c r="HQC818" s="16"/>
      <c r="HQD818" s="16"/>
      <c r="HQE818" s="16"/>
      <c r="HQF818" s="16"/>
      <c r="HQG818" s="16"/>
      <c r="HQH818" s="16"/>
      <c r="HQI818" s="16"/>
      <c r="HQJ818" s="16"/>
      <c r="HQK818" s="16"/>
      <c r="HQL818" s="16"/>
      <c r="HQM818" s="16"/>
      <c r="HQN818" s="16"/>
      <c r="HQO818" s="16"/>
      <c r="HQP818" s="16"/>
      <c r="HQQ818" s="16"/>
      <c r="HQR818" s="16"/>
      <c r="HQS818" s="16"/>
      <c r="HQT818" s="16"/>
      <c r="HQU818" s="16"/>
      <c r="HQV818" s="16"/>
      <c r="HQW818" s="16"/>
      <c r="HQX818" s="16"/>
      <c r="HQY818" s="16"/>
      <c r="HQZ818" s="16"/>
      <c r="HRA818" s="16"/>
      <c r="HRB818" s="16"/>
      <c r="HRC818" s="16"/>
      <c r="HRD818" s="16"/>
      <c r="HRE818" s="16"/>
      <c r="HRF818" s="16"/>
      <c r="HRG818" s="16"/>
      <c r="HRH818" s="16"/>
      <c r="HRI818" s="16"/>
      <c r="HRJ818" s="16"/>
      <c r="HRK818" s="16"/>
      <c r="HRL818" s="16"/>
      <c r="HRM818" s="16"/>
      <c r="HRN818" s="16"/>
      <c r="HRO818" s="16"/>
      <c r="HRP818" s="16"/>
      <c r="HRQ818" s="16"/>
      <c r="HRR818" s="16"/>
      <c r="HRS818" s="16"/>
      <c r="HRT818" s="16"/>
      <c r="HRU818" s="16"/>
      <c r="HRV818" s="16"/>
      <c r="HRW818" s="16"/>
      <c r="HRX818" s="16"/>
      <c r="HRY818" s="16"/>
      <c r="HRZ818" s="16"/>
      <c r="HSA818" s="16"/>
      <c r="HSB818" s="16"/>
      <c r="HSC818" s="16"/>
      <c r="HSD818" s="16"/>
      <c r="HSE818" s="16"/>
      <c r="HSF818" s="16"/>
      <c r="HSG818" s="16"/>
      <c r="HSH818" s="16"/>
      <c r="HSI818" s="16"/>
      <c r="HSJ818" s="16"/>
      <c r="HSK818" s="16"/>
      <c r="HSL818" s="16"/>
      <c r="HSM818" s="16"/>
      <c r="HSN818" s="16"/>
      <c r="HSO818" s="16"/>
      <c r="HSP818" s="16"/>
      <c r="HSQ818" s="16"/>
      <c r="HSR818" s="16"/>
      <c r="HSS818" s="16"/>
      <c r="HST818" s="16"/>
      <c r="HSU818" s="16"/>
      <c r="HSV818" s="16"/>
      <c r="HSW818" s="16"/>
      <c r="HSX818" s="16"/>
      <c r="HSY818" s="16"/>
      <c r="HSZ818" s="16"/>
      <c r="HTA818" s="16"/>
      <c r="HTB818" s="16"/>
      <c r="HTC818" s="16"/>
      <c r="HTD818" s="16"/>
      <c r="HTE818" s="16"/>
      <c r="HTF818" s="16"/>
      <c r="HTG818" s="16"/>
      <c r="HTH818" s="16"/>
      <c r="HTI818" s="16"/>
      <c r="HTJ818" s="16"/>
      <c r="HTK818" s="16"/>
      <c r="HTL818" s="16"/>
      <c r="HTM818" s="16"/>
      <c r="HTN818" s="16"/>
      <c r="HTO818" s="16"/>
      <c r="HTP818" s="16"/>
      <c r="HTQ818" s="16"/>
      <c r="HTR818" s="16"/>
      <c r="HTS818" s="16"/>
      <c r="HTT818" s="16"/>
      <c r="HTU818" s="16"/>
      <c r="HTV818" s="16"/>
      <c r="HTW818" s="16"/>
      <c r="HTX818" s="16"/>
      <c r="HTY818" s="16"/>
      <c r="HTZ818" s="16"/>
      <c r="HUA818" s="16"/>
      <c r="HUB818" s="16"/>
      <c r="HUC818" s="16"/>
      <c r="HUD818" s="16"/>
      <c r="HUE818" s="16"/>
      <c r="HUF818" s="16"/>
      <c r="HUG818" s="16"/>
      <c r="HUH818" s="16"/>
      <c r="HUI818" s="16"/>
      <c r="HUJ818" s="16"/>
      <c r="HUK818" s="16"/>
      <c r="HUL818" s="16"/>
      <c r="HUM818" s="16"/>
      <c r="HUN818" s="16"/>
      <c r="HUO818" s="16"/>
      <c r="HUP818" s="16"/>
      <c r="HUQ818" s="16"/>
      <c r="HUR818" s="16"/>
      <c r="HUS818" s="16"/>
      <c r="HUT818" s="16"/>
      <c r="HUU818" s="16"/>
      <c r="HUV818" s="16"/>
      <c r="HUW818" s="16"/>
      <c r="HUX818" s="16"/>
      <c r="HUY818" s="16"/>
      <c r="HUZ818" s="16"/>
      <c r="HVA818" s="16"/>
      <c r="HVB818" s="16"/>
      <c r="HVC818" s="16"/>
      <c r="HVD818" s="16"/>
      <c r="HVE818" s="16"/>
      <c r="HVF818" s="16"/>
      <c r="HVG818" s="16"/>
      <c r="HVH818" s="16"/>
      <c r="HVI818" s="16"/>
      <c r="HVJ818" s="16"/>
      <c r="HVK818" s="16"/>
      <c r="HVL818" s="16"/>
      <c r="HVM818" s="16"/>
      <c r="HVN818" s="16"/>
      <c r="HVO818" s="16"/>
      <c r="HVP818" s="16"/>
      <c r="HVQ818" s="16"/>
      <c r="HVR818" s="16"/>
      <c r="HVS818" s="16"/>
      <c r="HVT818" s="16"/>
      <c r="HVU818" s="16"/>
      <c r="HVV818" s="16"/>
      <c r="HVW818" s="16"/>
      <c r="HVX818" s="16"/>
      <c r="HVY818" s="16"/>
      <c r="HVZ818" s="16"/>
      <c r="HWA818" s="16"/>
      <c r="HWB818" s="16"/>
      <c r="HWC818" s="16"/>
      <c r="HWD818" s="16"/>
      <c r="HWE818" s="16"/>
      <c r="HWF818" s="16"/>
      <c r="HWG818" s="16"/>
      <c r="HWH818" s="16"/>
      <c r="HWI818" s="16"/>
      <c r="HWJ818" s="16"/>
      <c r="HWK818" s="16"/>
      <c r="HWL818" s="16"/>
      <c r="HWM818" s="16"/>
      <c r="HWN818" s="16"/>
      <c r="HWO818" s="16"/>
      <c r="HWP818" s="16"/>
      <c r="HWQ818" s="16"/>
      <c r="HWR818" s="16"/>
      <c r="HWS818" s="16"/>
      <c r="HWT818" s="16"/>
      <c r="HWU818" s="16"/>
      <c r="HWV818" s="16"/>
      <c r="HWW818" s="16"/>
      <c r="HWX818" s="16"/>
      <c r="HWY818" s="16"/>
      <c r="HWZ818" s="16"/>
      <c r="HXA818" s="16"/>
      <c r="HXB818" s="16"/>
      <c r="HXC818" s="16"/>
      <c r="HXD818" s="16"/>
      <c r="HXE818" s="16"/>
      <c r="HXF818" s="16"/>
      <c r="HXG818" s="16"/>
      <c r="HXH818" s="16"/>
      <c r="HXI818" s="16"/>
      <c r="HXJ818" s="16"/>
      <c r="HXK818" s="16"/>
      <c r="HXL818" s="16"/>
      <c r="HXM818" s="16"/>
      <c r="HXN818" s="16"/>
      <c r="HXO818" s="16"/>
      <c r="HXP818" s="16"/>
      <c r="HXQ818" s="16"/>
      <c r="HXR818" s="16"/>
      <c r="HXS818" s="16"/>
      <c r="HXT818" s="16"/>
      <c r="HXU818" s="16"/>
      <c r="HXV818" s="16"/>
      <c r="HXW818" s="16"/>
      <c r="HXX818" s="16"/>
      <c r="HXY818" s="16"/>
      <c r="HXZ818" s="16"/>
      <c r="HYA818" s="16"/>
      <c r="HYB818" s="16"/>
      <c r="HYC818" s="16"/>
      <c r="HYD818" s="16"/>
      <c r="HYE818" s="16"/>
      <c r="HYF818" s="16"/>
      <c r="HYG818" s="16"/>
      <c r="HYH818" s="16"/>
      <c r="HYI818" s="16"/>
      <c r="HYJ818" s="16"/>
      <c r="HYK818" s="16"/>
      <c r="HYL818" s="16"/>
      <c r="HYM818" s="16"/>
      <c r="HYN818" s="16"/>
      <c r="HYO818" s="16"/>
      <c r="HYP818" s="16"/>
      <c r="HYQ818" s="16"/>
      <c r="HYR818" s="16"/>
      <c r="HYS818" s="16"/>
      <c r="HYT818" s="16"/>
      <c r="HYU818" s="16"/>
      <c r="HYV818" s="16"/>
      <c r="HYW818" s="16"/>
      <c r="HYX818" s="16"/>
      <c r="HYY818" s="16"/>
      <c r="HYZ818" s="16"/>
      <c r="HZA818" s="16"/>
      <c r="HZB818" s="16"/>
      <c r="HZC818" s="16"/>
      <c r="HZD818" s="16"/>
      <c r="HZE818" s="16"/>
      <c r="HZF818" s="16"/>
      <c r="HZG818" s="16"/>
      <c r="HZH818" s="16"/>
      <c r="HZI818" s="16"/>
      <c r="HZJ818" s="16"/>
      <c r="HZK818" s="16"/>
      <c r="HZL818" s="16"/>
      <c r="HZM818" s="16"/>
      <c r="HZN818" s="16"/>
      <c r="HZO818" s="16"/>
      <c r="HZP818" s="16"/>
      <c r="HZQ818" s="16"/>
      <c r="HZR818" s="16"/>
      <c r="HZS818" s="16"/>
      <c r="HZT818" s="16"/>
      <c r="HZU818" s="16"/>
      <c r="HZV818" s="16"/>
      <c r="HZW818" s="16"/>
      <c r="HZX818" s="16"/>
      <c r="HZY818" s="16"/>
      <c r="HZZ818" s="16"/>
      <c r="IAA818" s="16"/>
      <c r="IAB818" s="16"/>
      <c r="IAC818" s="16"/>
      <c r="IAD818" s="16"/>
      <c r="IAE818" s="16"/>
      <c r="IAF818" s="16"/>
      <c r="IAG818" s="16"/>
      <c r="IAH818" s="16"/>
      <c r="IAI818" s="16"/>
      <c r="IAJ818" s="16"/>
      <c r="IAK818" s="16"/>
      <c r="IAL818" s="16"/>
      <c r="IAM818" s="16"/>
      <c r="IAN818" s="16"/>
      <c r="IAO818" s="16"/>
      <c r="IAP818" s="16"/>
      <c r="IAQ818" s="16"/>
      <c r="IAR818" s="16"/>
      <c r="IAS818" s="16"/>
      <c r="IAT818" s="16"/>
      <c r="IAU818" s="16"/>
      <c r="IAV818" s="16"/>
      <c r="IAW818" s="16"/>
      <c r="IAX818" s="16"/>
      <c r="IAY818" s="16"/>
      <c r="IAZ818" s="16"/>
      <c r="IBA818" s="16"/>
      <c r="IBB818" s="16"/>
      <c r="IBC818" s="16"/>
      <c r="IBD818" s="16"/>
      <c r="IBE818" s="16"/>
      <c r="IBF818" s="16"/>
      <c r="IBG818" s="16"/>
      <c r="IBH818" s="16"/>
      <c r="IBI818" s="16"/>
      <c r="IBJ818" s="16"/>
      <c r="IBK818" s="16"/>
      <c r="IBL818" s="16"/>
      <c r="IBM818" s="16"/>
      <c r="IBN818" s="16"/>
      <c r="IBO818" s="16"/>
      <c r="IBP818" s="16"/>
      <c r="IBQ818" s="16"/>
      <c r="IBR818" s="16"/>
      <c r="IBS818" s="16"/>
      <c r="IBT818" s="16"/>
      <c r="IBU818" s="16"/>
      <c r="IBV818" s="16"/>
      <c r="IBW818" s="16"/>
      <c r="IBX818" s="16"/>
      <c r="IBY818" s="16"/>
      <c r="IBZ818" s="16"/>
      <c r="ICA818" s="16"/>
      <c r="ICB818" s="16"/>
      <c r="ICC818" s="16"/>
      <c r="ICD818" s="16"/>
      <c r="ICE818" s="16"/>
      <c r="ICF818" s="16"/>
      <c r="ICG818" s="16"/>
      <c r="ICH818" s="16"/>
      <c r="ICI818" s="16"/>
      <c r="ICJ818" s="16"/>
      <c r="ICK818" s="16"/>
      <c r="ICL818" s="16"/>
      <c r="ICM818" s="16"/>
      <c r="ICN818" s="16"/>
      <c r="ICO818" s="16"/>
      <c r="ICP818" s="16"/>
      <c r="ICQ818" s="16"/>
      <c r="ICR818" s="16"/>
      <c r="ICS818" s="16"/>
      <c r="ICT818" s="16"/>
      <c r="ICU818" s="16"/>
      <c r="ICV818" s="16"/>
      <c r="ICW818" s="16"/>
      <c r="ICX818" s="16"/>
      <c r="ICY818" s="16"/>
      <c r="ICZ818" s="16"/>
      <c r="IDA818" s="16"/>
      <c r="IDB818" s="16"/>
      <c r="IDC818" s="16"/>
      <c r="IDD818" s="16"/>
      <c r="IDE818" s="16"/>
      <c r="IDF818" s="16"/>
      <c r="IDG818" s="16"/>
      <c r="IDH818" s="16"/>
      <c r="IDI818" s="16"/>
      <c r="IDJ818" s="16"/>
      <c r="IDK818" s="16"/>
      <c r="IDL818" s="16"/>
      <c r="IDM818" s="16"/>
      <c r="IDN818" s="16"/>
      <c r="IDO818" s="16"/>
      <c r="IDP818" s="16"/>
      <c r="IDQ818" s="16"/>
      <c r="IDR818" s="16"/>
      <c r="IDS818" s="16"/>
      <c r="IDT818" s="16"/>
      <c r="IDU818" s="16"/>
      <c r="IDV818" s="16"/>
      <c r="IDW818" s="16"/>
      <c r="IDX818" s="16"/>
      <c r="IDY818" s="16"/>
      <c r="IDZ818" s="16"/>
      <c r="IEA818" s="16"/>
      <c r="IEB818" s="16"/>
      <c r="IEC818" s="16"/>
      <c r="IED818" s="16"/>
      <c r="IEE818" s="16"/>
      <c r="IEF818" s="16"/>
      <c r="IEG818" s="16"/>
      <c r="IEH818" s="16"/>
      <c r="IEI818" s="16"/>
      <c r="IEJ818" s="16"/>
      <c r="IEK818" s="16"/>
      <c r="IEL818" s="16"/>
      <c r="IEM818" s="16"/>
      <c r="IEN818" s="16"/>
      <c r="IEO818" s="16"/>
      <c r="IEP818" s="16"/>
      <c r="IEQ818" s="16"/>
      <c r="IER818" s="16"/>
      <c r="IES818" s="16"/>
      <c r="IET818" s="16"/>
      <c r="IEU818" s="16"/>
      <c r="IEV818" s="16"/>
      <c r="IEW818" s="16"/>
      <c r="IEX818" s="16"/>
      <c r="IEY818" s="16"/>
      <c r="IEZ818" s="16"/>
      <c r="IFA818" s="16"/>
      <c r="IFB818" s="16"/>
      <c r="IFC818" s="16"/>
      <c r="IFD818" s="16"/>
      <c r="IFE818" s="16"/>
      <c r="IFF818" s="16"/>
      <c r="IFG818" s="16"/>
      <c r="IFH818" s="16"/>
      <c r="IFI818" s="16"/>
      <c r="IFJ818" s="16"/>
      <c r="IFK818" s="16"/>
      <c r="IFL818" s="16"/>
      <c r="IFM818" s="16"/>
      <c r="IFN818" s="16"/>
      <c r="IFO818" s="16"/>
      <c r="IFP818" s="16"/>
      <c r="IFQ818" s="16"/>
      <c r="IFR818" s="16"/>
      <c r="IFS818" s="16"/>
      <c r="IFT818" s="16"/>
      <c r="IFU818" s="16"/>
      <c r="IFV818" s="16"/>
      <c r="IFW818" s="16"/>
      <c r="IFX818" s="16"/>
      <c r="IFY818" s="16"/>
      <c r="IFZ818" s="16"/>
      <c r="IGA818" s="16"/>
      <c r="IGB818" s="16"/>
      <c r="IGC818" s="16"/>
      <c r="IGD818" s="16"/>
      <c r="IGE818" s="16"/>
      <c r="IGF818" s="16"/>
      <c r="IGG818" s="16"/>
      <c r="IGH818" s="16"/>
      <c r="IGI818" s="16"/>
      <c r="IGJ818" s="16"/>
      <c r="IGK818" s="16"/>
      <c r="IGL818" s="16"/>
      <c r="IGM818" s="16"/>
      <c r="IGN818" s="16"/>
      <c r="IGO818" s="16"/>
      <c r="IGP818" s="16"/>
      <c r="IGQ818" s="16"/>
      <c r="IGR818" s="16"/>
      <c r="IGS818" s="16"/>
      <c r="IGT818" s="16"/>
      <c r="IGU818" s="16"/>
      <c r="IGV818" s="16"/>
      <c r="IGW818" s="16"/>
      <c r="IGX818" s="16"/>
      <c r="IGY818" s="16"/>
      <c r="IGZ818" s="16"/>
      <c r="IHA818" s="16"/>
      <c r="IHB818" s="16"/>
      <c r="IHC818" s="16"/>
      <c r="IHD818" s="16"/>
      <c r="IHE818" s="16"/>
      <c r="IHF818" s="16"/>
      <c r="IHG818" s="16"/>
      <c r="IHH818" s="16"/>
      <c r="IHI818" s="16"/>
      <c r="IHJ818" s="16"/>
      <c r="IHK818" s="16"/>
      <c r="IHL818" s="16"/>
      <c r="IHM818" s="16"/>
      <c r="IHN818" s="16"/>
      <c r="IHO818" s="16"/>
      <c r="IHP818" s="16"/>
      <c r="IHQ818" s="16"/>
      <c r="IHR818" s="16"/>
      <c r="IHS818" s="16"/>
      <c r="IHT818" s="16"/>
      <c r="IHU818" s="16"/>
      <c r="IHV818" s="16"/>
      <c r="IHW818" s="16"/>
      <c r="IHX818" s="16"/>
      <c r="IHY818" s="16"/>
      <c r="IHZ818" s="16"/>
      <c r="IIA818" s="16"/>
      <c r="IIB818" s="16"/>
      <c r="IIC818" s="16"/>
      <c r="IID818" s="16"/>
      <c r="IIE818" s="16"/>
      <c r="IIF818" s="16"/>
      <c r="IIG818" s="16"/>
      <c r="IIH818" s="16"/>
      <c r="III818" s="16"/>
      <c r="IIJ818" s="16"/>
      <c r="IIK818" s="16"/>
      <c r="IIL818" s="16"/>
      <c r="IIM818" s="16"/>
      <c r="IIN818" s="16"/>
      <c r="IIO818" s="16"/>
      <c r="IIP818" s="16"/>
      <c r="IIQ818" s="16"/>
      <c r="IIR818" s="16"/>
      <c r="IIS818" s="16"/>
      <c r="IIT818" s="16"/>
      <c r="IIU818" s="16"/>
      <c r="IIV818" s="16"/>
      <c r="IIW818" s="16"/>
      <c r="IIX818" s="16"/>
      <c r="IIY818" s="16"/>
      <c r="IIZ818" s="16"/>
      <c r="IJA818" s="16"/>
      <c r="IJB818" s="16"/>
      <c r="IJC818" s="16"/>
      <c r="IJD818" s="16"/>
      <c r="IJE818" s="16"/>
      <c r="IJF818" s="16"/>
      <c r="IJG818" s="16"/>
      <c r="IJH818" s="16"/>
      <c r="IJI818" s="16"/>
      <c r="IJJ818" s="16"/>
      <c r="IJK818" s="16"/>
      <c r="IJL818" s="16"/>
      <c r="IJM818" s="16"/>
      <c r="IJN818" s="16"/>
      <c r="IJO818" s="16"/>
      <c r="IJP818" s="16"/>
      <c r="IJQ818" s="16"/>
      <c r="IJR818" s="16"/>
      <c r="IJS818" s="16"/>
      <c r="IJT818" s="16"/>
      <c r="IJU818" s="16"/>
      <c r="IJV818" s="16"/>
      <c r="IJW818" s="16"/>
      <c r="IJX818" s="16"/>
      <c r="IJY818" s="16"/>
      <c r="IJZ818" s="16"/>
      <c r="IKA818" s="16"/>
      <c r="IKB818" s="16"/>
      <c r="IKC818" s="16"/>
      <c r="IKD818" s="16"/>
      <c r="IKE818" s="16"/>
      <c r="IKF818" s="16"/>
      <c r="IKG818" s="16"/>
      <c r="IKH818" s="16"/>
      <c r="IKI818" s="16"/>
      <c r="IKJ818" s="16"/>
      <c r="IKK818" s="16"/>
      <c r="IKL818" s="16"/>
      <c r="IKM818" s="16"/>
      <c r="IKN818" s="16"/>
      <c r="IKO818" s="16"/>
      <c r="IKP818" s="16"/>
      <c r="IKQ818" s="16"/>
      <c r="IKR818" s="16"/>
      <c r="IKS818" s="16"/>
      <c r="IKT818" s="16"/>
      <c r="IKU818" s="16"/>
      <c r="IKV818" s="16"/>
      <c r="IKW818" s="16"/>
      <c r="IKX818" s="16"/>
      <c r="IKY818" s="16"/>
      <c r="IKZ818" s="16"/>
      <c r="ILA818" s="16"/>
      <c r="ILB818" s="16"/>
      <c r="ILC818" s="16"/>
      <c r="ILD818" s="16"/>
      <c r="ILE818" s="16"/>
      <c r="ILF818" s="16"/>
      <c r="ILG818" s="16"/>
      <c r="ILH818" s="16"/>
      <c r="ILI818" s="16"/>
      <c r="ILJ818" s="16"/>
      <c r="ILK818" s="16"/>
      <c r="ILL818" s="16"/>
      <c r="ILM818" s="16"/>
      <c r="ILN818" s="16"/>
      <c r="ILO818" s="16"/>
      <c r="ILP818" s="16"/>
      <c r="ILQ818" s="16"/>
      <c r="ILR818" s="16"/>
      <c r="ILS818" s="16"/>
      <c r="ILT818" s="16"/>
      <c r="ILU818" s="16"/>
      <c r="ILV818" s="16"/>
      <c r="ILW818" s="16"/>
      <c r="ILX818" s="16"/>
      <c r="ILY818" s="16"/>
      <c r="ILZ818" s="16"/>
      <c r="IMA818" s="16"/>
      <c r="IMB818" s="16"/>
      <c r="IMC818" s="16"/>
      <c r="IMD818" s="16"/>
      <c r="IME818" s="16"/>
      <c r="IMF818" s="16"/>
      <c r="IMG818" s="16"/>
      <c r="IMH818" s="16"/>
      <c r="IMI818" s="16"/>
      <c r="IMJ818" s="16"/>
      <c r="IMK818" s="16"/>
      <c r="IML818" s="16"/>
      <c r="IMM818" s="16"/>
      <c r="IMN818" s="16"/>
      <c r="IMO818" s="16"/>
      <c r="IMP818" s="16"/>
      <c r="IMQ818" s="16"/>
      <c r="IMR818" s="16"/>
      <c r="IMS818" s="16"/>
      <c r="IMT818" s="16"/>
      <c r="IMU818" s="16"/>
      <c r="IMV818" s="16"/>
      <c r="IMW818" s="16"/>
      <c r="IMX818" s="16"/>
      <c r="IMY818" s="16"/>
      <c r="IMZ818" s="16"/>
      <c r="INA818" s="16"/>
      <c r="INB818" s="16"/>
      <c r="INC818" s="16"/>
      <c r="IND818" s="16"/>
      <c r="INE818" s="16"/>
      <c r="INF818" s="16"/>
      <c r="ING818" s="16"/>
      <c r="INH818" s="16"/>
      <c r="INI818" s="16"/>
      <c r="INJ818" s="16"/>
      <c r="INK818" s="16"/>
      <c r="INL818" s="16"/>
      <c r="INM818" s="16"/>
      <c r="INN818" s="16"/>
      <c r="INO818" s="16"/>
      <c r="INP818" s="16"/>
      <c r="INQ818" s="16"/>
      <c r="INR818" s="16"/>
      <c r="INS818" s="16"/>
      <c r="INT818" s="16"/>
      <c r="INU818" s="16"/>
      <c r="INV818" s="16"/>
      <c r="INW818" s="16"/>
      <c r="INX818" s="16"/>
      <c r="INY818" s="16"/>
      <c r="INZ818" s="16"/>
      <c r="IOA818" s="16"/>
      <c r="IOB818" s="16"/>
      <c r="IOC818" s="16"/>
      <c r="IOD818" s="16"/>
      <c r="IOE818" s="16"/>
      <c r="IOF818" s="16"/>
      <c r="IOG818" s="16"/>
      <c r="IOH818" s="16"/>
      <c r="IOI818" s="16"/>
      <c r="IOJ818" s="16"/>
      <c r="IOK818" s="16"/>
      <c r="IOL818" s="16"/>
      <c r="IOM818" s="16"/>
      <c r="ION818" s="16"/>
      <c r="IOO818" s="16"/>
      <c r="IOP818" s="16"/>
      <c r="IOQ818" s="16"/>
      <c r="IOR818" s="16"/>
      <c r="IOS818" s="16"/>
      <c r="IOT818" s="16"/>
      <c r="IOU818" s="16"/>
      <c r="IOV818" s="16"/>
      <c r="IOW818" s="16"/>
      <c r="IOX818" s="16"/>
      <c r="IOY818" s="16"/>
      <c r="IOZ818" s="16"/>
      <c r="IPA818" s="16"/>
      <c r="IPB818" s="16"/>
      <c r="IPC818" s="16"/>
      <c r="IPD818" s="16"/>
      <c r="IPE818" s="16"/>
      <c r="IPF818" s="16"/>
      <c r="IPG818" s="16"/>
      <c r="IPH818" s="16"/>
      <c r="IPI818" s="16"/>
      <c r="IPJ818" s="16"/>
      <c r="IPK818" s="16"/>
      <c r="IPL818" s="16"/>
      <c r="IPM818" s="16"/>
      <c r="IPN818" s="16"/>
      <c r="IPO818" s="16"/>
      <c r="IPP818" s="16"/>
      <c r="IPQ818" s="16"/>
      <c r="IPR818" s="16"/>
      <c r="IPS818" s="16"/>
      <c r="IPT818" s="16"/>
      <c r="IPU818" s="16"/>
      <c r="IPV818" s="16"/>
      <c r="IPW818" s="16"/>
      <c r="IPX818" s="16"/>
      <c r="IPY818" s="16"/>
      <c r="IPZ818" s="16"/>
      <c r="IQA818" s="16"/>
      <c r="IQB818" s="16"/>
      <c r="IQC818" s="16"/>
      <c r="IQD818" s="16"/>
      <c r="IQE818" s="16"/>
      <c r="IQF818" s="16"/>
      <c r="IQG818" s="16"/>
      <c r="IQH818" s="16"/>
      <c r="IQI818" s="16"/>
      <c r="IQJ818" s="16"/>
      <c r="IQK818" s="16"/>
      <c r="IQL818" s="16"/>
      <c r="IQM818" s="16"/>
      <c r="IQN818" s="16"/>
      <c r="IQO818" s="16"/>
      <c r="IQP818" s="16"/>
      <c r="IQQ818" s="16"/>
      <c r="IQR818" s="16"/>
      <c r="IQS818" s="16"/>
      <c r="IQT818" s="16"/>
      <c r="IQU818" s="16"/>
      <c r="IQV818" s="16"/>
      <c r="IQW818" s="16"/>
      <c r="IQX818" s="16"/>
      <c r="IQY818" s="16"/>
      <c r="IQZ818" s="16"/>
      <c r="IRA818" s="16"/>
      <c r="IRB818" s="16"/>
      <c r="IRC818" s="16"/>
      <c r="IRD818" s="16"/>
      <c r="IRE818" s="16"/>
      <c r="IRF818" s="16"/>
      <c r="IRG818" s="16"/>
      <c r="IRH818" s="16"/>
      <c r="IRI818" s="16"/>
      <c r="IRJ818" s="16"/>
      <c r="IRK818" s="16"/>
      <c r="IRL818" s="16"/>
      <c r="IRM818" s="16"/>
      <c r="IRN818" s="16"/>
      <c r="IRO818" s="16"/>
      <c r="IRP818" s="16"/>
      <c r="IRQ818" s="16"/>
      <c r="IRR818" s="16"/>
      <c r="IRS818" s="16"/>
      <c r="IRT818" s="16"/>
      <c r="IRU818" s="16"/>
      <c r="IRV818" s="16"/>
      <c r="IRW818" s="16"/>
      <c r="IRX818" s="16"/>
      <c r="IRY818" s="16"/>
      <c r="IRZ818" s="16"/>
      <c r="ISA818" s="16"/>
      <c r="ISB818" s="16"/>
      <c r="ISC818" s="16"/>
      <c r="ISD818" s="16"/>
      <c r="ISE818" s="16"/>
      <c r="ISF818" s="16"/>
      <c r="ISG818" s="16"/>
      <c r="ISH818" s="16"/>
      <c r="ISI818" s="16"/>
      <c r="ISJ818" s="16"/>
      <c r="ISK818" s="16"/>
      <c r="ISL818" s="16"/>
      <c r="ISM818" s="16"/>
      <c r="ISN818" s="16"/>
      <c r="ISO818" s="16"/>
      <c r="ISP818" s="16"/>
      <c r="ISQ818" s="16"/>
      <c r="ISR818" s="16"/>
      <c r="ISS818" s="16"/>
      <c r="IST818" s="16"/>
      <c r="ISU818" s="16"/>
      <c r="ISV818" s="16"/>
      <c r="ISW818" s="16"/>
      <c r="ISX818" s="16"/>
      <c r="ISY818" s="16"/>
      <c r="ISZ818" s="16"/>
      <c r="ITA818" s="16"/>
      <c r="ITB818" s="16"/>
      <c r="ITC818" s="16"/>
      <c r="ITD818" s="16"/>
      <c r="ITE818" s="16"/>
      <c r="ITF818" s="16"/>
      <c r="ITG818" s="16"/>
      <c r="ITH818" s="16"/>
      <c r="ITI818" s="16"/>
      <c r="ITJ818" s="16"/>
      <c r="ITK818" s="16"/>
      <c r="ITL818" s="16"/>
      <c r="ITM818" s="16"/>
      <c r="ITN818" s="16"/>
      <c r="ITO818" s="16"/>
      <c r="ITP818" s="16"/>
      <c r="ITQ818" s="16"/>
      <c r="ITR818" s="16"/>
      <c r="ITS818" s="16"/>
      <c r="ITT818" s="16"/>
      <c r="ITU818" s="16"/>
      <c r="ITV818" s="16"/>
      <c r="ITW818" s="16"/>
      <c r="ITX818" s="16"/>
      <c r="ITY818" s="16"/>
      <c r="ITZ818" s="16"/>
      <c r="IUA818" s="16"/>
      <c r="IUB818" s="16"/>
      <c r="IUC818" s="16"/>
      <c r="IUD818" s="16"/>
      <c r="IUE818" s="16"/>
      <c r="IUF818" s="16"/>
      <c r="IUG818" s="16"/>
      <c r="IUH818" s="16"/>
      <c r="IUI818" s="16"/>
      <c r="IUJ818" s="16"/>
      <c r="IUK818" s="16"/>
      <c r="IUL818" s="16"/>
      <c r="IUM818" s="16"/>
      <c r="IUN818" s="16"/>
      <c r="IUO818" s="16"/>
      <c r="IUP818" s="16"/>
      <c r="IUQ818" s="16"/>
      <c r="IUR818" s="16"/>
      <c r="IUS818" s="16"/>
      <c r="IUT818" s="16"/>
      <c r="IUU818" s="16"/>
      <c r="IUV818" s="16"/>
      <c r="IUW818" s="16"/>
      <c r="IUX818" s="16"/>
      <c r="IUY818" s="16"/>
      <c r="IUZ818" s="16"/>
      <c r="IVA818" s="16"/>
      <c r="IVB818" s="16"/>
      <c r="IVC818" s="16"/>
      <c r="IVD818" s="16"/>
      <c r="IVE818" s="16"/>
      <c r="IVF818" s="16"/>
      <c r="IVG818" s="16"/>
      <c r="IVH818" s="16"/>
      <c r="IVI818" s="16"/>
      <c r="IVJ818" s="16"/>
      <c r="IVK818" s="16"/>
      <c r="IVL818" s="16"/>
      <c r="IVM818" s="16"/>
      <c r="IVN818" s="16"/>
      <c r="IVO818" s="16"/>
      <c r="IVP818" s="16"/>
      <c r="IVQ818" s="16"/>
      <c r="IVR818" s="16"/>
      <c r="IVS818" s="16"/>
      <c r="IVT818" s="16"/>
      <c r="IVU818" s="16"/>
      <c r="IVV818" s="16"/>
      <c r="IVW818" s="16"/>
      <c r="IVX818" s="16"/>
      <c r="IVY818" s="16"/>
      <c r="IVZ818" s="16"/>
      <c r="IWA818" s="16"/>
      <c r="IWB818" s="16"/>
      <c r="IWC818" s="16"/>
      <c r="IWD818" s="16"/>
      <c r="IWE818" s="16"/>
      <c r="IWF818" s="16"/>
      <c r="IWG818" s="16"/>
      <c r="IWH818" s="16"/>
      <c r="IWI818" s="16"/>
      <c r="IWJ818" s="16"/>
      <c r="IWK818" s="16"/>
      <c r="IWL818" s="16"/>
      <c r="IWM818" s="16"/>
      <c r="IWN818" s="16"/>
      <c r="IWO818" s="16"/>
      <c r="IWP818" s="16"/>
      <c r="IWQ818" s="16"/>
      <c r="IWR818" s="16"/>
      <c r="IWS818" s="16"/>
      <c r="IWT818" s="16"/>
      <c r="IWU818" s="16"/>
      <c r="IWV818" s="16"/>
      <c r="IWW818" s="16"/>
      <c r="IWX818" s="16"/>
      <c r="IWY818" s="16"/>
      <c r="IWZ818" s="16"/>
      <c r="IXA818" s="16"/>
      <c r="IXB818" s="16"/>
      <c r="IXC818" s="16"/>
      <c r="IXD818" s="16"/>
      <c r="IXE818" s="16"/>
      <c r="IXF818" s="16"/>
      <c r="IXG818" s="16"/>
      <c r="IXH818" s="16"/>
      <c r="IXI818" s="16"/>
      <c r="IXJ818" s="16"/>
      <c r="IXK818" s="16"/>
      <c r="IXL818" s="16"/>
      <c r="IXM818" s="16"/>
      <c r="IXN818" s="16"/>
      <c r="IXO818" s="16"/>
      <c r="IXP818" s="16"/>
      <c r="IXQ818" s="16"/>
      <c r="IXR818" s="16"/>
      <c r="IXS818" s="16"/>
      <c r="IXT818" s="16"/>
      <c r="IXU818" s="16"/>
      <c r="IXV818" s="16"/>
      <c r="IXW818" s="16"/>
      <c r="IXX818" s="16"/>
      <c r="IXY818" s="16"/>
      <c r="IXZ818" s="16"/>
      <c r="IYA818" s="16"/>
      <c r="IYB818" s="16"/>
      <c r="IYC818" s="16"/>
      <c r="IYD818" s="16"/>
      <c r="IYE818" s="16"/>
      <c r="IYF818" s="16"/>
      <c r="IYG818" s="16"/>
      <c r="IYH818" s="16"/>
      <c r="IYI818" s="16"/>
      <c r="IYJ818" s="16"/>
      <c r="IYK818" s="16"/>
      <c r="IYL818" s="16"/>
      <c r="IYM818" s="16"/>
      <c r="IYN818" s="16"/>
      <c r="IYO818" s="16"/>
      <c r="IYP818" s="16"/>
      <c r="IYQ818" s="16"/>
      <c r="IYR818" s="16"/>
      <c r="IYS818" s="16"/>
      <c r="IYT818" s="16"/>
      <c r="IYU818" s="16"/>
      <c r="IYV818" s="16"/>
      <c r="IYW818" s="16"/>
      <c r="IYX818" s="16"/>
      <c r="IYY818" s="16"/>
      <c r="IYZ818" s="16"/>
      <c r="IZA818" s="16"/>
      <c r="IZB818" s="16"/>
      <c r="IZC818" s="16"/>
      <c r="IZD818" s="16"/>
      <c r="IZE818" s="16"/>
      <c r="IZF818" s="16"/>
      <c r="IZG818" s="16"/>
      <c r="IZH818" s="16"/>
      <c r="IZI818" s="16"/>
      <c r="IZJ818" s="16"/>
      <c r="IZK818" s="16"/>
      <c r="IZL818" s="16"/>
      <c r="IZM818" s="16"/>
      <c r="IZN818" s="16"/>
      <c r="IZO818" s="16"/>
      <c r="IZP818" s="16"/>
      <c r="IZQ818" s="16"/>
      <c r="IZR818" s="16"/>
      <c r="IZS818" s="16"/>
      <c r="IZT818" s="16"/>
      <c r="IZU818" s="16"/>
      <c r="IZV818" s="16"/>
      <c r="IZW818" s="16"/>
      <c r="IZX818" s="16"/>
      <c r="IZY818" s="16"/>
      <c r="IZZ818" s="16"/>
      <c r="JAA818" s="16"/>
      <c r="JAB818" s="16"/>
      <c r="JAC818" s="16"/>
      <c r="JAD818" s="16"/>
      <c r="JAE818" s="16"/>
      <c r="JAF818" s="16"/>
      <c r="JAG818" s="16"/>
      <c r="JAH818" s="16"/>
      <c r="JAI818" s="16"/>
      <c r="JAJ818" s="16"/>
      <c r="JAK818" s="16"/>
      <c r="JAL818" s="16"/>
      <c r="JAM818" s="16"/>
      <c r="JAN818" s="16"/>
      <c r="JAO818" s="16"/>
      <c r="JAP818" s="16"/>
      <c r="JAQ818" s="16"/>
      <c r="JAR818" s="16"/>
      <c r="JAS818" s="16"/>
      <c r="JAT818" s="16"/>
      <c r="JAU818" s="16"/>
      <c r="JAV818" s="16"/>
      <c r="JAW818" s="16"/>
      <c r="JAX818" s="16"/>
      <c r="JAY818" s="16"/>
      <c r="JAZ818" s="16"/>
      <c r="JBA818" s="16"/>
      <c r="JBB818" s="16"/>
      <c r="JBC818" s="16"/>
      <c r="JBD818" s="16"/>
      <c r="JBE818" s="16"/>
      <c r="JBF818" s="16"/>
      <c r="JBG818" s="16"/>
      <c r="JBH818" s="16"/>
      <c r="JBI818" s="16"/>
      <c r="JBJ818" s="16"/>
      <c r="JBK818" s="16"/>
      <c r="JBL818" s="16"/>
      <c r="JBM818" s="16"/>
      <c r="JBN818" s="16"/>
      <c r="JBO818" s="16"/>
      <c r="JBP818" s="16"/>
      <c r="JBQ818" s="16"/>
      <c r="JBR818" s="16"/>
      <c r="JBS818" s="16"/>
      <c r="JBT818" s="16"/>
      <c r="JBU818" s="16"/>
      <c r="JBV818" s="16"/>
      <c r="JBW818" s="16"/>
      <c r="JBX818" s="16"/>
      <c r="JBY818" s="16"/>
      <c r="JBZ818" s="16"/>
      <c r="JCA818" s="16"/>
      <c r="JCB818" s="16"/>
      <c r="JCC818" s="16"/>
      <c r="JCD818" s="16"/>
      <c r="JCE818" s="16"/>
      <c r="JCF818" s="16"/>
      <c r="JCG818" s="16"/>
      <c r="JCH818" s="16"/>
      <c r="JCI818" s="16"/>
      <c r="JCJ818" s="16"/>
      <c r="JCK818" s="16"/>
      <c r="JCL818" s="16"/>
      <c r="JCM818" s="16"/>
      <c r="JCN818" s="16"/>
      <c r="JCO818" s="16"/>
      <c r="JCP818" s="16"/>
      <c r="JCQ818" s="16"/>
      <c r="JCR818" s="16"/>
      <c r="JCS818" s="16"/>
      <c r="JCT818" s="16"/>
      <c r="JCU818" s="16"/>
      <c r="JCV818" s="16"/>
      <c r="JCW818" s="16"/>
      <c r="JCX818" s="16"/>
      <c r="JCY818" s="16"/>
      <c r="JCZ818" s="16"/>
      <c r="JDA818" s="16"/>
      <c r="JDB818" s="16"/>
      <c r="JDC818" s="16"/>
      <c r="JDD818" s="16"/>
      <c r="JDE818" s="16"/>
      <c r="JDF818" s="16"/>
      <c r="JDG818" s="16"/>
      <c r="JDH818" s="16"/>
      <c r="JDI818" s="16"/>
      <c r="JDJ818" s="16"/>
      <c r="JDK818" s="16"/>
      <c r="JDL818" s="16"/>
      <c r="JDM818" s="16"/>
      <c r="JDN818" s="16"/>
      <c r="JDO818" s="16"/>
      <c r="JDP818" s="16"/>
      <c r="JDQ818" s="16"/>
      <c r="JDR818" s="16"/>
      <c r="JDS818" s="16"/>
      <c r="JDT818" s="16"/>
      <c r="JDU818" s="16"/>
      <c r="JDV818" s="16"/>
      <c r="JDW818" s="16"/>
      <c r="JDX818" s="16"/>
      <c r="JDY818" s="16"/>
      <c r="JDZ818" s="16"/>
      <c r="JEA818" s="16"/>
      <c r="JEB818" s="16"/>
      <c r="JEC818" s="16"/>
      <c r="JED818" s="16"/>
      <c r="JEE818" s="16"/>
      <c r="JEF818" s="16"/>
      <c r="JEG818" s="16"/>
      <c r="JEH818" s="16"/>
      <c r="JEI818" s="16"/>
      <c r="JEJ818" s="16"/>
      <c r="JEK818" s="16"/>
      <c r="JEL818" s="16"/>
      <c r="JEM818" s="16"/>
      <c r="JEN818" s="16"/>
      <c r="JEO818" s="16"/>
      <c r="JEP818" s="16"/>
      <c r="JEQ818" s="16"/>
      <c r="JER818" s="16"/>
      <c r="JES818" s="16"/>
      <c r="JET818" s="16"/>
      <c r="JEU818" s="16"/>
      <c r="JEV818" s="16"/>
      <c r="JEW818" s="16"/>
      <c r="JEX818" s="16"/>
      <c r="JEY818" s="16"/>
      <c r="JEZ818" s="16"/>
      <c r="JFA818" s="16"/>
      <c r="JFB818" s="16"/>
      <c r="JFC818" s="16"/>
      <c r="JFD818" s="16"/>
      <c r="JFE818" s="16"/>
      <c r="JFF818" s="16"/>
      <c r="JFG818" s="16"/>
      <c r="JFH818" s="16"/>
      <c r="JFI818" s="16"/>
      <c r="JFJ818" s="16"/>
      <c r="JFK818" s="16"/>
      <c r="JFL818" s="16"/>
      <c r="JFM818" s="16"/>
      <c r="JFN818" s="16"/>
      <c r="JFO818" s="16"/>
      <c r="JFP818" s="16"/>
      <c r="JFQ818" s="16"/>
      <c r="JFR818" s="16"/>
      <c r="JFS818" s="16"/>
      <c r="JFT818" s="16"/>
      <c r="JFU818" s="16"/>
      <c r="JFV818" s="16"/>
      <c r="JFW818" s="16"/>
      <c r="JFX818" s="16"/>
      <c r="JFY818" s="16"/>
      <c r="JFZ818" s="16"/>
      <c r="JGA818" s="16"/>
      <c r="JGB818" s="16"/>
      <c r="JGC818" s="16"/>
      <c r="JGD818" s="16"/>
      <c r="JGE818" s="16"/>
      <c r="JGF818" s="16"/>
      <c r="JGG818" s="16"/>
      <c r="JGH818" s="16"/>
      <c r="JGI818" s="16"/>
      <c r="JGJ818" s="16"/>
      <c r="JGK818" s="16"/>
      <c r="JGL818" s="16"/>
      <c r="JGM818" s="16"/>
      <c r="JGN818" s="16"/>
      <c r="JGO818" s="16"/>
      <c r="JGP818" s="16"/>
      <c r="JGQ818" s="16"/>
      <c r="JGR818" s="16"/>
      <c r="JGS818" s="16"/>
      <c r="JGT818" s="16"/>
      <c r="JGU818" s="16"/>
      <c r="JGV818" s="16"/>
      <c r="JGW818" s="16"/>
      <c r="JGX818" s="16"/>
      <c r="JGY818" s="16"/>
      <c r="JGZ818" s="16"/>
      <c r="JHA818" s="16"/>
      <c r="JHB818" s="16"/>
      <c r="JHC818" s="16"/>
      <c r="JHD818" s="16"/>
      <c r="JHE818" s="16"/>
      <c r="JHF818" s="16"/>
      <c r="JHG818" s="16"/>
      <c r="JHH818" s="16"/>
      <c r="JHI818" s="16"/>
      <c r="JHJ818" s="16"/>
      <c r="JHK818" s="16"/>
      <c r="JHL818" s="16"/>
      <c r="JHM818" s="16"/>
      <c r="JHN818" s="16"/>
      <c r="JHO818" s="16"/>
      <c r="JHP818" s="16"/>
      <c r="JHQ818" s="16"/>
      <c r="JHR818" s="16"/>
      <c r="JHS818" s="16"/>
      <c r="JHT818" s="16"/>
      <c r="JHU818" s="16"/>
      <c r="JHV818" s="16"/>
      <c r="JHW818" s="16"/>
      <c r="JHX818" s="16"/>
      <c r="JHY818" s="16"/>
      <c r="JHZ818" s="16"/>
      <c r="JIA818" s="16"/>
      <c r="JIB818" s="16"/>
      <c r="JIC818" s="16"/>
      <c r="JID818" s="16"/>
      <c r="JIE818" s="16"/>
      <c r="JIF818" s="16"/>
      <c r="JIG818" s="16"/>
      <c r="JIH818" s="16"/>
      <c r="JII818" s="16"/>
      <c r="JIJ818" s="16"/>
      <c r="JIK818" s="16"/>
      <c r="JIL818" s="16"/>
      <c r="JIM818" s="16"/>
      <c r="JIN818" s="16"/>
      <c r="JIO818" s="16"/>
      <c r="JIP818" s="16"/>
      <c r="JIQ818" s="16"/>
      <c r="JIR818" s="16"/>
      <c r="JIS818" s="16"/>
      <c r="JIT818" s="16"/>
      <c r="JIU818" s="16"/>
      <c r="JIV818" s="16"/>
      <c r="JIW818" s="16"/>
      <c r="JIX818" s="16"/>
      <c r="JIY818" s="16"/>
      <c r="JIZ818" s="16"/>
      <c r="JJA818" s="16"/>
      <c r="JJB818" s="16"/>
      <c r="JJC818" s="16"/>
      <c r="JJD818" s="16"/>
      <c r="JJE818" s="16"/>
      <c r="JJF818" s="16"/>
      <c r="JJG818" s="16"/>
      <c r="JJH818" s="16"/>
      <c r="JJI818" s="16"/>
      <c r="JJJ818" s="16"/>
      <c r="JJK818" s="16"/>
      <c r="JJL818" s="16"/>
      <c r="JJM818" s="16"/>
      <c r="JJN818" s="16"/>
      <c r="JJO818" s="16"/>
      <c r="JJP818" s="16"/>
      <c r="JJQ818" s="16"/>
      <c r="JJR818" s="16"/>
      <c r="JJS818" s="16"/>
      <c r="JJT818" s="16"/>
      <c r="JJU818" s="16"/>
      <c r="JJV818" s="16"/>
      <c r="JJW818" s="16"/>
      <c r="JJX818" s="16"/>
      <c r="JJY818" s="16"/>
      <c r="JJZ818" s="16"/>
      <c r="JKA818" s="16"/>
      <c r="JKB818" s="16"/>
      <c r="JKC818" s="16"/>
      <c r="JKD818" s="16"/>
      <c r="JKE818" s="16"/>
      <c r="JKF818" s="16"/>
      <c r="JKG818" s="16"/>
      <c r="JKH818" s="16"/>
      <c r="JKI818" s="16"/>
      <c r="JKJ818" s="16"/>
      <c r="JKK818" s="16"/>
      <c r="JKL818" s="16"/>
      <c r="JKM818" s="16"/>
      <c r="JKN818" s="16"/>
      <c r="JKO818" s="16"/>
      <c r="JKP818" s="16"/>
      <c r="JKQ818" s="16"/>
      <c r="JKR818" s="16"/>
      <c r="JKS818" s="16"/>
      <c r="JKT818" s="16"/>
      <c r="JKU818" s="16"/>
      <c r="JKV818" s="16"/>
      <c r="JKW818" s="16"/>
      <c r="JKX818" s="16"/>
      <c r="JKY818" s="16"/>
      <c r="JKZ818" s="16"/>
      <c r="JLA818" s="16"/>
      <c r="JLB818" s="16"/>
      <c r="JLC818" s="16"/>
      <c r="JLD818" s="16"/>
      <c r="JLE818" s="16"/>
      <c r="JLF818" s="16"/>
      <c r="JLG818" s="16"/>
      <c r="JLH818" s="16"/>
      <c r="JLI818" s="16"/>
      <c r="JLJ818" s="16"/>
      <c r="JLK818" s="16"/>
      <c r="JLL818" s="16"/>
      <c r="JLM818" s="16"/>
      <c r="JLN818" s="16"/>
      <c r="JLO818" s="16"/>
      <c r="JLP818" s="16"/>
      <c r="JLQ818" s="16"/>
      <c r="JLR818" s="16"/>
      <c r="JLS818" s="16"/>
      <c r="JLT818" s="16"/>
      <c r="JLU818" s="16"/>
      <c r="JLV818" s="16"/>
      <c r="JLW818" s="16"/>
      <c r="JLX818" s="16"/>
      <c r="JLY818" s="16"/>
      <c r="JLZ818" s="16"/>
      <c r="JMA818" s="16"/>
      <c r="JMB818" s="16"/>
      <c r="JMC818" s="16"/>
      <c r="JMD818" s="16"/>
      <c r="JME818" s="16"/>
      <c r="JMF818" s="16"/>
      <c r="JMG818" s="16"/>
      <c r="JMH818" s="16"/>
      <c r="JMI818" s="16"/>
      <c r="JMJ818" s="16"/>
      <c r="JMK818" s="16"/>
      <c r="JML818" s="16"/>
      <c r="JMM818" s="16"/>
      <c r="JMN818" s="16"/>
      <c r="JMO818" s="16"/>
      <c r="JMP818" s="16"/>
      <c r="JMQ818" s="16"/>
      <c r="JMR818" s="16"/>
      <c r="JMS818" s="16"/>
      <c r="JMT818" s="16"/>
      <c r="JMU818" s="16"/>
      <c r="JMV818" s="16"/>
      <c r="JMW818" s="16"/>
      <c r="JMX818" s="16"/>
      <c r="JMY818" s="16"/>
      <c r="JMZ818" s="16"/>
      <c r="JNA818" s="16"/>
      <c r="JNB818" s="16"/>
      <c r="JNC818" s="16"/>
      <c r="JND818" s="16"/>
      <c r="JNE818" s="16"/>
      <c r="JNF818" s="16"/>
      <c r="JNG818" s="16"/>
      <c r="JNH818" s="16"/>
      <c r="JNI818" s="16"/>
      <c r="JNJ818" s="16"/>
      <c r="JNK818" s="16"/>
      <c r="JNL818" s="16"/>
      <c r="JNM818" s="16"/>
      <c r="JNN818" s="16"/>
      <c r="JNO818" s="16"/>
      <c r="JNP818" s="16"/>
      <c r="JNQ818" s="16"/>
      <c r="JNR818" s="16"/>
      <c r="JNS818" s="16"/>
      <c r="JNT818" s="16"/>
      <c r="JNU818" s="16"/>
      <c r="JNV818" s="16"/>
      <c r="JNW818" s="16"/>
      <c r="JNX818" s="16"/>
      <c r="JNY818" s="16"/>
      <c r="JNZ818" s="16"/>
      <c r="JOA818" s="16"/>
      <c r="JOB818" s="16"/>
      <c r="JOC818" s="16"/>
      <c r="JOD818" s="16"/>
      <c r="JOE818" s="16"/>
      <c r="JOF818" s="16"/>
      <c r="JOG818" s="16"/>
      <c r="JOH818" s="16"/>
      <c r="JOI818" s="16"/>
      <c r="JOJ818" s="16"/>
      <c r="JOK818" s="16"/>
      <c r="JOL818" s="16"/>
      <c r="JOM818" s="16"/>
      <c r="JON818" s="16"/>
      <c r="JOO818" s="16"/>
      <c r="JOP818" s="16"/>
      <c r="JOQ818" s="16"/>
      <c r="JOR818" s="16"/>
      <c r="JOS818" s="16"/>
      <c r="JOT818" s="16"/>
      <c r="JOU818" s="16"/>
      <c r="JOV818" s="16"/>
      <c r="JOW818" s="16"/>
      <c r="JOX818" s="16"/>
      <c r="JOY818" s="16"/>
      <c r="JOZ818" s="16"/>
      <c r="JPA818" s="16"/>
      <c r="JPB818" s="16"/>
      <c r="JPC818" s="16"/>
      <c r="JPD818" s="16"/>
      <c r="JPE818" s="16"/>
      <c r="JPF818" s="16"/>
      <c r="JPG818" s="16"/>
      <c r="JPH818" s="16"/>
      <c r="JPI818" s="16"/>
      <c r="JPJ818" s="16"/>
      <c r="JPK818" s="16"/>
      <c r="JPL818" s="16"/>
      <c r="JPM818" s="16"/>
      <c r="JPN818" s="16"/>
      <c r="JPO818" s="16"/>
      <c r="JPP818" s="16"/>
      <c r="JPQ818" s="16"/>
      <c r="JPR818" s="16"/>
      <c r="JPS818" s="16"/>
      <c r="JPT818" s="16"/>
      <c r="JPU818" s="16"/>
      <c r="JPV818" s="16"/>
      <c r="JPW818" s="16"/>
      <c r="JPX818" s="16"/>
      <c r="JPY818" s="16"/>
      <c r="JPZ818" s="16"/>
      <c r="JQA818" s="16"/>
      <c r="JQB818" s="16"/>
      <c r="JQC818" s="16"/>
      <c r="JQD818" s="16"/>
      <c r="JQE818" s="16"/>
      <c r="JQF818" s="16"/>
      <c r="JQG818" s="16"/>
      <c r="JQH818" s="16"/>
      <c r="JQI818" s="16"/>
      <c r="JQJ818" s="16"/>
      <c r="JQK818" s="16"/>
      <c r="JQL818" s="16"/>
      <c r="JQM818" s="16"/>
      <c r="JQN818" s="16"/>
      <c r="JQO818" s="16"/>
      <c r="JQP818" s="16"/>
      <c r="JQQ818" s="16"/>
      <c r="JQR818" s="16"/>
      <c r="JQS818" s="16"/>
      <c r="JQT818" s="16"/>
      <c r="JQU818" s="16"/>
      <c r="JQV818" s="16"/>
      <c r="JQW818" s="16"/>
      <c r="JQX818" s="16"/>
      <c r="JQY818" s="16"/>
      <c r="JQZ818" s="16"/>
      <c r="JRA818" s="16"/>
      <c r="JRB818" s="16"/>
      <c r="JRC818" s="16"/>
      <c r="JRD818" s="16"/>
      <c r="JRE818" s="16"/>
      <c r="JRF818" s="16"/>
      <c r="JRG818" s="16"/>
      <c r="JRH818" s="16"/>
      <c r="JRI818" s="16"/>
      <c r="JRJ818" s="16"/>
      <c r="JRK818" s="16"/>
      <c r="JRL818" s="16"/>
      <c r="JRM818" s="16"/>
      <c r="JRN818" s="16"/>
      <c r="JRO818" s="16"/>
      <c r="JRP818" s="16"/>
      <c r="JRQ818" s="16"/>
      <c r="JRR818" s="16"/>
      <c r="JRS818" s="16"/>
      <c r="JRT818" s="16"/>
      <c r="JRU818" s="16"/>
      <c r="JRV818" s="16"/>
      <c r="JRW818" s="16"/>
      <c r="JRX818" s="16"/>
      <c r="JRY818" s="16"/>
      <c r="JRZ818" s="16"/>
      <c r="JSA818" s="16"/>
      <c r="JSB818" s="16"/>
      <c r="JSC818" s="16"/>
      <c r="JSD818" s="16"/>
      <c r="JSE818" s="16"/>
      <c r="JSF818" s="16"/>
      <c r="JSG818" s="16"/>
      <c r="JSH818" s="16"/>
      <c r="JSI818" s="16"/>
      <c r="JSJ818" s="16"/>
      <c r="JSK818" s="16"/>
      <c r="JSL818" s="16"/>
      <c r="JSM818" s="16"/>
      <c r="JSN818" s="16"/>
      <c r="JSO818" s="16"/>
      <c r="JSP818" s="16"/>
      <c r="JSQ818" s="16"/>
      <c r="JSR818" s="16"/>
      <c r="JSS818" s="16"/>
      <c r="JST818" s="16"/>
      <c r="JSU818" s="16"/>
      <c r="JSV818" s="16"/>
      <c r="JSW818" s="16"/>
      <c r="JSX818" s="16"/>
      <c r="JSY818" s="16"/>
      <c r="JSZ818" s="16"/>
      <c r="JTA818" s="16"/>
      <c r="JTB818" s="16"/>
      <c r="JTC818" s="16"/>
      <c r="JTD818" s="16"/>
      <c r="JTE818" s="16"/>
      <c r="JTF818" s="16"/>
      <c r="JTG818" s="16"/>
      <c r="JTH818" s="16"/>
      <c r="JTI818" s="16"/>
      <c r="JTJ818" s="16"/>
      <c r="JTK818" s="16"/>
      <c r="JTL818" s="16"/>
      <c r="JTM818" s="16"/>
      <c r="JTN818" s="16"/>
      <c r="JTO818" s="16"/>
      <c r="JTP818" s="16"/>
      <c r="JTQ818" s="16"/>
      <c r="JTR818" s="16"/>
      <c r="JTS818" s="16"/>
      <c r="JTT818" s="16"/>
      <c r="JTU818" s="16"/>
      <c r="JTV818" s="16"/>
      <c r="JTW818" s="16"/>
      <c r="JTX818" s="16"/>
      <c r="JTY818" s="16"/>
      <c r="JTZ818" s="16"/>
      <c r="JUA818" s="16"/>
      <c r="JUB818" s="16"/>
      <c r="JUC818" s="16"/>
      <c r="JUD818" s="16"/>
      <c r="JUE818" s="16"/>
      <c r="JUF818" s="16"/>
      <c r="JUG818" s="16"/>
      <c r="JUH818" s="16"/>
      <c r="JUI818" s="16"/>
      <c r="JUJ818" s="16"/>
      <c r="JUK818" s="16"/>
      <c r="JUL818" s="16"/>
      <c r="JUM818" s="16"/>
      <c r="JUN818" s="16"/>
      <c r="JUO818" s="16"/>
      <c r="JUP818" s="16"/>
      <c r="JUQ818" s="16"/>
      <c r="JUR818" s="16"/>
      <c r="JUS818" s="16"/>
      <c r="JUT818" s="16"/>
      <c r="JUU818" s="16"/>
      <c r="JUV818" s="16"/>
      <c r="JUW818" s="16"/>
      <c r="JUX818" s="16"/>
      <c r="JUY818" s="16"/>
      <c r="JUZ818" s="16"/>
      <c r="JVA818" s="16"/>
      <c r="JVB818" s="16"/>
      <c r="JVC818" s="16"/>
      <c r="JVD818" s="16"/>
      <c r="JVE818" s="16"/>
      <c r="JVF818" s="16"/>
      <c r="JVG818" s="16"/>
      <c r="JVH818" s="16"/>
      <c r="JVI818" s="16"/>
      <c r="JVJ818" s="16"/>
      <c r="JVK818" s="16"/>
      <c r="JVL818" s="16"/>
      <c r="JVM818" s="16"/>
      <c r="JVN818" s="16"/>
      <c r="JVO818" s="16"/>
      <c r="JVP818" s="16"/>
      <c r="JVQ818" s="16"/>
      <c r="JVR818" s="16"/>
      <c r="JVS818" s="16"/>
      <c r="JVT818" s="16"/>
      <c r="JVU818" s="16"/>
      <c r="JVV818" s="16"/>
      <c r="JVW818" s="16"/>
      <c r="JVX818" s="16"/>
      <c r="JVY818" s="16"/>
      <c r="JVZ818" s="16"/>
      <c r="JWA818" s="16"/>
      <c r="JWB818" s="16"/>
      <c r="JWC818" s="16"/>
      <c r="JWD818" s="16"/>
      <c r="JWE818" s="16"/>
      <c r="JWF818" s="16"/>
      <c r="JWG818" s="16"/>
      <c r="JWH818" s="16"/>
      <c r="JWI818" s="16"/>
      <c r="JWJ818" s="16"/>
      <c r="JWK818" s="16"/>
      <c r="JWL818" s="16"/>
      <c r="JWM818" s="16"/>
      <c r="JWN818" s="16"/>
      <c r="JWO818" s="16"/>
      <c r="JWP818" s="16"/>
      <c r="JWQ818" s="16"/>
      <c r="JWR818" s="16"/>
      <c r="JWS818" s="16"/>
      <c r="JWT818" s="16"/>
      <c r="JWU818" s="16"/>
      <c r="JWV818" s="16"/>
      <c r="JWW818" s="16"/>
      <c r="JWX818" s="16"/>
      <c r="JWY818" s="16"/>
      <c r="JWZ818" s="16"/>
      <c r="JXA818" s="16"/>
      <c r="JXB818" s="16"/>
      <c r="JXC818" s="16"/>
      <c r="JXD818" s="16"/>
      <c r="JXE818" s="16"/>
      <c r="JXF818" s="16"/>
      <c r="JXG818" s="16"/>
      <c r="JXH818" s="16"/>
      <c r="JXI818" s="16"/>
      <c r="JXJ818" s="16"/>
      <c r="JXK818" s="16"/>
      <c r="JXL818" s="16"/>
      <c r="JXM818" s="16"/>
      <c r="JXN818" s="16"/>
      <c r="JXO818" s="16"/>
      <c r="JXP818" s="16"/>
      <c r="JXQ818" s="16"/>
      <c r="JXR818" s="16"/>
      <c r="JXS818" s="16"/>
      <c r="JXT818" s="16"/>
      <c r="JXU818" s="16"/>
      <c r="JXV818" s="16"/>
      <c r="JXW818" s="16"/>
      <c r="JXX818" s="16"/>
      <c r="JXY818" s="16"/>
      <c r="JXZ818" s="16"/>
      <c r="JYA818" s="16"/>
      <c r="JYB818" s="16"/>
      <c r="JYC818" s="16"/>
      <c r="JYD818" s="16"/>
      <c r="JYE818" s="16"/>
      <c r="JYF818" s="16"/>
      <c r="JYG818" s="16"/>
      <c r="JYH818" s="16"/>
      <c r="JYI818" s="16"/>
      <c r="JYJ818" s="16"/>
      <c r="JYK818" s="16"/>
      <c r="JYL818" s="16"/>
      <c r="JYM818" s="16"/>
      <c r="JYN818" s="16"/>
      <c r="JYO818" s="16"/>
      <c r="JYP818" s="16"/>
      <c r="JYQ818" s="16"/>
      <c r="JYR818" s="16"/>
      <c r="JYS818" s="16"/>
      <c r="JYT818" s="16"/>
      <c r="JYU818" s="16"/>
      <c r="JYV818" s="16"/>
      <c r="JYW818" s="16"/>
      <c r="JYX818" s="16"/>
      <c r="JYY818" s="16"/>
      <c r="JYZ818" s="16"/>
      <c r="JZA818" s="16"/>
      <c r="JZB818" s="16"/>
      <c r="JZC818" s="16"/>
      <c r="JZD818" s="16"/>
      <c r="JZE818" s="16"/>
      <c r="JZF818" s="16"/>
      <c r="JZG818" s="16"/>
      <c r="JZH818" s="16"/>
      <c r="JZI818" s="16"/>
      <c r="JZJ818" s="16"/>
      <c r="JZK818" s="16"/>
      <c r="JZL818" s="16"/>
      <c r="JZM818" s="16"/>
      <c r="JZN818" s="16"/>
      <c r="JZO818" s="16"/>
      <c r="JZP818" s="16"/>
      <c r="JZQ818" s="16"/>
      <c r="JZR818" s="16"/>
      <c r="JZS818" s="16"/>
      <c r="JZT818" s="16"/>
      <c r="JZU818" s="16"/>
      <c r="JZV818" s="16"/>
      <c r="JZW818" s="16"/>
      <c r="JZX818" s="16"/>
      <c r="JZY818" s="16"/>
      <c r="JZZ818" s="16"/>
      <c r="KAA818" s="16"/>
      <c r="KAB818" s="16"/>
      <c r="KAC818" s="16"/>
      <c r="KAD818" s="16"/>
      <c r="KAE818" s="16"/>
      <c r="KAF818" s="16"/>
      <c r="KAG818" s="16"/>
      <c r="KAH818" s="16"/>
      <c r="KAI818" s="16"/>
      <c r="KAJ818" s="16"/>
      <c r="KAK818" s="16"/>
      <c r="KAL818" s="16"/>
      <c r="KAM818" s="16"/>
      <c r="KAN818" s="16"/>
      <c r="KAO818" s="16"/>
      <c r="KAP818" s="16"/>
      <c r="KAQ818" s="16"/>
      <c r="KAR818" s="16"/>
      <c r="KAS818" s="16"/>
      <c r="KAT818" s="16"/>
      <c r="KAU818" s="16"/>
      <c r="KAV818" s="16"/>
      <c r="KAW818" s="16"/>
      <c r="KAX818" s="16"/>
      <c r="KAY818" s="16"/>
      <c r="KAZ818" s="16"/>
      <c r="KBA818" s="16"/>
      <c r="KBB818" s="16"/>
      <c r="KBC818" s="16"/>
      <c r="KBD818" s="16"/>
      <c r="KBE818" s="16"/>
      <c r="KBF818" s="16"/>
      <c r="KBG818" s="16"/>
      <c r="KBH818" s="16"/>
      <c r="KBI818" s="16"/>
      <c r="KBJ818" s="16"/>
      <c r="KBK818" s="16"/>
      <c r="KBL818" s="16"/>
      <c r="KBM818" s="16"/>
      <c r="KBN818" s="16"/>
      <c r="KBO818" s="16"/>
      <c r="KBP818" s="16"/>
      <c r="KBQ818" s="16"/>
      <c r="KBR818" s="16"/>
      <c r="KBS818" s="16"/>
      <c r="KBT818" s="16"/>
      <c r="KBU818" s="16"/>
      <c r="KBV818" s="16"/>
      <c r="KBW818" s="16"/>
      <c r="KBX818" s="16"/>
      <c r="KBY818" s="16"/>
      <c r="KBZ818" s="16"/>
      <c r="KCA818" s="16"/>
      <c r="KCB818" s="16"/>
      <c r="KCC818" s="16"/>
      <c r="KCD818" s="16"/>
      <c r="KCE818" s="16"/>
      <c r="KCF818" s="16"/>
      <c r="KCG818" s="16"/>
      <c r="KCH818" s="16"/>
      <c r="KCI818" s="16"/>
      <c r="KCJ818" s="16"/>
      <c r="KCK818" s="16"/>
      <c r="KCL818" s="16"/>
      <c r="KCM818" s="16"/>
      <c r="KCN818" s="16"/>
      <c r="KCO818" s="16"/>
      <c r="KCP818" s="16"/>
      <c r="KCQ818" s="16"/>
      <c r="KCR818" s="16"/>
      <c r="KCS818" s="16"/>
      <c r="KCT818" s="16"/>
      <c r="KCU818" s="16"/>
      <c r="KCV818" s="16"/>
      <c r="KCW818" s="16"/>
      <c r="KCX818" s="16"/>
      <c r="KCY818" s="16"/>
      <c r="KCZ818" s="16"/>
      <c r="KDA818" s="16"/>
      <c r="KDB818" s="16"/>
      <c r="KDC818" s="16"/>
      <c r="KDD818" s="16"/>
      <c r="KDE818" s="16"/>
      <c r="KDF818" s="16"/>
      <c r="KDG818" s="16"/>
      <c r="KDH818" s="16"/>
      <c r="KDI818" s="16"/>
      <c r="KDJ818" s="16"/>
      <c r="KDK818" s="16"/>
      <c r="KDL818" s="16"/>
      <c r="KDM818" s="16"/>
      <c r="KDN818" s="16"/>
      <c r="KDO818" s="16"/>
      <c r="KDP818" s="16"/>
      <c r="KDQ818" s="16"/>
      <c r="KDR818" s="16"/>
      <c r="KDS818" s="16"/>
      <c r="KDT818" s="16"/>
      <c r="KDU818" s="16"/>
      <c r="KDV818" s="16"/>
      <c r="KDW818" s="16"/>
      <c r="KDX818" s="16"/>
      <c r="KDY818" s="16"/>
      <c r="KDZ818" s="16"/>
      <c r="KEA818" s="16"/>
      <c r="KEB818" s="16"/>
      <c r="KEC818" s="16"/>
      <c r="KED818" s="16"/>
      <c r="KEE818" s="16"/>
      <c r="KEF818" s="16"/>
      <c r="KEG818" s="16"/>
      <c r="KEH818" s="16"/>
      <c r="KEI818" s="16"/>
      <c r="KEJ818" s="16"/>
      <c r="KEK818" s="16"/>
      <c r="KEL818" s="16"/>
      <c r="KEM818" s="16"/>
      <c r="KEN818" s="16"/>
      <c r="KEO818" s="16"/>
      <c r="KEP818" s="16"/>
      <c r="KEQ818" s="16"/>
      <c r="KER818" s="16"/>
      <c r="KES818" s="16"/>
      <c r="KET818" s="16"/>
      <c r="KEU818" s="16"/>
      <c r="KEV818" s="16"/>
      <c r="KEW818" s="16"/>
      <c r="KEX818" s="16"/>
      <c r="KEY818" s="16"/>
      <c r="KEZ818" s="16"/>
      <c r="KFA818" s="16"/>
      <c r="KFB818" s="16"/>
      <c r="KFC818" s="16"/>
      <c r="KFD818" s="16"/>
      <c r="KFE818" s="16"/>
      <c r="KFF818" s="16"/>
      <c r="KFG818" s="16"/>
      <c r="KFH818" s="16"/>
      <c r="KFI818" s="16"/>
      <c r="KFJ818" s="16"/>
      <c r="KFK818" s="16"/>
      <c r="KFL818" s="16"/>
      <c r="KFM818" s="16"/>
      <c r="KFN818" s="16"/>
      <c r="KFO818" s="16"/>
      <c r="KFP818" s="16"/>
      <c r="KFQ818" s="16"/>
      <c r="KFR818" s="16"/>
      <c r="KFS818" s="16"/>
      <c r="KFT818" s="16"/>
      <c r="KFU818" s="16"/>
      <c r="KFV818" s="16"/>
      <c r="KFW818" s="16"/>
      <c r="KFX818" s="16"/>
      <c r="KFY818" s="16"/>
      <c r="KFZ818" s="16"/>
      <c r="KGA818" s="16"/>
      <c r="KGB818" s="16"/>
      <c r="KGC818" s="16"/>
      <c r="KGD818" s="16"/>
      <c r="KGE818" s="16"/>
      <c r="KGF818" s="16"/>
      <c r="KGG818" s="16"/>
      <c r="KGH818" s="16"/>
      <c r="KGI818" s="16"/>
      <c r="KGJ818" s="16"/>
      <c r="KGK818" s="16"/>
      <c r="KGL818" s="16"/>
      <c r="KGM818" s="16"/>
      <c r="KGN818" s="16"/>
      <c r="KGO818" s="16"/>
      <c r="KGP818" s="16"/>
      <c r="KGQ818" s="16"/>
      <c r="KGR818" s="16"/>
      <c r="KGS818" s="16"/>
      <c r="KGT818" s="16"/>
      <c r="KGU818" s="16"/>
      <c r="KGV818" s="16"/>
      <c r="KGW818" s="16"/>
      <c r="KGX818" s="16"/>
      <c r="KGY818" s="16"/>
      <c r="KGZ818" s="16"/>
      <c r="KHA818" s="16"/>
      <c r="KHB818" s="16"/>
      <c r="KHC818" s="16"/>
      <c r="KHD818" s="16"/>
      <c r="KHE818" s="16"/>
      <c r="KHF818" s="16"/>
      <c r="KHG818" s="16"/>
      <c r="KHH818" s="16"/>
      <c r="KHI818" s="16"/>
      <c r="KHJ818" s="16"/>
      <c r="KHK818" s="16"/>
      <c r="KHL818" s="16"/>
      <c r="KHM818" s="16"/>
      <c r="KHN818" s="16"/>
      <c r="KHO818" s="16"/>
      <c r="KHP818" s="16"/>
      <c r="KHQ818" s="16"/>
      <c r="KHR818" s="16"/>
      <c r="KHS818" s="16"/>
      <c r="KHT818" s="16"/>
      <c r="KHU818" s="16"/>
      <c r="KHV818" s="16"/>
      <c r="KHW818" s="16"/>
      <c r="KHX818" s="16"/>
      <c r="KHY818" s="16"/>
      <c r="KHZ818" s="16"/>
      <c r="KIA818" s="16"/>
      <c r="KIB818" s="16"/>
      <c r="KIC818" s="16"/>
      <c r="KID818" s="16"/>
      <c r="KIE818" s="16"/>
      <c r="KIF818" s="16"/>
      <c r="KIG818" s="16"/>
      <c r="KIH818" s="16"/>
      <c r="KII818" s="16"/>
      <c r="KIJ818" s="16"/>
      <c r="KIK818" s="16"/>
      <c r="KIL818" s="16"/>
      <c r="KIM818" s="16"/>
      <c r="KIN818" s="16"/>
      <c r="KIO818" s="16"/>
      <c r="KIP818" s="16"/>
      <c r="KIQ818" s="16"/>
      <c r="KIR818" s="16"/>
      <c r="KIS818" s="16"/>
      <c r="KIT818" s="16"/>
      <c r="KIU818" s="16"/>
      <c r="KIV818" s="16"/>
      <c r="KIW818" s="16"/>
      <c r="KIX818" s="16"/>
      <c r="KIY818" s="16"/>
      <c r="KIZ818" s="16"/>
      <c r="KJA818" s="16"/>
      <c r="KJB818" s="16"/>
      <c r="KJC818" s="16"/>
      <c r="KJD818" s="16"/>
      <c r="KJE818" s="16"/>
      <c r="KJF818" s="16"/>
      <c r="KJG818" s="16"/>
      <c r="KJH818" s="16"/>
      <c r="KJI818" s="16"/>
      <c r="KJJ818" s="16"/>
      <c r="KJK818" s="16"/>
      <c r="KJL818" s="16"/>
      <c r="KJM818" s="16"/>
      <c r="KJN818" s="16"/>
      <c r="KJO818" s="16"/>
      <c r="KJP818" s="16"/>
      <c r="KJQ818" s="16"/>
      <c r="KJR818" s="16"/>
      <c r="KJS818" s="16"/>
      <c r="KJT818" s="16"/>
      <c r="KJU818" s="16"/>
      <c r="KJV818" s="16"/>
      <c r="KJW818" s="16"/>
      <c r="KJX818" s="16"/>
      <c r="KJY818" s="16"/>
      <c r="KJZ818" s="16"/>
      <c r="KKA818" s="16"/>
      <c r="KKB818" s="16"/>
      <c r="KKC818" s="16"/>
      <c r="KKD818" s="16"/>
      <c r="KKE818" s="16"/>
      <c r="KKF818" s="16"/>
      <c r="KKG818" s="16"/>
      <c r="KKH818" s="16"/>
      <c r="KKI818" s="16"/>
      <c r="KKJ818" s="16"/>
      <c r="KKK818" s="16"/>
      <c r="KKL818" s="16"/>
      <c r="KKM818" s="16"/>
      <c r="KKN818" s="16"/>
      <c r="KKO818" s="16"/>
      <c r="KKP818" s="16"/>
      <c r="KKQ818" s="16"/>
      <c r="KKR818" s="16"/>
      <c r="KKS818" s="16"/>
      <c r="KKT818" s="16"/>
      <c r="KKU818" s="16"/>
      <c r="KKV818" s="16"/>
      <c r="KKW818" s="16"/>
      <c r="KKX818" s="16"/>
      <c r="KKY818" s="16"/>
      <c r="KKZ818" s="16"/>
      <c r="KLA818" s="16"/>
      <c r="KLB818" s="16"/>
      <c r="KLC818" s="16"/>
      <c r="KLD818" s="16"/>
      <c r="KLE818" s="16"/>
      <c r="KLF818" s="16"/>
      <c r="KLG818" s="16"/>
      <c r="KLH818" s="16"/>
      <c r="KLI818" s="16"/>
      <c r="KLJ818" s="16"/>
      <c r="KLK818" s="16"/>
      <c r="KLL818" s="16"/>
      <c r="KLM818" s="16"/>
      <c r="KLN818" s="16"/>
      <c r="KLO818" s="16"/>
      <c r="KLP818" s="16"/>
      <c r="KLQ818" s="16"/>
      <c r="KLR818" s="16"/>
      <c r="KLS818" s="16"/>
      <c r="KLT818" s="16"/>
      <c r="KLU818" s="16"/>
      <c r="KLV818" s="16"/>
      <c r="KLW818" s="16"/>
      <c r="KLX818" s="16"/>
      <c r="KLY818" s="16"/>
      <c r="KLZ818" s="16"/>
      <c r="KMA818" s="16"/>
      <c r="KMB818" s="16"/>
      <c r="KMC818" s="16"/>
      <c r="KMD818" s="16"/>
      <c r="KME818" s="16"/>
      <c r="KMF818" s="16"/>
      <c r="KMG818" s="16"/>
      <c r="KMH818" s="16"/>
      <c r="KMI818" s="16"/>
      <c r="KMJ818" s="16"/>
      <c r="KMK818" s="16"/>
      <c r="KML818" s="16"/>
      <c r="KMM818" s="16"/>
      <c r="KMN818" s="16"/>
      <c r="KMO818" s="16"/>
      <c r="KMP818" s="16"/>
      <c r="KMQ818" s="16"/>
      <c r="KMR818" s="16"/>
      <c r="KMS818" s="16"/>
      <c r="KMT818" s="16"/>
      <c r="KMU818" s="16"/>
      <c r="KMV818" s="16"/>
      <c r="KMW818" s="16"/>
      <c r="KMX818" s="16"/>
      <c r="KMY818" s="16"/>
      <c r="KMZ818" s="16"/>
      <c r="KNA818" s="16"/>
      <c r="KNB818" s="16"/>
      <c r="KNC818" s="16"/>
      <c r="KND818" s="16"/>
      <c r="KNE818" s="16"/>
      <c r="KNF818" s="16"/>
      <c r="KNG818" s="16"/>
      <c r="KNH818" s="16"/>
      <c r="KNI818" s="16"/>
      <c r="KNJ818" s="16"/>
      <c r="KNK818" s="16"/>
      <c r="KNL818" s="16"/>
      <c r="KNM818" s="16"/>
      <c r="KNN818" s="16"/>
      <c r="KNO818" s="16"/>
      <c r="KNP818" s="16"/>
      <c r="KNQ818" s="16"/>
      <c r="KNR818" s="16"/>
      <c r="KNS818" s="16"/>
      <c r="KNT818" s="16"/>
      <c r="KNU818" s="16"/>
      <c r="KNV818" s="16"/>
      <c r="KNW818" s="16"/>
      <c r="KNX818" s="16"/>
      <c r="KNY818" s="16"/>
      <c r="KNZ818" s="16"/>
      <c r="KOA818" s="16"/>
      <c r="KOB818" s="16"/>
      <c r="KOC818" s="16"/>
      <c r="KOD818" s="16"/>
      <c r="KOE818" s="16"/>
      <c r="KOF818" s="16"/>
      <c r="KOG818" s="16"/>
      <c r="KOH818" s="16"/>
      <c r="KOI818" s="16"/>
      <c r="KOJ818" s="16"/>
      <c r="KOK818" s="16"/>
      <c r="KOL818" s="16"/>
      <c r="KOM818" s="16"/>
      <c r="KON818" s="16"/>
      <c r="KOO818" s="16"/>
      <c r="KOP818" s="16"/>
      <c r="KOQ818" s="16"/>
      <c r="KOR818" s="16"/>
      <c r="KOS818" s="16"/>
      <c r="KOT818" s="16"/>
      <c r="KOU818" s="16"/>
      <c r="KOV818" s="16"/>
      <c r="KOW818" s="16"/>
      <c r="KOX818" s="16"/>
      <c r="KOY818" s="16"/>
      <c r="KOZ818" s="16"/>
      <c r="KPA818" s="16"/>
      <c r="KPB818" s="16"/>
      <c r="KPC818" s="16"/>
      <c r="KPD818" s="16"/>
      <c r="KPE818" s="16"/>
      <c r="KPF818" s="16"/>
      <c r="KPG818" s="16"/>
      <c r="KPH818" s="16"/>
      <c r="KPI818" s="16"/>
      <c r="KPJ818" s="16"/>
      <c r="KPK818" s="16"/>
      <c r="KPL818" s="16"/>
      <c r="KPM818" s="16"/>
      <c r="KPN818" s="16"/>
      <c r="KPO818" s="16"/>
      <c r="KPP818" s="16"/>
      <c r="KPQ818" s="16"/>
      <c r="KPR818" s="16"/>
      <c r="KPS818" s="16"/>
      <c r="KPT818" s="16"/>
      <c r="KPU818" s="16"/>
      <c r="KPV818" s="16"/>
      <c r="KPW818" s="16"/>
      <c r="KPX818" s="16"/>
      <c r="KPY818" s="16"/>
      <c r="KPZ818" s="16"/>
      <c r="KQA818" s="16"/>
      <c r="KQB818" s="16"/>
      <c r="KQC818" s="16"/>
      <c r="KQD818" s="16"/>
      <c r="KQE818" s="16"/>
      <c r="KQF818" s="16"/>
      <c r="KQG818" s="16"/>
      <c r="KQH818" s="16"/>
      <c r="KQI818" s="16"/>
      <c r="KQJ818" s="16"/>
      <c r="KQK818" s="16"/>
      <c r="KQL818" s="16"/>
      <c r="KQM818" s="16"/>
      <c r="KQN818" s="16"/>
      <c r="KQO818" s="16"/>
      <c r="KQP818" s="16"/>
      <c r="KQQ818" s="16"/>
      <c r="KQR818" s="16"/>
      <c r="KQS818" s="16"/>
      <c r="KQT818" s="16"/>
      <c r="KQU818" s="16"/>
      <c r="KQV818" s="16"/>
      <c r="KQW818" s="16"/>
      <c r="KQX818" s="16"/>
      <c r="KQY818" s="16"/>
      <c r="KQZ818" s="16"/>
      <c r="KRA818" s="16"/>
      <c r="KRB818" s="16"/>
      <c r="KRC818" s="16"/>
      <c r="KRD818" s="16"/>
      <c r="KRE818" s="16"/>
      <c r="KRF818" s="16"/>
      <c r="KRG818" s="16"/>
      <c r="KRH818" s="16"/>
      <c r="KRI818" s="16"/>
      <c r="KRJ818" s="16"/>
      <c r="KRK818" s="16"/>
      <c r="KRL818" s="16"/>
      <c r="KRM818" s="16"/>
      <c r="KRN818" s="16"/>
      <c r="KRO818" s="16"/>
      <c r="KRP818" s="16"/>
      <c r="KRQ818" s="16"/>
      <c r="KRR818" s="16"/>
      <c r="KRS818" s="16"/>
      <c r="KRT818" s="16"/>
      <c r="KRU818" s="16"/>
      <c r="KRV818" s="16"/>
      <c r="KRW818" s="16"/>
      <c r="KRX818" s="16"/>
      <c r="KRY818" s="16"/>
      <c r="KRZ818" s="16"/>
      <c r="KSA818" s="16"/>
      <c r="KSB818" s="16"/>
      <c r="KSC818" s="16"/>
      <c r="KSD818" s="16"/>
      <c r="KSE818" s="16"/>
      <c r="KSF818" s="16"/>
      <c r="KSG818" s="16"/>
      <c r="KSH818" s="16"/>
      <c r="KSI818" s="16"/>
      <c r="KSJ818" s="16"/>
      <c r="KSK818" s="16"/>
      <c r="KSL818" s="16"/>
      <c r="KSM818" s="16"/>
      <c r="KSN818" s="16"/>
      <c r="KSO818" s="16"/>
      <c r="KSP818" s="16"/>
      <c r="KSQ818" s="16"/>
      <c r="KSR818" s="16"/>
      <c r="KSS818" s="16"/>
      <c r="KST818" s="16"/>
      <c r="KSU818" s="16"/>
      <c r="KSV818" s="16"/>
      <c r="KSW818" s="16"/>
      <c r="KSX818" s="16"/>
      <c r="KSY818" s="16"/>
      <c r="KSZ818" s="16"/>
      <c r="KTA818" s="16"/>
      <c r="KTB818" s="16"/>
      <c r="KTC818" s="16"/>
      <c r="KTD818" s="16"/>
      <c r="KTE818" s="16"/>
      <c r="KTF818" s="16"/>
      <c r="KTG818" s="16"/>
      <c r="KTH818" s="16"/>
      <c r="KTI818" s="16"/>
      <c r="KTJ818" s="16"/>
      <c r="KTK818" s="16"/>
      <c r="KTL818" s="16"/>
      <c r="KTM818" s="16"/>
      <c r="KTN818" s="16"/>
      <c r="KTO818" s="16"/>
      <c r="KTP818" s="16"/>
      <c r="KTQ818" s="16"/>
      <c r="KTR818" s="16"/>
      <c r="KTS818" s="16"/>
      <c r="KTT818" s="16"/>
      <c r="KTU818" s="16"/>
      <c r="KTV818" s="16"/>
      <c r="KTW818" s="16"/>
      <c r="KTX818" s="16"/>
      <c r="KTY818" s="16"/>
      <c r="KTZ818" s="16"/>
      <c r="KUA818" s="16"/>
      <c r="KUB818" s="16"/>
      <c r="KUC818" s="16"/>
      <c r="KUD818" s="16"/>
      <c r="KUE818" s="16"/>
      <c r="KUF818" s="16"/>
      <c r="KUG818" s="16"/>
      <c r="KUH818" s="16"/>
      <c r="KUI818" s="16"/>
      <c r="KUJ818" s="16"/>
      <c r="KUK818" s="16"/>
      <c r="KUL818" s="16"/>
      <c r="KUM818" s="16"/>
      <c r="KUN818" s="16"/>
      <c r="KUO818" s="16"/>
      <c r="KUP818" s="16"/>
      <c r="KUQ818" s="16"/>
      <c r="KUR818" s="16"/>
      <c r="KUS818" s="16"/>
      <c r="KUT818" s="16"/>
      <c r="KUU818" s="16"/>
      <c r="KUV818" s="16"/>
      <c r="KUW818" s="16"/>
      <c r="KUX818" s="16"/>
      <c r="KUY818" s="16"/>
      <c r="KUZ818" s="16"/>
      <c r="KVA818" s="16"/>
      <c r="KVB818" s="16"/>
      <c r="KVC818" s="16"/>
      <c r="KVD818" s="16"/>
      <c r="KVE818" s="16"/>
      <c r="KVF818" s="16"/>
      <c r="KVG818" s="16"/>
      <c r="KVH818" s="16"/>
      <c r="KVI818" s="16"/>
      <c r="KVJ818" s="16"/>
      <c r="KVK818" s="16"/>
      <c r="KVL818" s="16"/>
      <c r="KVM818" s="16"/>
      <c r="KVN818" s="16"/>
      <c r="KVO818" s="16"/>
      <c r="KVP818" s="16"/>
      <c r="KVQ818" s="16"/>
      <c r="KVR818" s="16"/>
      <c r="KVS818" s="16"/>
      <c r="KVT818" s="16"/>
      <c r="KVU818" s="16"/>
      <c r="KVV818" s="16"/>
      <c r="KVW818" s="16"/>
      <c r="KVX818" s="16"/>
      <c r="KVY818" s="16"/>
      <c r="KVZ818" s="16"/>
      <c r="KWA818" s="16"/>
      <c r="KWB818" s="16"/>
      <c r="KWC818" s="16"/>
      <c r="KWD818" s="16"/>
      <c r="KWE818" s="16"/>
      <c r="KWF818" s="16"/>
      <c r="KWG818" s="16"/>
      <c r="KWH818" s="16"/>
      <c r="KWI818" s="16"/>
      <c r="KWJ818" s="16"/>
      <c r="KWK818" s="16"/>
      <c r="KWL818" s="16"/>
      <c r="KWM818" s="16"/>
      <c r="KWN818" s="16"/>
      <c r="KWO818" s="16"/>
      <c r="KWP818" s="16"/>
      <c r="KWQ818" s="16"/>
      <c r="KWR818" s="16"/>
      <c r="KWS818" s="16"/>
      <c r="KWT818" s="16"/>
      <c r="KWU818" s="16"/>
      <c r="KWV818" s="16"/>
      <c r="KWW818" s="16"/>
      <c r="KWX818" s="16"/>
      <c r="KWY818" s="16"/>
      <c r="KWZ818" s="16"/>
      <c r="KXA818" s="16"/>
      <c r="KXB818" s="16"/>
      <c r="KXC818" s="16"/>
      <c r="KXD818" s="16"/>
      <c r="KXE818" s="16"/>
      <c r="KXF818" s="16"/>
      <c r="KXG818" s="16"/>
      <c r="KXH818" s="16"/>
      <c r="KXI818" s="16"/>
      <c r="KXJ818" s="16"/>
      <c r="KXK818" s="16"/>
      <c r="KXL818" s="16"/>
      <c r="KXM818" s="16"/>
      <c r="KXN818" s="16"/>
      <c r="KXO818" s="16"/>
      <c r="KXP818" s="16"/>
      <c r="KXQ818" s="16"/>
      <c r="KXR818" s="16"/>
      <c r="KXS818" s="16"/>
      <c r="KXT818" s="16"/>
      <c r="KXU818" s="16"/>
      <c r="KXV818" s="16"/>
      <c r="KXW818" s="16"/>
      <c r="KXX818" s="16"/>
      <c r="KXY818" s="16"/>
      <c r="KXZ818" s="16"/>
      <c r="KYA818" s="16"/>
      <c r="KYB818" s="16"/>
      <c r="KYC818" s="16"/>
      <c r="KYD818" s="16"/>
      <c r="KYE818" s="16"/>
      <c r="KYF818" s="16"/>
      <c r="KYG818" s="16"/>
      <c r="KYH818" s="16"/>
      <c r="KYI818" s="16"/>
      <c r="KYJ818" s="16"/>
      <c r="KYK818" s="16"/>
      <c r="KYL818" s="16"/>
      <c r="KYM818" s="16"/>
      <c r="KYN818" s="16"/>
      <c r="KYO818" s="16"/>
      <c r="KYP818" s="16"/>
      <c r="KYQ818" s="16"/>
      <c r="KYR818" s="16"/>
      <c r="KYS818" s="16"/>
      <c r="KYT818" s="16"/>
      <c r="KYU818" s="16"/>
      <c r="KYV818" s="16"/>
      <c r="KYW818" s="16"/>
      <c r="KYX818" s="16"/>
      <c r="KYY818" s="16"/>
      <c r="KYZ818" s="16"/>
      <c r="KZA818" s="16"/>
      <c r="KZB818" s="16"/>
      <c r="KZC818" s="16"/>
      <c r="KZD818" s="16"/>
      <c r="KZE818" s="16"/>
      <c r="KZF818" s="16"/>
      <c r="KZG818" s="16"/>
      <c r="KZH818" s="16"/>
      <c r="KZI818" s="16"/>
      <c r="KZJ818" s="16"/>
      <c r="KZK818" s="16"/>
      <c r="KZL818" s="16"/>
      <c r="KZM818" s="16"/>
      <c r="KZN818" s="16"/>
      <c r="KZO818" s="16"/>
      <c r="KZP818" s="16"/>
      <c r="KZQ818" s="16"/>
      <c r="KZR818" s="16"/>
      <c r="KZS818" s="16"/>
      <c r="KZT818" s="16"/>
      <c r="KZU818" s="16"/>
      <c r="KZV818" s="16"/>
      <c r="KZW818" s="16"/>
      <c r="KZX818" s="16"/>
      <c r="KZY818" s="16"/>
      <c r="KZZ818" s="16"/>
      <c r="LAA818" s="16"/>
      <c r="LAB818" s="16"/>
      <c r="LAC818" s="16"/>
      <c r="LAD818" s="16"/>
      <c r="LAE818" s="16"/>
      <c r="LAF818" s="16"/>
      <c r="LAG818" s="16"/>
      <c r="LAH818" s="16"/>
      <c r="LAI818" s="16"/>
      <c r="LAJ818" s="16"/>
      <c r="LAK818" s="16"/>
      <c r="LAL818" s="16"/>
      <c r="LAM818" s="16"/>
      <c r="LAN818" s="16"/>
      <c r="LAO818" s="16"/>
      <c r="LAP818" s="16"/>
      <c r="LAQ818" s="16"/>
      <c r="LAR818" s="16"/>
      <c r="LAS818" s="16"/>
      <c r="LAT818" s="16"/>
      <c r="LAU818" s="16"/>
      <c r="LAV818" s="16"/>
      <c r="LAW818" s="16"/>
      <c r="LAX818" s="16"/>
      <c r="LAY818" s="16"/>
      <c r="LAZ818" s="16"/>
      <c r="LBA818" s="16"/>
      <c r="LBB818" s="16"/>
      <c r="LBC818" s="16"/>
      <c r="LBD818" s="16"/>
      <c r="LBE818" s="16"/>
      <c r="LBF818" s="16"/>
      <c r="LBG818" s="16"/>
      <c r="LBH818" s="16"/>
      <c r="LBI818" s="16"/>
      <c r="LBJ818" s="16"/>
      <c r="LBK818" s="16"/>
      <c r="LBL818" s="16"/>
      <c r="LBM818" s="16"/>
      <c r="LBN818" s="16"/>
      <c r="LBO818" s="16"/>
      <c r="LBP818" s="16"/>
      <c r="LBQ818" s="16"/>
      <c r="LBR818" s="16"/>
      <c r="LBS818" s="16"/>
      <c r="LBT818" s="16"/>
      <c r="LBU818" s="16"/>
      <c r="LBV818" s="16"/>
      <c r="LBW818" s="16"/>
      <c r="LBX818" s="16"/>
      <c r="LBY818" s="16"/>
      <c r="LBZ818" s="16"/>
      <c r="LCA818" s="16"/>
      <c r="LCB818" s="16"/>
      <c r="LCC818" s="16"/>
      <c r="LCD818" s="16"/>
      <c r="LCE818" s="16"/>
      <c r="LCF818" s="16"/>
      <c r="LCG818" s="16"/>
      <c r="LCH818" s="16"/>
      <c r="LCI818" s="16"/>
      <c r="LCJ818" s="16"/>
      <c r="LCK818" s="16"/>
      <c r="LCL818" s="16"/>
      <c r="LCM818" s="16"/>
      <c r="LCN818" s="16"/>
      <c r="LCO818" s="16"/>
      <c r="LCP818" s="16"/>
      <c r="LCQ818" s="16"/>
      <c r="LCR818" s="16"/>
      <c r="LCS818" s="16"/>
      <c r="LCT818" s="16"/>
      <c r="LCU818" s="16"/>
      <c r="LCV818" s="16"/>
      <c r="LCW818" s="16"/>
      <c r="LCX818" s="16"/>
      <c r="LCY818" s="16"/>
      <c r="LCZ818" s="16"/>
      <c r="LDA818" s="16"/>
      <c r="LDB818" s="16"/>
      <c r="LDC818" s="16"/>
      <c r="LDD818" s="16"/>
      <c r="LDE818" s="16"/>
      <c r="LDF818" s="16"/>
      <c r="LDG818" s="16"/>
      <c r="LDH818" s="16"/>
      <c r="LDI818" s="16"/>
      <c r="LDJ818" s="16"/>
      <c r="LDK818" s="16"/>
      <c r="LDL818" s="16"/>
      <c r="LDM818" s="16"/>
      <c r="LDN818" s="16"/>
      <c r="LDO818" s="16"/>
      <c r="LDP818" s="16"/>
      <c r="LDQ818" s="16"/>
      <c r="LDR818" s="16"/>
      <c r="LDS818" s="16"/>
      <c r="LDT818" s="16"/>
      <c r="LDU818" s="16"/>
      <c r="LDV818" s="16"/>
      <c r="LDW818" s="16"/>
      <c r="LDX818" s="16"/>
      <c r="LDY818" s="16"/>
      <c r="LDZ818" s="16"/>
      <c r="LEA818" s="16"/>
      <c r="LEB818" s="16"/>
      <c r="LEC818" s="16"/>
      <c r="LED818" s="16"/>
      <c r="LEE818" s="16"/>
      <c r="LEF818" s="16"/>
      <c r="LEG818" s="16"/>
      <c r="LEH818" s="16"/>
      <c r="LEI818" s="16"/>
      <c r="LEJ818" s="16"/>
      <c r="LEK818" s="16"/>
      <c r="LEL818" s="16"/>
      <c r="LEM818" s="16"/>
      <c r="LEN818" s="16"/>
      <c r="LEO818" s="16"/>
      <c r="LEP818" s="16"/>
      <c r="LEQ818" s="16"/>
      <c r="LER818" s="16"/>
      <c r="LES818" s="16"/>
      <c r="LET818" s="16"/>
      <c r="LEU818" s="16"/>
      <c r="LEV818" s="16"/>
      <c r="LEW818" s="16"/>
      <c r="LEX818" s="16"/>
      <c r="LEY818" s="16"/>
      <c r="LEZ818" s="16"/>
      <c r="LFA818" s="16"/>
      <c r="LFB818" s="16"/>
      <c r="LFC818" s="16"/>
      <c r="LFD818" s="16"/>
      <c r="LFE818" s="16"/>
      <c r="LFF818" s="16"/>
      <c r="LFG818" s="16"/>
      <c r="LFH818" s="16"/>
      <c r="LFI818" s="16"/>
      <c r="LFJ818" s="16"/>
      <c r="LFK818" s="16"/>
      <c r="LFL818" s="16"/>
      <c r="LFM818" s="16"/>
      <c r="LFN818" s="16"/>
      <c r="LFO818" s="16"/>
      <c r="LFP818" s="16"/>
      <c r="LFQ818" s="16"/>
      <c r="LFR818" s="16"/>
      <c r="LFS818" s="16"/>
      <c r="LFT818" s="16"/>
      <c r="LFU818" s="16"/>
      <c r="LFV818" s="16"/>
      <c r="LFW818" s="16"/>
      <c r="LFX818" s="16"/>
      <c r="LFY818" s="16"/>
      <c r="LFZ818" s="16"/>
      <c r="LGA818" s="16"/>
      <c r="LGB818" s="16"/>
      <c r="LGC818" s="16"/>
      <c r="LGD818" s="16"/>
      <c r="LGE818" s="16"/>
      <c r="LGF818" s="16"/>
      <c r="LGG818" s="16"/>
      <c r="LGH818" s="16"/>
      <c r="LGI818" s="16"/>
      <c r="LGJ818" s="16"/>
      <c r="LGK818" s="16"/>
      <c r="LGL818" s="16"/>
      <c r="LGM818" s="16"/>
      <c r="LGN818" s="16"/>
      <c r="LGO818" s="16"/>
      <c r="LGP818" s="16"/>
      <c r="LGQ818" s="16"/>
      <c r="LGR818" s="16"/>
      <c r="LGS818" s="16"/>
      <c r="LGT818" s="16"/>
      <c r="LGU818" s="16"/>
      <c r="LGV818" s="16"/>
      <c r="LGW818" s="16"/>
      <c r="LGX818" s="16"/>
      <c r="LGY818" s="16"/>
      <c r="LGZ818" s="16"/>
      <c r="LHA818" s="16"/>
      <c r="LHB818" s="16"/>
      <c r="LHC818" s="16"/>
      <c r="LHD818" s="16"/>
      <c r="LHE818" s="16"/>
      <c r="LHF818" s="16"/>
      <c r="LHG818" s="16"/>
      <c r="LHH818" s="16"/>
      <c r="LHI818" s="16"/>
      <c r="LHJ818" s="16"/>
      <c r="LHK818" s="16"/>
      <c r="LHL818" s="16"/>
      <c r="LHM818" s="16"/>
      <c r="LHN818" s="16"/>
      <c r="LHO818" s="16"/>
      <c r="LHP818" s="16"/>
      <c r="LHQ818" s="16"/>
      <c r="LHR818" s="16"/>
      <c r="LHS818" s="16"/>
      <c r="LHT818" s="16"/>
      <c r="LHU818" s="16"/>
      <c r="LHV818" s="16"/>
      <c r="LHW818" s="16"/>
      <c r="LHX818" s="16"/>
      <c r="LHY818" s="16"/>
      <c r="LHZ818" s="16"/>
      <c r="LIA818" s="16"/>
      <c r="LIB818" s="16"/>
      <c r="LIC818" s="16"/>
      <c r="LID818" s="16"/>
      <c r="LIE818" s="16"/>
      <c r="LIF818" s="16"/>
      <c r="LIG818" s="16"/>
      <c r="LIH818" s="16"/>
      <c r="LII818" s="16"/>
      <c r="LIJ818" s="16"/>
      <c r="LIK818" s="16"/>
      <c r="LIL818" s="16"/>
      <c r="LIM818" s="16"/>
      <c r="LIN818" s="16"/>
      <c r="LIO818" s="16"/>
      <c r="LIP818" s="16"/>
      <c r="LIQ818" s="16"/>
      <c r="LIR818" s="16"/>
      <c r="LIS818" s="16"/>
      <c r="LIT818" s="16"/>
      <c r="LIU818" s="16"/>
      <c r="LIV818" s="16"/>
      <c r="LIW818" s="16"/>
      <c r="LIX818" s="16"/>
      <c r="LIY818" s="16"/>
      <c r="LIZ818" s="16"/>
      <c r="LJA818" s="16"/>
      <c r="LJB818" s="16"/>
      <c r="LJC818" s="16"/>
      <c r="LJD818" s="16"/>
      <c r="LJE818" s="16"/>
      <c r="LJF818" s="16"/>
      <c r="LJG818" s="16"/>
      <c r="LJH818" s="16"/>
      <c r="LJI818" s="16"/>
      <c r="LJJ818" s="16"/>
      <c r="LJK818" s="16"/>
      <c r="LJL818" s="16"/>
      <c r="LJM818" s="16"/>
      <c r="LJN818" s="16"/>
      <c r="LJO818" s="16"/>
      <c r="LJP818" s="16"/>
      <c r="LJQ818" s="16"/>
      <c r="LJR818" s="16"/>
      <c r="LJS818" s="16"/>
      <c r="LJT818" s="16"/>
      <c r="LJU818" s="16"/>
      <c r="LJV818" s="16"/>
      <c r="LJW818" s="16"/>
      <c r="LJX818" s="16"/>
      <c r="LJY818" s="16"/>
      <c r="LJZ818" s="16"/>
      <c r="LKA818" s="16"/>
      <c r="LKB818" s="16"/>
      <c r="LKC818" s="16"/>
      <c r="LKD818" s="16"/>
      <c r="LKE818" s="16"/>
      <c r="LKF818" s="16"/>
      <c r="LKG818" s="16"/>
      <c r="LKH818" s="16"/>
      <c r="LKI818" s="16"/>
      <c r="LKJ818" s="16"/>
      <c r="LKK818" s="16"/>
      <c r="LKL818" s="16"/>
      <c r="LKM818" s="16"/>
      <c r="LKN818" s="16"/>
      <c r="LKO818" s="16"/>
      <c r="LKP818" s="16"/>
      <c r="LKQ818" s="16"/>
      <c r="LKR818" s="16"/>
      <c r="LKS818" s="16"/>
      <c r="LKT818" s="16"/>
      <c r="LKU818" s="16"/>
      <c r="LKV818" s="16"/>
      <c r="LKW818" s="16"/>
      <c r="LKX818" s="16"/>
      <c r="LKY818" s="16"/>
      <c r="LKZ818" s="16"/>
      <c r="LLA818" s="16"/>
      <c r="LLB818" s="16"/>
      <c r="LLC818" s="16"/>
      <c r="LLD818" s="16"/>
      <c r="LLE818" s="16"/>
      <c r="LLF818" s="16"/>
      <c r="LLG818" s="16"/>
      <c r="LLH818" s="16"/>
      <c r="LLI818" s="16"/>
      <c r="LLJ818" s="16"/>
      <c r="LLK818" s="16"/>
      <c r="LLL818" s="16"/>
      <c r="LLM818" s="16"/>
      <c r="LLN818" s="16"/>
      <c r="LLO818" s="16"/>
      <c r="LLP818" s="16"/>
      <c r="LLQ818" s="16"/>
      <c r="LLR818" s="16"/>
      <c r="LLS818" s="16"/>
      <c r="LLT818" s="16"/>
      <c r="LLU818" s="16"/>
      <c r="LLV818" s="16"/>
      <c r="LLW818" s="16"/>
      <c r="LLX818" s="16"/>
      <c r="LLY818" s="16"/>
      <c r="LLZ818" s="16"/>
      <c r="LMA818" s="16"/>
      <c r="LMB818" s="16"/>
      <c r="LMC818" s="16"/>
      <c r="LMD818" s="16"/>
      <c r="LME818" s="16"/>
      <c r="LMF818" s="16"/>
      <c r="LMG818" s="16"/>
      <c r="LMH818" s="16"/>
      <c r="LMI818" s="16"/>
      <c r="LMJ818" s="16"/>
      <c r="LMK818" s="16"/>
      <c r="LML818" s="16"/>
      <c r="LMM818" s="16"/>
      <c r="LMN818" s="16"/>
      <c r="LMO818" s="16"/>
      <c r="LMP818" s="16"/>
      <c r="LMQ818" s="16"/>
      <c r="LMR818" s="16"/>
      <c r="LMS818" s="16"/>
      <c r="LMT818" s="16"/>
      <c r="LMU818" s="16"/>
      <c r="LMV818" s="16"/>
      <c r="LMW818" s="16"/>
      <c r="LMX818" s="16"/>
      <c r="LMY818" s="16"/>
      <c r="LMZ818" s="16"/>
      <c r="LNA818" s="16"/>
      <c r="LNB818" s="16"/>
      <c r="LNC818" s="16"/>
      <c r="LND818" s="16"/>
      <c r="LNE818" s="16"/>
      <c r="LNF818" s="16"/>
      <c r="LNG818" s="16"/>
      <c r="LNH818" s="16"/>
      <c r="LNI818" s="16"/>
      <c r="LNJ818" s="16"/>
      <c r="LNK818" s="16"/>
      <c r="LNL818" s="16"/>
      <c r="LNM818" s="16"/>
      <c r="LNN818" s="16"/>
      <c r="LNO818" s="16"/>
      <c r="LNP818" s="16"/>
      <c r="LNQ818" s="16"/>
      <c r="LNR818" s="16"/>
      <c r="LNS818" s="16"/>
      <c r="LNT818" s="16"/>
      <c r="LNU818" s="16"/>
      <c r="LNV818" s="16"/>
      <c r="LNW818" s="16"/>
      <c r="LNX818" s="16"/>
      <c r="LNY818" s="16"/>
      <c r="LNZ818" s="16"/>
      <c r="LOA818" s="16"/>
      <c r="LOB818" s="16"/>
      <c r="LOC818" s="16"/>
      <c r="LOD818" s="16"/>
      <c r="LOE818" s="16"/>
      <c r="LOF818" s="16"/>
      <c r="LOG818" s="16"/>
      <c r="LOH818" s="16"/>
      <c r="LOI818" s="16"/>
      <c r="LOJ818" s="16"/>
      <c r="LOK818" s="16"/>
      <c r="LOL818" s="16"/>
      <c r="LOM818" s="16"/>
      <c r="LON818" s="16"/>
      <c r="LOO818" s="16"/>
      <c r="LOP818" s="16"/>
      <c r="LOQ818" s="16"/>
      <c r="LOR818" s="16"/>
      <c r="LOS818" s="16"/>
      <c r="LOT818" s="16"/>
      <c r="LOU818" s="16"/>
      <c r="LOV818" s="16"/>
      <c r="LOW818" s="16"/>
      <c r="LOX818" s="16"/>
      <c r="LOY818" s="16"/>
      <c r="LOZ818" s="16"/>
      <c r="LPA818" s="16"/>
      <c r="LPB818" s="16"/>
      <c r="LPC818" s="16"/>
      <c r="LPD818" s="16"/>
      <c r="LPE818" s="16"/>
      <c r="LPF818" s="16"/>
      <c r="LPG818" s="16"/>
      <c r="LPH818" s="16"/>
      <c r="LPI818" s="16"/>
      <c r="LPJ818" s="16"/>
      <c r="LPK818" s="16"/>
      <c r="LPL818" s="16"/>
      <c r="LPM818" s="16"/>
      <c r="LPN818" s="16"/>
      <c r="LPO818" s="16"/>
      <c r="LPP818" s="16"/>
      <c r="LPQ818" s="16"/>
      <c r="LPR818" s="16"/>
      <c r="LPS818" s="16"/>
      <c r="LPT818" s="16"/>
      <c r="LPU818" s="16"/>
      <c r="LPV818" s="16"/>
      <c r="LPW818" s="16"/>
      <c r="LPX818" s="16"/>
      <c r="LPY818" s="16"/>
      <c r="LPZ818" s="16"/>
      <c r="LQA818" s="16"/>
      <c r="LQB818" s="16"/>
      <c r="LQC818" s="16"/>
      <c r="LQD818" s="16"/>
      <c r="LQE818" s="16"/>
      <c r="LQF818" s="16"/>
      <c r="LQG818" s="16"/>
      <c r="LQH818" s="16"/>
      <c r="LQI818" s="16"/>
      <c r="LQJ818" s="16"/>
      <c r="LQK818" s="16"/>
      <c r="LQL818" s="16"/>
      <c r="LQM818" s="16"/>
      <c r="LQN818" s="16"/>
      <c r="LQO818" s="16"/>
      <c r="LQP818" s="16"/>
      <c r="LQQ818" s="16"/>
      <c r="LQR818" s="16"/>
      <c r="LQS818" s="16"/>
      <c r="LQT818" s="16"/>
      <c r="LQU818" s="16"/>
      <c r="LQV818" s="16"/>
      <c r="LQW818" s="16"/>
      <c r="LQX818" s="16"/>
      <c r="LQY818" s="16"/>
      <c r="LQZ818" s="16"/>
      <c r="LRA818" s="16"/>
      <c r="LRB818" s="16"/>
      <c r="LRC818" s="16"/>
      <c r="LRD818" s="16"/>
      <c r="LRE818" s="16"/>
      <c r="LRF818" s="16"/>
      <c r="LRG818" s="16"/>
      <c r="LRH818" s="16"/>
      <c r="LRI818" s="16"/>
      <c r="LRJ818" s="16"/>
      <c r="LRK818" s="16"/>
      <c r="LRL818" s="16"/>
      <c r="LRM818" s="16"/>
      <c r="LRN818" s="16"/>
      <c r="LRO818" s="16"/>
      <c r="LRP818" s="16"/>
      <c r="LRQ818" s="16"/>
      <c r="LRR818" s="16"/>
      <c r="LRS818" s="16"/>
      <c r="LRT818" s="16"/>
      <c r="LRU818" s="16"/>
      <c r="LRV818" s="16"/>
      <c r="LRW818" s="16"/>
      <c r="LRX818" s="16"/>
      <c r="LRY818" s="16"/>
      <c r="LRZ818" s="16"/>
      <c r="LSA818" s="16"/>
      <c r="LSB818" s="16"/>
      <c r="LSC818" s="16"/>
      <c r="LSD818" s="16"/>
      <c r="LSE818" s="16"/>
      <c r="LSF818" s="16"/>
      <c r="LSG818" s="16"/>
      <c r="LSH818" s="16"/>
      <c r="LSI818" s="16"/>
      <c r="LSJ818" s="16"/>
      <c r="LSK818" s="16"/>
      <c r="LSL818" s="16"/>
      <c r="LSM818" s="16"/>
      <c r="LSN818" s="16"/>
      <c r="LSO818" s="16"/>
      <c r="LSP818" s="16"/>
      <c r="LSQ818" s="16"/>
      <c r="LSR818" s="16"/>
      <c r="LSS818" s="16"/>
      <c r="LST818" s="16"/>
      <c r="LSU818" s="16"/>
      <c r="LSV818" s="16"/>
      <c r="LSW818" s="16"/>
      <c r="LSX818" s="16"/>
      <c r="LSY818" s="16"/>
      <c r="LSZ818" s="16"/>
      <c r="LTA818" s="16"/>
      <c r="LTB818" s="16"/>
      <c r="LTC818" s="16"/>
      <c r="LTD818" s="16"/>
      <c r="LTE818" s="16"/>
      <c r="LTF818" s="16"/>
      <c r="LTG818" s="16"/>
      <c r="LTH818" s="16"/>
      <c r="LTI818" s="16"/>
      <c r="LTJ818" s="16"/>
      <c r="LTK818" s="16"/>
      <c r="LTL818" s="16"/>
      <c r="LTM818" s="16"/>
      <c r="LTN818" s="16"/>
      <c r="LTO818" s="16"/>
      <c r="LTP818" s="16"/>
      <c r="LTQ818" s="16"/>
      <c r="LTR818" s="16"/>
      <c r="LTS818" s="16"/>
      <c r="LTT818" s="16"/>
      <c r="LTU818" s="16"/>
      <c r="LTV818" s="16"/>
      <c r="LTW818" s="16"/>
      <c r="LTX818" s="16"/>
      <c r="LTY818" s="16"/>
      <c r="LTZ818" s="16"/>
      <c r="LUA818" s="16"/>
      <c r="LUB818" s="16"/>
      <c r="LUC818" s="16"/>
      <c r="LUD818" s="16"/>
      <c r="LUE818" s="16"/>
      <c r="LUF818" s="16"/>
      <c r="LUG818" s="16"/>
      <c r="LUH818" s="16"/>
      <c r="LUI818" s="16"/>
      <c r="LUJ818" s="16"/>
      <c r="LUK818" s="16"/>
      <c r="LUL818" s="16"/>
      <c r="LUM818" s="16"/>
      <c r="LUN818" s="16"/>
      <c r="LUO818" s="16"/>
      <c r="LUP818" s="16"/>
      <c r="LUQ818" s="16"/>
      <c r="LUR818" s="16"/>
      <c r="LUS818" s="16"/>
      <c r="LUT818" s="16"/>
      <c r="LUU818" s="16"/>
      <c r="LUV818" s="16"/>
      <c r="LUW818" s="16"/>
      <c r="LUX818" s="16"/>
      <c r="LUY818" s="16"/>
      <c r="LUZ818" s="16"/>
      <c r="LVA818" s="16"/>
      <c r="LVB818" s="16"/>
      <c r="LVC818" s="16"/>
      <c r="LVD818" s="16"/>
      <c r="LVE818" s="16"/>
      <c r="LVF818" s="16"/>
      <c r="LVG818" s="16"/>
      <c r="LVH818" s="16"/>
      <c r="LVI818" s="16"/>
      <c r="LVJ818" s="16"/>
      <c r="LVK818" s="16"/>
      <c r="LVL818" s="16"/>
      <c r="LVM818" s="16"/>
      <c r="LVN818" s="16"/>
      <c r="LVO818" s="16"/>
      <c r="LVP818" s="16"/>
      <c r="LVQ818" s="16"/>
      <c r="LVR818" s="16"/>
      <c r="LVS818" s="16"/>
      <c r="LVT818" s="16"/>
      <c r="LVU818" s="16"/>
      <c r="LVV818" s="16"/>
      <c r="LVW818" s="16"/>
      <c r="LVX818" s="16"/>
      <c r="LVY818" s="16"/>
      <c r="LVZ818" s="16"/>
      <c r="LWA818" s="16"/>
      <c r="LWB818" s="16"/>
      <c r="LWC818" s="16"/>
      <c r="LWD818" s="16"/>
      <c r="LWE818" s="16"/>
      <c r="LWF818" s="16"/>
      <c r="LWG818" s="16"/>
      <c r="LWH818" s="16"/>
      <c r="LWI818" s="16"/>
      <c r="LWJ818" s="16"/>
      <c r="LWK818" s="16"/>
      <c r="LWL818" s="16"/>
      <c r="LWM818" s="16"/>
      <c r="LWN818" s="16"/>
      <c r="LWO818" s="16"/>
      <c r="LWP818" s="16"/>
      <c r="LWQ818" s="16"/>
      <c r="LWR818" s="16"/>
      <c r="LWS818" s="16"/>
      <c r="LWT818" s="16"/>
      <c r="LWU818" s="16"/>
      <c r="LWV818" s="16"/>
      <c r="LWW818" s="16"/>
      <c r="LWX818" s="16"/>
      <c r="LWY818" s="16"/>
      <c r="LWZ818" s="16"/>
      <c r="LXA818" s="16"/>
      <c r="LXB818" s="16"/>
      <c r="LXC818" s="16"/>
      <c r="LXD818" s="16"/>
      <c r="LXE818" s="16"/>
      <c r="LXF818" s="16"/>
      <c r="LXG818" s="16"/>
      <c r="LXH818" s="16"/>
      <c r="LXI818" s="16"/>
      <c r="LXJ818" s="16"/>
      <c r="LXK818" s="16"/>
      <c r="LXL818" s="16"/>
      <c r="LXM818" s="16"/>
      <c r="LXN818" s="16"/>
      <c r="LXO818" s="16"/>
      <c r="LXP818" s="16"/>
      <c r="LXQ818" s="16"/>
      <c r="LXR818" s="16"/>
      <c r="LXS818" s="16"/>
      <c r="LXT818" s="16"/>
      <c r="LXU818" s="16"/>
      <c r="LXV818" s="16"/>
      <c r="LXW818" s="16"/>
      <c r="LXX818" s="16"/>
      <c r="LXY818" s="16"/>
      <c r="LXZ818" s="16"/>
      <c r="LYA818" s="16"/>
      <c r="LYB818" s="16"/>
      <c r="LYC818" s="16"/>
      <c r="LYD818" s="16"/>
      <c r="LYE818" s="16"/>
      <c r="LYF818" s="16"/>
      <c r="LYG818" s="16"/>
      <c r="LYH818" s="16"/>
      <c r="LYI818" s="16"/>
      <c r="LYJ818" s="16"/>
      <c r="LYK818" s="16"/>
      <c r="LYL818" s="16"/>
      <c r="LYM818" s="16"/>
      <c r="LYN818" s="16"/>
      <c r="LYO818" s="16"/>
      <c r="LYP818" s="16"/>
      <c r="LYQ818" s="16"/>
      <c r="LYR818" s="16"/>
      <c r="LYS818" s="16"/>
      <c r="LYT818" s="16"/>
      <c r="LYU818" s="16"/>
      <c r="LYV818" s="16"/>
      <c r="LYW818" s="16"/>
      <c r="LYX818" s="16"/>
      <c r="LYY818" s="16"/>
      <c r="LYZ818" s="16"/>
      <c r="LZA818" s="16"/>
      <c r="LZB818" s="16"/>
      <c r="LZC818" s="16"/>
      <c r="LZD818" s="16"/>
      <c r="LZE818" s="16"/>
      <c r="LZF818" s="16"/>
      <c r="LZG818" s="16"/>
      <c r="LZH818" s="16"/>
      <c r="LZI818" s="16"/>
      <c r="LZJ818" s="16"/>
      <c r="LZK818" s="16"/>
      <c r="LZL818" s="16"/>
      <c r="LZM818" s="16"/>
      <c r="LZN818" s="16"/>
      <c r="LZO818" s="16"/>
      <c r="LZP818" s="16"/>
      <c r="LZQ818" s="16"/>
      <c r="LZR818" s="16"/>
      <c r="LZS818" s="16"/>
      <c r="LZT818" s="16"/>
      <c r="LZU818" s="16"/>
      <c r="LZV818" s="16"/>
      <c r="LZW818" s="16"/>
      <c r="LZX818" s="16"/>
      <c r="LZY818" s="16"/>
      <c r="LZZ818" s="16"/>
      <c r="MAA818" s="16"/>
      <c r="MAB818" s="16"/>
      <c r="MAC818" s="16"/>
      <c r="MAD818" s="16"/>
      <c r="MAE818" s="16"/>
      <c r="MAF818" s="16"/>
      <c r="MAG818" s="16"/>
      <c r="MAH818" s="16"/>
      <c r="MAI818" s="16"/>
      <c r="MAJ818" s="16"/>
      <c r="MAK818" s="16"/>
      <c r="MAL818" s="16"/>
      <c r="MAM818" s="16"/>
      <c r="MAN818" s="16"/>
      <c r="MAO818" s="16"/>
      <c r="MAP818" s="16"/>
      <c r="MAQ818" s="16"/>
      <c r="MAR818" s="16"/>
      <c r="MAS818" s="16"/>
      <c r="MAT818" s="16"/>
      <c r="MAU818" s="16"/>
      <c r="MAV818" s="16"/>
      <c r="MAW818" s="16"/>
      <c r="MAX818" s="16"/>
      <c r="MAY818" s="16"/>
      <c r="MAZ818" s="16"/>
      <c r="MBA818" s="16"/>
      <c r="MBB818" s="16"/>
      <c r="MBC818" s="16"/>
      <c r="MBD818" s="16"/>
      <c r="MBE818" s="16"/>
      <c r="MBF818" s="16"/>
      <c r="MBG818" s="16"/>
      <c r="MBH818" s="16"/>
      <c r="MBI818" s="16"/>
      <c r="MBJ818" s="16"/>
      <c r="MBK818" s="16"/>
      <c r="MBL818" s="16"/>
      <c r="MBM818" s="16"/>
      <c r="MBN818" s="16"/>
      <c r="MBO818" s="16"/>
      <c r="MBP818" s="16"/>
      <c r="MBQ818" s="16"/>
      <c r="MBR818" s="16"/>
      <c r="MBS818" s="16"/>
      <c r="MBT818" s="16"/>
      <c r="MBU818" s="16"/>
      <c r="MBV818" s="16"/>
      <c r="MBW818" s="16"/>
      <c r="MBX818" s="16"/>
      <c r="MBY818" s="16"/>
      <c r="MBZ818" s="16"/>
      <c r="MCA818" s="16"/>
      <c r="MCB818" s="16"/>
      <c r="MCC818" s="16"/>
      <c r="MCD818" s="16"/>
      <c r="MCE818" s="16"/>
      <c r="MCF818" s="16"/>
      <c r="MCG818" s="16"/>
      <c r="MCH818" s="16"/>
      <c r="MCI818" s="16"/>
      <c r="MCJ818" s="16"/>
      <c r="MCK818" s="16"/>
      <c r="MCL818" s="16"/>
      <c r="MCM818" s="16"/>
      <c r="MCN818" s="16"/>
      <c r="MCO818" s="16"/>
      <c r="MCP818" s="16"/>
      <c r="MCQ818" s="16"/>
      <c r="MCR818" s="16"/>
      <c r="MCS818" s="16"/>
      <c r="MCT818" s="16"/>
      <c r="MCU818" s="16"/>
      <c r="MCV818" s="16"/>
      <c r="MCW818" s="16"/>
      <c r="MCX818" s="16"/>
      <c r="MCY818" s="16"/>
      <c r="MCZ818" s="16"/>
      <c r="MDA818" s="16"/>
      <c r="MDB818" s="16"/>
      <c r="MDC818" s="16"/>
      <c r="MDD818" s="16"/>
      <c r="MDE818" s="16"/>
      <c r="MDF818" s="16"/>
      <c r="MDG818" s="16"/>
      <c r="MDH818" s="16"/>
      <c r="MDI818" s="16"/>
      <c r="MDJ818" s="16"/>
      <c r="MDK818" s="16"/>
      <c r="MDL818" s="16"/>
      <c r="MDM818" s="16"/>
      <c r="MDN818" s="16"/>
      <c r="MDO818" s="16"/>
      <c r="MDP818" s="16"/>
      <c r="MDQ818" s="16"/>
      <c r="MDR818" s="16"/>
      <c r="MDS818" s="16"/>
      <c r="MDT818" s="16"/>
      <c r="MDU818" s="16"/>
      <c r="MDV818" s="16"/>
      <c r="MDW818" s="16"/>
      <c r="MDX818" s="16"/>
      <c r="MDY818" s="16"/>
      <c r="MDZ818" s="16"/>
      <c r="MEA818" s="16"/>
      <c r="MEB818" s="16"/>
      <c r="MEC818" s="16"/>
      <c r="MED818" s="16"/>
      <c r="MEE818" s="16"/>
      <c r="MEF818" s="16"/>
      <c r="MEG818" s="16"/>
      <c r="MEH818" s="16"/>
      <c r="MEI818" s="16"/>
      <c r="MEJ818" s="16"/>
      <c r="MEK818" s="16"/>
      <c r="MEL818" s="16"/>
      <c r="MEM818" s="16"/>
      <c r="MEN818" s="16"/>
      <c r="MEO818" s="16"/>
      <c r="MEP818" s="16"/>
      <c r="MEQ818" s="16"/>
      <c r="MER818" s="16"/>
      <c r="MES818" s="16"/>
      <c r="MET818" s="16"/>
      <c r="MEU818" s="16"/>
      <c r="MEV818" s="16"/>
      <c r="MEW818" s="16"/>
      <c r="MEX818" s="16"/>
      <c r="MEY818" s="16"/>
      <c r="MEZ818" s="16"/>
      <c r="MFA818" s="16"/>
      <c r="MFB818" s="16"/>
      <c r="MFC818" s="16"/>
      <c r="MFD818" s="16"/>
      <c r="MFE818" s="16"/>
      <c r="MFF818" s="16"/>
      <c r="MFG818" s="16"/>
      <c r="MFH818" s="16"/>
      <c r="MFI818" s="16"/>
      <c r="MFJ818" s="16"/>
      <c r="MFK818" s="16"/>
      <c r="MFL818" s="16"/>
      <c r="MFM818" s="16"/>
      <c r="MFN818" s="16"/>
      <c r="MFO818" s="16"/>
      <c r="MFP818" s="16"/>
      <c r="MFQ818" s="16"/>
      <c r="MFR818" s="16"/>
      <c r="MFS818" s="16"/>
      <c r="MFT818" s="16"/>
      <c r="MFU818" s="16"/>
      <c r="MFV818" s="16"/>
      <c r="MFW818" s="16"/>
      <c r="MFX818" s="16"/>
      <c r="MFY818" s="16"/>
      <c r="MFZ818" s="16"/>
      <c r="MGA818" s="16"/>
      <c r="MGB818" s="16"/>
      <c r="MGC818" s="16"/>
      <c r="MGD818" s="16"/>
      <c r="MGE818" s="16"/>
      <c r="MGF818" s="16"/>
      <c r="MGG818" s="16"/>
      <c r="MGH818" s="16"/>
      <c r="MGI818" s="16"/>
      <c r="MGJ818" s="16"/>
      <c r="MGK818" s="16"/>
      <c r="MGL818" s="16"/>
      <c r="MGM818" s="16"/>
      <c r="MGN818" s="16"/>
      <c r="MGO818" s="16"/>
      <c r="MGP818" s="16"/>
      <c r="MGQ818" s="16"/>
      <c r="MGR818" s="16"/>
      <c r="MGS818" s="16"/>
      <c r="MGT818" s="16"/>
      <c r="MGU818" s="16"/>
      <c r="MGV818" s="16"/>
      <c r="MGW818" s="16"/>
      <c r="MGX818" s="16"/>
      <c r="MGY818" s="16"/>
      <c r="MGZ818" s="16"/>
      <c r="MHA818" s="16"/>
      <c r="MHB818" s="16"/>
      <c r="MHC818" s="16"/>
      <c r="MHD818" s="16"/>
      <c r="MHE818" s="16"/>
      <c r="MHF818" s="16"/>
      <c r="MHG818" s="16"/>
      <c r="MHH818" s="16"/>
      <c r="MHI818" s="16"/>
      <c r="MHJ818" s="16"/>
      <c r="MHK818" s="16"/>
      <c r="MHL818" s="16"/>
      <c r="MHM818" s="16"/>
      <c r="MHN818" s="16"/>
      <c r="MHO818" s="16"/>
      <c r="MHP818" s="16"/>
      <c r="MHQ818" s="16"/>
      <c r="MHR818" s="16"/>
      <c r="MHS818" s="16"/>
      <c r="MHT818" s="16"/>
      <c r="MHU818" s="16"/>
      <c r="MHV818" s="16"/>
      <c r="MHW818" s="16"/>
      <c r="MHX818" s="16"/>
      <c r="MHY818" s="16"/>
      <c r="MHZ818" s="16"/>
      <c r="MIA818" s="16"/>
      <c r="MIB818" s="16"/>
      <c r="MIC818" s="16"/>
      <c r="MID818" s="16"/>
      <c r="MIE818" s="16"/>
      <c r="MIF818" s="16"/>
      <c r="MIG818" s="16"/>
      <c r="MIH818" s="16"/>
      <c r="MII818" s="16"/>
      <c r="MIJ818" s="16"/>
      <c r="MIK818" s="16"/>
      <c r="MIL818" s="16"/>
      <c r="MIM818" s="16"/>
      <c r="MIN818" s="16"/>
      <c r="MIO818" s="16"/>
      <c r="MIP818" s="16"/>
      <c r="MIQ818" s="16"/>
      <c r="MIR818" s="16"/>
      <c r="MIS818" s="16"/>
      <c r="MIT818" s="16"/>
      <c r="MIU818" s="16"/>
      <c r="MIV818" s="16"/>
      <c r="MIW818" s="16"/>
      <c r="MIX818" s="16"/>
      <c r="MIY818" s="16"/>
      <c r="MIZ818" s="16"/>
      <c r="MJA818" s="16"/>
      <c r="MJB818" s="16"/>
      <c r="MJC818" s="16"/>
      <c r="MJD818" s="16"/>
      <c r="MJE818" s="16"/>
      <c r="MJF818" s="16"/>
      <c r="MJG818" s="16"/>
      <c r="MJH818" s="16"/>
      <c r="MJI818" s="16"/>
      <c r="MJJ818" s="16"/>
      <c r="MJK818" s="16"/>
      <c r="MJL818" s="16"/>
      <c r="MJM818" s="16"/>
      <c r="MJN818" s="16"/>
      <c r="MJO818" s="16"/>
      <c r="MJP818" s="16"/>
      <c r="MJQ818" s="16"/>
      <c r="MJR818" s="16"/>
      <c r="MJS818" s="16"/>
      <c r="MJT818" s="16"/>
      <c r="MJU818" s="16"/>
      <c r="MJV818" s="16"/>
      <c r="MJW818" s="16"/>
      <c r="MJX818" s="16"/>
      <c r="MJY818" s="16"/>
      <c r="MJZ818" s="16"/>
      <c r="MKA818" s="16"/>
      <c r="MKB818" s="16"/>
      <c r="MKC818" s="16"/>
      <c r="MKD818" s="16"/>
      <c r="MKE818" s="16"/>
      <c r="MKF818" s="16"/>
      <c r="MKG818" s="16"/>
      <c r="MKH818" s="16"/>
      <c r="MKI818" s="16"/>
      <c r="MKJ818" s="16"/>
      <c r="MKK818" s="16"/>
      <c r="MKL818" s="16"/>
      <c r="MKM818" s="16"/>
      <c r="MKN818" s="16"/>
      <c r="MKO818" s="16"/>
      <c r="MKP818" s="16"/>
      <c r="MKQ818" s="16"/>
      <c r="MKR818" s="16"/>
      <c r="MKS818" s="16"/>
      <c r="MKT818" s="16"/>
      <c r="MKU818" s="16"/>
      <c r="MKV818" s="16"/>
      <c r="MKW818" s="16"/>
      <c r="MKX818" s="16"/>
      <c r="MKY818" s="16"/>
      <c r="MKZ818" s="16"/>
      <c r="MLA818" s="16"/>
      <c r="MLB818" s="16"/>
      <c r="MLC818" s="16"/>
      <c r="MLD818" s="16"/>
      <c r="MLE818" s="16"/>
      <c r="MLF818" s="16"/>
      <c r="MLG818" s="16"/>
      <c r="MLH818" s="16"/>
      <c r="MLI818" s="16"/>
      <c r="MLJ818" s="16"/>
      <c r="MLK818" s="16"/>
      <c r="MLL818" s="16"/>
      <c r="MLM818" s="16"/>
      <c r="MLN818" s="16"/>
      <c r="MLO818" s="16"/>
      <c r="MLP818" s="16"/>
      <c r="MLQ818" s="16"/>
      <c r="MLR818" s="16"/>
      <c r="MLS818" s="16"/>
      <c r="MLT818" s="16"/>
      <c r="MLU818" s="16"/>
      <c r="MLV818" s="16"/>
      <c r="MLW818" s="16"/>
      <c r="MLX818" s="16"/>
      <c r="MLY818" s="16"/>
      <c r="MLZ818" s="16"/>
      <c r="MMA818" s="16"/>
      <c r="MMB818" s="16"/>
      <c r="MMC818" s="16"/>
      <c r="MMD818" s="16"/>
      <c r="MME818" s="16"/>
      <c r="MMF818" s="16"/>
      <c r="MMG818" s="16"/>
      <c r="MMH818" s="16"/>
      <c r="MMI818" s="16"/>
      <c r="MMJ818" s="16"/>
      <c r="MMK818" s="16"/>
      <c r="MML818" s="16"/>
      <c r="MMM818" s="16"/>
      <c r="MMN818" s="16"/>
      <c r="MMO818" s="16"/>
      <c r="MMP818" s="16"/>
      <c r="MMQ818" s="16"/>
      <c r="MMR818" s="16"/>
      <c r="MMS818" s="16"/>
      <c r="MMT818" s="16"/>
      <c r="MMU818" s="16"/>
      <c r="MMV818" s="16"/>
      <c r="MMW818" s="16"/>
      <c r="MMX818" s="16"/>
      <c r="MMY818" s="16"/>
      <c r="MMZ818" s="16"/>
      <c r="MNA818" s="16"/>
      <c r="MNB818" s="16"/>
      <c r="MNC818" s="16"/>
      <c r="MND818" s="16"/>
      <c r="MNE818" s="16"/>
      <c r="MNF818" s="16"/>
      <c r="MNG818" s="16"/>
      <c r="MNH818" s="16"/>
      <c r="MNI818" s="16"/>
      <c r="MNJ818" s="16"/>
      <c r="MNK818" s="16"/>
      <c r="MNL818" s="16"/>
      <c r="MNM818" s="16"/>
      <c r="MNN818" s="16"/>
      <c r="MNO818" s="16"/>
      <c r="MNP818" s="16"/>
      <c r="MNQ818" s="16"/>
      <c r="MNR818" s="16"/>
      <c r="MNS818" s="16"/>
      <c r="MNT818" s="16"/>
      <c r="MNU818" s="16"/>
      <c r="MNV818" s="16"/>
      <c r="MNW818" s="16"/>
      <c r="MNX818" s="16"/>
      <c r="MNY818" s="16"/>
      <c r="MNZ818" s="16"/>
      <c r="MOA818" s="16"/>
      <c r="MOB818" s="16"/>
      <c r="MOC818" s="16"/>
      <c r="MOD818" s="16"/>
      <c r="MOE818" s="16"/>
      <c r="MOF818" s="16"/>
      <c r="MOG818" s="16"/>
      <c r="MOH818" s="16"/>
      <c r="MOI818" s="16"/>
      <c r="MOJ818" s="16"/>
      <c r="MOK818" s="16"/>
      <c r="MOL818" s="16"/>
      <c r="MOM818" s="16"/>
      <c r="MON818" s="16"/>
      <c r="MOO818" s="16"/>
      <c r="MOP818" s="16"/>
      <c r="MOQ818" s="16"/>
      <c r="MOR818" s="16"/>
      <c r="MOS818" s="16"/>
      <c r="MOT818" s="16"/>
      <c r="MOU818" s="16"/>
      <c r="MOV818" s="16"/>
      <c r="MOW818" s="16"/>
      <c r="MOX818" s="16"/>
      <c r="MOY818" s="16"/>
      <c r="MOZ818" s="16"/>
      <c r="MPA818" s="16"/>
      <c r="MPB818" s="16"/>
      <c r="MPC818" s="16"/>
      <c r="MPD818" s="16"/>
      <c r="MPE818" s="16"/>
      <c r="MPF818" s="16"/>
      <c r="MPG818" s="16"/>
      <c r="MPH818" s="16"/>
      <c r="MPI818" s="16"/>
      <c r="MPJ818" s="16"/>
      <c r="MPK818" s="16"/>
      <c r="MPL818" s="16"/>
      <c r="MPM818" s="16"/>
      <c r="MPN818" s="16"/>
      <c r="MPO818" s="16"/>
      <c r="MPP818" s="16"/>
      <c r="MPQ818" s="16"/>
      <c r="MPR818" s="16"/>
      <c r="MPS818" s="16"/>
      <c r="MPT818" s="16"/>
      <c r="MPU818" s="16"/>
      <c r="MPV818" s="16"/>
      <c r="MPW818" s="16"/>
      <c r="MPX818" s="16"/>
      <c r="MPY818" s="16"/>
      <c r="MPZ818" s="16"/>
      <c r="MQA818" s="16"/>
      <c r="MQB818" s="16"/>
      <c r="MQC818" s="16"/>
      <c r="MQD818" s="16"/>
      <c r="MQE818" s="16"/>
      <c r="MQF818" s="16"/>
      <c r="MQG818" s="16"/>
      <c r="MQH818" s="16"/>
      <c r="MQI818" s="16"/>
      <c r="MQJ818" s="16"/>
      <c r="MQK818" s="16"/>
      <c r="MQL818" s="16"/>
      <c r="MQM818" s="16"/>
      <c r="MQN818" s="16"/>
      <c r="MQO818" s="16"/>
      <c r="MQP818" s="16"/>
      <c r="MQQ818" s="16"/>
      <c r="MQR818" s="16"/>
      <c r="MQS818" s="16"/>
      <c r="MQT818" s="16"/>
      <c r="MQU818" s="16"/>
      <c r="MQV818" s="16"/>
      <c r="MQW818" s="16"/>
      <c r="MQX818" s="16"/>
      <c r="MQY818" s="16"/>
      <c r="MQZ818" s="16"/>
      <c r="MRA818" s="16"/>
      <c r="MRB818" s="16"/>
      <c r="MRC818" s="16"/>
      <c r="MRD818" s="16"/>
      <c r="MRE818" s="16"/>
      <c r="MRF818" s="16"/>
      <c r="MRG818" s="16"/>
      <c r="MRH818" s="16"/>
      <c r="MRI818" s="16"/>
      <c r="MRJ818" s="16"/>
      <c r="MRK818" s="16"/>
      <c r="MRL818" s="16"/>
      <c r="MRM818" s="16"/>
      <c r="MRN818" s="16"/>
      <c r="MRO818" s="16"/>
      <c r="MRP818" s="16"/>
      <c r="MRQ818" s="16"/>
      <c r="MRR818" s="16"/>
      <c r="MRS818" s="16"/>
      <c r="MRT818" s="16"/>
      <c r="MRU818" s="16"/>
      <c r="MRV818" s="16"/>
      <c r="MRW818" s="16"/>
      <c r="MRX818" s="16"/>
      <c r="MRY818" s="16"/>
      <c r="MRZ818" s="16"/>
      <c r="MSA818" s="16"/>
      <c r="MSB818" s="16"/>
      <c r="MSC818" s="16"/>
      <c r="MSD818" s="16"/>
      <c r="MSE818" s="16"/>
      <c r="MSF818" s="16"/>
      <c r="MSG818" s="16"/>
      <c r="MSH818" s="16"/>
      <c r="MSI818" s="16"/>
      <c r="MSJ818" s="16"/>
      <c r="MSK818" s="16"/>
      <c r="MSL818" s="16"/>
      <c r="MSM818" s="16"/>
      <c r="MSN818" s="16"/>
      <c r="MSO818" s="16"/>
      <c r="MSP818" s="16"/>
      <c r="MSQ818" s="16"/>
      <c r="MSR818" s="16"/>
      <c r="MSS818" s="16"/>
      <c r="MST818" s="16"/>
      <c r="MSU818" s="16"/>
      <c r="MSV818" s="16"/>
      <c r="MSW818" s="16"/>
      <c r="MSX818" s="16"/>
      <c r="MSY818" s="16"/>
      <c r="MSZ818" s="16"/>
      <c r="MTA818" s="16"/>
      <c r="MTB818" s="16"/>
      <c r="MTC818" s="16"/>
      <c r="MTD818" s="16"/>
      <c r="MTE818" s="16"/>
      <c r="MTF818" s="16"/>
      <c r="MTG818" s="16"/>
      <c r="MTH818" s="16"/>
      <c r="MTI818" s="16"/>
      <c r="MTJ818" s="16"/>
      <c r="MTK818" s="16"/>
      <c r="MTL818" s="16"/>
      <c r="MTM818" s="16"/>
      <c r="MTN818" s="16"/>
      <c r="MTO818" s="16"/>
      <c r="MTP818" s="16"/>
      <c r="MTQ818" s="16"/>
      <c r="MTR818" s="16"/>
      <c r="MTS818" s="16"/>
      <c r="MTT818" s="16"/>
      <c r="MTU818" s="16"/>
      <c r="MTV818" s="16"/>
      <c r="MTW818" s="16"/>
      <c r="MTX818" s="16"/>
      <c r="MTY818" s="16"/>
      <c r="MTZ818" s="16"/>
      <c r="MUA818" s="16"/>
      <c r="MUB818" s="16"/>
      <c r="MUC818" s="16"/>
      <c r="MUD818" s="16"/>
      <c r="MUE818" s="16"/>
      <c r="MUF818" s="16"/>
      <c r="MUG818" s="16"/>
      <c r="MUH818" s="16"/>
      <c r="MUI818" s="16"/>
      <c r="MUJ818" s="16"/>
      <c r="MUK818" s="16"/>
      <c r="MUL818" s="16"/>
      <c r="MUM818" s="16"/>
      <c r="MUN818" s="16"/>
      <c r="MUO818" s="16"/>
      <c r="MUP818" s="16"/>
      <c r="MUQ818" s="16"/>
      <c r="MUR818" s="16"/>
      <c r="MUS818" s="16"/>
      <c r="MUT818" s="16"/>
      <c r="MUU818" s="16"/>
      <c r="MUV818" s="16"/>
      <c r="MUW818" s="16"/>
      <c r="MUX818" s="16"/>
      <c r="MUY818" s="16"/>
      <c r="MUZ818" s="16"/>
      <c r="MVA818" s="16"/>
      <c r="MVB818" s="16"/>
      <c r="MVC818" s="16"/>
      <c r="MVD818" s="16"/>
      <c r="MVE818" s="16"/>
      <c r="MVF818" s="16"/>
      <c r="MVG818" s="16"/>
      <c r="MVH818" s="16"/>
      <c r="MVI818" s="16"/>
      <c r="MVJ818" s="16"/>
      <c r="MVK818" s="16"/>
      <c r="MVL818" s="16"/>
      <c r="MVM818" s="16"/>
      <c r="MVN818" s="16"/>
      <c r="MVO818" s="16"/>
      <c r="MVP818" s="16"/>
      <c r="MVQ818" s="16"/>
      <c r="MVR818" s="16"/>
      <c r="MVS818" s="16"/>
      <c r="MVT818" s="16"/>
      <c r="MVU818" s="16"/>
      <c r="MVV818" s="16"/>
      <c r="MVW818" s="16"/>
      <c r="MVX818" s="16"/>
      <c r="MVY818" s="16"/>
      <c r="MVZ818" s="16"/>
      <c r="MWA818" s="16"/>
      <c r="MWB818" s="16"/>
      <c r="MWC818" s="16"/>
      <c r="MWD818" s="16"/>
      <c r="MWE818" s="16"/>
      <c r="MWF818" s="16"/>
      <c r="MWG818" s="16"/>
      <c r="MWH818" s="16"/>
      <c r="MWI818" s="16"/>
      <c r="MWJ818" s="16"/>
      <c r="MWK818" s="16"/>
      <c r="MWL818" s="16"/>
      <c r="MWM818" s="16"/>
      <c r="MWN818" s="16"/>
      <c r="MWO818" s="16"/>
      <c r="MWP818" s="16"/>
      <c r="MWQ818" s="16"/>
      <c r="MWR818" s="16"/>
      <c r="MWS818" s="16"/>
      <c r="MWT818" s="16"/>
      <c r="MWU818" s="16"/>
      <c r="MWV818" s="16"/>
      <c r="MWW818" s="16"/>
      <c r="MWX818" s="16"/>
      <c r="MWY818" s="16"/>
      <c r="MWZ818" s="16"/>
      <c r="MXA818" s="16"/>
      <c r="MXB818" s="16"/>
      <c r="MXC818" s="16"/>
      <c r="MXD818" s="16"/>
      <c r="MXE818" s="16"/>
      <c r="MXF818" s="16"/>
      <c r="MXG818" s="16"/>
      <c r="MXH818" s="16"/>
      <c r="MXI818" s="16"/>
      <c r="MXJ818" s="16"/>
      <c r="MXK818" s="16"/>
      <c r="MXL818" s="16"/>
      <c r="MXM818" s="16"/>
      <c r="MXN818" s="16"/>
      <c r="MXO818" s="16"/>
      <c r="MXP818" s="16"/>
      <c r="MXQ818" s="16"/>
      <c r="MXR818" s="16"/>
      <c r="MXS818" s="16"/>
      <c r="MXT818" s="16"/>
      <c r="MXU818" s="16"/>
      <c r="MXV818" s="16"/>
      <c r="MXW818" s="16"/>
      <c r="MXX818" s="16"/>
      <c r="MXY818" s="16"/>
      <c r="MXZ818" s="16"/>
      <c r="MYA818" s="16"/>
      <c r="MYB818" s="16"/>
      <c r="MYC818" s="16"/>
      <c r="MYD818" s="16"/>
      <c r="MYE818" s="16"/>
      <c r="MYF818" s="16"/>
      <c r="MYG818" s="16"/>
      <c r="MYH818" s="16"/>
      <c r="MYI818" s="16"/>
      <c r="MYJ818" s="16"/>
      <c r="MYK818" s="16"/>
      <c r="MYL818" s="16"/>
      <c r="MYM818" s="16"/>
      <c r="MYN818" s="16"/>
      <c r="MYO818" s="16"/>
      <c r="MYP818" s="16"/>
      <c r="MYQ818" s="16"/>
      <c r="MYR818" s="16"/>
      <c r="MYS818" s="16"/>
      <c r="MYT818" s="16"/>
      <c r="MYU818" s="16"/>
      <c r="MYV818" s="16"/>
      <c r="MYW818" s="16"/>
      <c r="MYX818" s="16"/>
      <c r="MYY818" s="16"/>
      <c r="MYZ818" s="16"/>
      <c r="MZA818" s="16"/>
      <c r="MZB818" s="16"/>
      <c r="MZC818" s="16"/>
      <c r="MZD818" s="16"/>
      <c r="MZE818" s="16"/>
      <c r="MZF818" s="16"/>
      <c r="MZG818" s="16"/>
      <c r="MZH818" s="16"/>
      <c r="MZI818" s="16"/>
      <c r="MZJ818" s="16"/>
      <c r="MZK818" s="16"/>
      <c r="MZL818" s="16"/>
      <c r="MZM818" s="16"/>
      <c r="MZN818" s="16"/>
      <c r="MZO818" s="16"/>
      <c r="MZP818" s="16"/>
      <c r="MZQ818" s="16"/>
      <c r="MZR818" s="16"/>
      <c r="MZS818" s="16"/>
      <c r="MZT818" s="16"/>
      <c r="MZU818" s="16"/>
      <c r="MZV818" s="16"/>
      <c r="MZW818" s="16"/>
      <c r="MZX818" s="16"/>
      <c r="MZY818" s="16"/>
      <c r="MZZ818" s="16"/>
      <c r="NAA818" s="16"/>
      <c r="NAB818" s="16"/>
      <c r="NAC818" s="16"/>
      <c r="NAD818" s="16"/>
      <c r="NAE818" s="16"/>
      <c r="NAF818" s="16"/>
      <c r="NAG818" s="16"/>
      <c r="NAH818" s="16"/>
      <c r="NAI818" s="16"/>
      <c r="NAJ818" s="16"/>
      <c r="NAK818" s="16"/>
      <c r="NAL818" s="16"/>
      <c r="NAM818" s="16"/>
      <c r="NAN818" s="16"/>
      <c r="NAO818" s="16"/>
      <c r="NAP818" s="16"/>
      <c r="NAQ818" s="16"/>
      <c r="NAR818" s="16"/>
      <c r="NAS818" s="16"/>
      <c r="NAT818" s="16"/>
      <c r="NAU818" s="16"/>
      <c r="NAV818" s="16"/>
      <c r="NAW818" s="16"/>
      <c r="NAX818" s="16"/>
      <c r="NAY818" s="16"/>
      <c r="NAZ818" s="16"/>
      <c r="NBA818" s="16"/>
      <c r="NBB818" s="16"/>
      <c r="NBC818" s="16"/>
      <c r="NBD818" s="16"/>
      <c r="NBE818" s="16"/>
      <c r="NBF818" s="16"/>
      <c r="NBG818" s="16"/>
      <c r="NBH818" s="16"/>
      <c r="NBI818" s="16"/>
      <c r="NBJ818" s="16"/>
      <c r="NBK818" s="16"/>
      <c r="NBL818" s="16"/>
      <c r="NBM818" s="16"/>
      <c r="NBN818" s="16"/>
      <c r="NBO818" s="16"/>
      <c r="NBP818" s="16"/>
      <c r="NBQ818" s="16"/>
      <c r="NBR818" s="16"/>
      <c r="NBS818" s="16"/>
      <c r="NBT818" s="16"/>
      <c r="NBU818" s="16"/>
      <c r="NBV818" s="16"/>
      <c r="NBW818" s="16"/>
      <c r="NBX818" s="16"/>
      <c r="NBY818" s="16"/>
      <c r="NBZ818" s="16"/>
      <c r="NCA818" s="16"/>
      <c r="NCB818" s="16"/>
      <c r="NCC818" s="16"/>
      <c r="NCD818" s="16"/>
      <c r="NCE818" s="16"/>
      <c r="NCF818" s="16"/>
      <c r="NCG818" s="16"/>
      <c r="NCH818" s="16"/>
      <c r="NCI818" s="16"/>
      <c r="NCJ818" s="16"/>
      <c r="NCK818" s="16"/>
      <c r="NCL818" s="16"/>
      <c r="NCM818" s="16"/>
      <c r="NCN818" s="16"/>
      <c r="NCO818" s="16"/>
      <c r="NCP818" s="16"/>
      <c r="NCQ818" s="16"/>
      <c r="NCR818" s="16"/>
      <c r="NCS818" s="16"/>
      <c r="NCT818" s="16"/>
      <c r="NCU818" s="16"/>
      <c r="NCV818" s="16"/>
      <c r="NCW818" s="16"/>
      <c r="NCX818" s="16"/>
      <c r="NCY818" s="16"/>
      <c r="NCZ818" s="16"/>
      <c r="NDA818" s="16"/>
      <c r="NDB818" s="16"/>
      <c r="NDC818" s="16"/>
      <c r="NDD818" s="16"/>
      <c r="NDE818" s="16"/>
      <c r="NDF818" s="16"/>
      <c r="NDG818" s="16"/>
      <c r="NDH818" s="16"/>
      <c r="NDI818" s="16"/>
      <c r="NDJ818" s="16"/>
      <c r="NDK818" s="16"/>
      <c r="NDL818" s="16"/>
      <c r="NDM818" s="16"/>
      <c r="NDN818" s="16"/>
      <c r="NDO818" s="16"/>
      <c r="NDP818" s="16"/>
      <c r="NDQ818" s="16"/>
      <c r="NDR818" s="16"/>
      <c r="NDS818" s="16"/>
      <c r="NDT818" s="16"/>
      <c r="NDU818" s="16"/>
      <c r="NDV818" s="16"/>
      <c r="NDW818" s="16"/>
      <c r="NDX818" s="16"/>
      <c r="NDY818" s="16"/>
      <c r="NDZ818" s="16"/>
      <c r="NEA818" s="16"/>
      <c r="NEB818" s="16"/>
      <c r="NEC818" s="16"/>
      <c r="NED818" s="16"/>
      <c r="NEE818" s="16"/>
      <c r="NEF818" s="16"/>
      <c r="NEG818" s="16"/>
      <c r="NEH818" s="16"/>
      <c r="NEI818" s="16"/>
      <c r="NEJ818" s="16"/>
      <c r="NEK818" s="16"/>
      <c r="NEL818" s="16"/>
      <c r="NEM818" s="16"/>
      <c r="NEN818" s="16"/>
      <c r="NEO818" s="16"/>
      <c r="NEP818" s="16"/>
      <c r="NEQ818" s="16"/>
      <c r="NER818" s="16"/>
      <c r="NES818" s="16"/>
      <c r="NET818" s="16"/>
      <c r="NEU818" s="16"/>
      <c r="NEV818" s="16"/>
      <c r="NEW818" s="16"/>
      <c r="NEX818" s="16"/>
      <c r="NEY818" s="16"/>
      <c r="NEZ818" s="16"/>
      <c r="NFA818" s="16"/>
      <c r="NFB818" s="16"/>
      <c r="NFC818" s="16"/>
      <c r="NFD818" s="16"/>
      <c r="NFE818" s="16"/>
      <c r="NFF818" s="16"/>
      <c r="NFG818" s="16"/>
      <c r="NFH818" s="16"/>
      <c r="NFI818" s="16"/>
      <c r="NFJ818" s="16"/>
      <c r="NFK818" s="16"/>
      <c r="NFL818" s="16"/>
      <c r="NFM818" s="16"/>
      <c r="NFN818" s="16"/>
      <c r="NFO818" s="16"/>
      <c r="NFP818" s="16"/>
      <c r="NFQ818" s="16"/>
      <c r="NFR818" s="16"/>
      <c r="NFS818" s="16"/>
      <c r="NFT818" s="16"/>
      <c r="NFU818" s="16"/>
      <c r="NFV818" s="16"/>
      <c r="NFW818" s="16"/>
      <c r="NFX818" s="16"/>
      <c r="NFY818" s="16"/>
      <c r="NFZ818" s="16"/>
      <c r="NGA818" s="16"/>
      <c r="NGB818" s="16"/>
      <c r="NGC818" s="16"/>
      <c r="NGD818" s="16"/>
      <c r="NGE818" s="16"/>
      <c r="NGF818" s="16"/>
      <c r="NGG818" s="16"/>
      <c r="NGH818" s="16"/>
      <c r="NGI818" s="16"/>
      <c r="NGJ818" s="16"/>
      <c r="NGK818" s="16"/>
      <c r="NGL818" s="16"/>
      <c r="NGM818" s="16"/>
      <c r="NGN818" s="16"/>
      <c r="NGO818" s="16"/>
      <c r="NGP818" s="16"/>
      <c r="NGQ818" s="16"/>
      <c r="NGR818" s="16"/>
      <c r="NGS818" s="16"/>
      <c r="NGT818" s="16"/>
      <c r="NGU818" s="16"/>
      <c r="NGV818" s="16"/>
      <c r="NGW818" s="16"/>
      <c r="NGX818" s="16"/>
      <c r="NGY818" s="16"/>
      <c r="NGZ818" s="16"/>
      <c r="NHA818" s="16"/>
      <c r="NHB818" s="16"/>
      <c r="NHC818" s="16"/>
      <c r="NHD818" s="16"/>
      <c r="NHE818" s="16"/>
      <c r="NHF818" s="16"/>
      <c r="NHG818" s="16"/>
      <c r="NHH818" s="16"/>
      <c r="NHI818" s="16"/>
      <c r="NHJ818" s="16"/>
      <c r="NHK818" s="16"/>
      <c r="NHL818" s="16"/>
      <c r="NHM818" s="16"/>
      <c r="NHN818" s="16"/>
      <c r="NHO818" s="16"/>
      <c r="NHP818" s="16"/>
      <c r="NHQ818" s="16"/>
      <c r="NHR818" s="16"/>
      <c r="NHS818" s="16"/>
      <c r="NHT818" s="16"/>
      <c r="NHU818" s="16"/>
      <c r="NHV818" s="16"/>
      <c r="NHW818" s="16"/>
      <c r="NHX818" s="16"/>
      <c r="NHY818" s="16"/>
      <c r="NHZ818" s="16"/>
      <c r="NIA818" s="16"/>
      <c r="NIB818" s="16"/>
      <c r="NIC818" s="16"/>
      <c r="NID818" s="16"/>
      <c r="NIE818" s="16"/>
      <c r="NIF818" s="16"/>
      <c r="NIG818" s="16"/>
      <c r="NIH818" s="16"/>
      <c r="NII818" s="16"/>
      <c r="NIJ818" s="16"/>
      <c r="NIK818" s="16"/>
      <c r="NIL818" s="16"/>
      <c r="NIM818" s="16"/>
      <c r="NIN818" s="16"/>
      <c r="NIO818" s="16"/>
      <c r="NIP818" s="16"/>
      <c r="NIQ818" s="16"/>
      <c r="NIR818" s="16"/>
      <c r="NIS818" s="16"/>
      <c r="NIT818" s="16"/>
      <c r="NIU818" s="16"/>
      <c r="NIV818" s="16"/>
      <c r="NIW818" s="16"/>
      <c r="NIX818" s="16"/>
      <c r="NIY818" s="16"/>
      <c r="NIZ818" s="16"/>
      <c r="NJA818" s="16"/>
      <c r="NJB818" s="16"/>
      <c r="NJC818" s="16"/>
      <c r="NJD818" s="16"/>
      <c r="NJE818" s="16"/>
      <c r="NJF818" s="16"/>
      <c r="NJG818" s="16"/>
      <c r="NJH818" s="16"/>
      <c r="NJI818" s="16"/>
      <c r="NJJ818" s="16"/>
      <c r="NJK818" s="16"/>
      <c r="NJL818" s="16"/>
      <c r="NJM818" s="16"/>
      <c r="NJN818" s="16"/>
      <c r="NJO818" s="16"/>
      <c r="NJP818" s="16"/>
      <c r="NJQ818" s="16"/>
      <c r="NJR818" s="16"/>
      <c r="NJS818" s="16"/>
      <c r="NJT818" s="16"/>
      <c r="NJU818" s="16"/>
      <c r="NJV818" s="16"/>
      <c r="NJW818" s="16"/>
      <c r="NJX818" s="16"/>
      <c r="NJY818" s="16"/>
      <c r="NJZ818" s="16"/>
      <c r="NKA818" s="16"/>
      <c r="NKB818" s="16"/>
      <c r="NKC818" s="16"/>
      <c r="NKD818" s="16"/>
      <c r="NKE818" s="16"/>
      <c r="NKF818" s="16"/>
      <c r="NKG818" s="16"/>
      <c r="NKH818" s="16"/>
      <c r="NKI818" s="16"/>
      <c r="NKJ818" s="16"/>
      <c r="NKK818" s="16"/>
      <c r="NKL818" s="16"/>
      <c r="NKM818" s="16"/>
      <c r="NKN818" s="16"/>
      <c r="NKO818" s="16"/>
      <c r="NKP818" s="16"/>
      <c r="NKQ818" s="16"/>
      <c r="NKR818" s="16"/>
      <c r="NKS818" s="16"/>
      <c r="NKT818" s="16"/>
      <c r="NKU818" s="16"/>
      <c r="NKV818" s="16"/>
      <c r="NKW818" s="16"/>
      <c r="NKX818" s="16"/>
      <c r="NKY818" s="16"/>
      <c r="NKZ818" s="16"/>
      <c r="NLA818" s="16"/>
      <c r="NLB818" s="16"/>
      <c r="NLC818" s="16"/>
      <c r="NLD818" s="16"/>
      <c r="NLE818" s="16"/>
      <c r="NLF818" s="16"/>
      <c r="NLG818" s="16"/>
      <c r="NLH818" s="16"/>
      <c r="NLI818" s="16"/>
      <c r="NLJ818" s="16"/>
      <c r="NLK818" s="16"/>
      <c r="NLL818" s="16"/>
      <c r="NLM818" s="16"/>
      <c r="NLN818" s="16"/>
      <c r="NLO818" s="16"/>
      <c r="NLP818" s="16"/>
      <c r="NLQ818" s="16"/>
      <c r="NLR818" s="16"/>
      <c r="NLS818" s="16"/>
      <c r="NLT818" s="16"/>
      <c r="NLU818" s="16"/>
      <c r="NLV818" s="16"/>
      <c r="NLW818" s="16"/>
      <c r="NLX818" s="16"/>
      <c r="NLY818" s="16"/>
      <c r="NLZ818" s="16"/>
      <c r="NMA818" s="16"/>
      <c r="NMB818" s="16"/>
      <c r="NMC818" s="16"/>
      <c r="NMD818" s="16"/>
      <c r="NME818" s="16"/>
      <c r="NMF818" s="16"/>
      <c r="NMG818" s="16"/>
      <c r="NMH818" s="16"/>
      <c r="NMI818" s="16"/>
      <c r="NMJ818" s="16"/>
      <c r="NMK818" s="16"/>
      <c r="NML818" s="16"/>
      <c r="NMM818" s="16"/>
      <c r="NMN818" s="16"/>
      <c r="NMO818" s="16"/>
      <c r="NMP818" s="16"/>
      <c r="NMQ818" s="16"/>
      <c r="NMR818" s="16"/>
      <c r="NMS818" s="16"/>
      <c r="NMT818" s="16"/>
      <c r="NMU818" s="16"/>
      <c r="NMV818" s="16"/>
      <c r="NMW818" s="16"/>
      <c r="NMX818" s="16"/>
      <c r="NMY818" s="16"/>
      <c r="NMZ818" s="16"/>
      <c r="NNA818" s="16"/>
      <c r="NNB818" s="16"/>
      <c r="NNC818" s="16"/>
      <c r="NND818" s="16"/>
      <c r="NNE818" s="16"/>
      <c r="NNF818" s="16"/>
      <c r="NNG818" s="16"/>
      <c r="NNH818" s="16"/>
      <c r="NNI818" s="16"/>
      <c r="NNJ818" s="16"/>
      <c r="NNK818" s="16"/>
      <c r="NNL818" s="16"/>
      <c r="NNM818" s="16"/>
      <c r="NNN818" s="16"/>
      <c r="NNO818" s="16"/>
      <c r="NNP818" s="16"/>
      <c r="NNQ818" s="16"/>
      <c r="NNR818" s="16"/>
      <c r="NNS818" s="16"/>
      <c r="NNT818" s="16"/>
      <c r="NNU818" s="16"/>
      <c r="NNV818" s="16"/>
      <c r="NNW818" s="16"/>
      <c r="NNX818" s="16"/>
      <c r="NNY818" s="16"/>
      <c r="NNZ818" s="16"/>
      <c r="NOA818" s="16"/>
      <c r="NOB818" s="16"/>
      <c r="NOC818" s="16"/>
      <c r="NOD818" s="16"/>
      <c r="NOE818" s="16"/>
      <c r="NOF818" s="16"/>
      <c r="NOG818" s="16"/>
      <c r="NOH818" s="16"/>
      <c r="NOI818" s="16"/>
      <c r="NOJ818" s="16"/>
      <c r="NOK818" s="16"/>
      <c r="NOL818" s="16"/>
      <c r="NOM818" s="16"/>
      <c r="NON818" s="16"/>
      <c r="NOO818" s="16"/>
      <c r="NOP818" s="16"/>
      <c r="NOQ818" s="16"/>
      <c r="NOR818" s="16"/>
      <c r="NOS818" s="16"/>
      <c r="NOT818" s="16"/>
      <c r="NOU818" s="16"/>
      <c r="NOV818" s="16"/>
      <c r="NOW818" s="16"/>
      <c r="NOX818" s="16"/>
      <c r="NOY818" s="16"/>
      <c r="NOZ818" s="16"/>
      <c r="NPA818" s="16"/>
      <c r="NPB818" s="16"/>
      <c r="NPC818" s="16"/>
      <c r="NPD818" s="16"/>
      <c r="NPE818" s="16"/>
      <c r="NPF818" s="16"/>
      <c r="NPG818" s="16"/>
      <c r="NPH818" s="16"/>
      <c r="NPI818" s="16"/>
      <c r="NPJ818" s="16"/>
      <c r="NPK818" s="16"/>
      <c r="NPL818" s="16"/>
      <c r="NPM818" s="16"/>
      <c r="NPN818" s="16"/>
      <c r="NPO818" s="16"/>
      <c r="NPP818" s="16"/>
      <c r="NPQ818" s="16"/>
      <c r="NPR818" s="16"/>
      <c r="NPS818" s="16"/>
      <c r="NPT818" s="16"/>
      <c r="NPU818" s="16"/>
      <c r="NPV818" s="16"/>
      <c r="NPW818" s="16"/>
      <c r="NPX818" s="16"/>
      <c r="NPY818" s="16"/>
      <c r="NPZ818" s="16"/>
      <c r="NQA818" s="16"/>
      <c r="NQB818" s="16"/>
      <c r="NQC818" s="16"/>
      <c r="NQD818" s="16"/>
      <c r="NQE818" s="16"/>
      <c r="NQF818" s="16"/>
      <c r="NQG818" s="16"/>
      <c r="NQH818" s="16"/>
      <c r="NQI818" s="16"/>
      <c r="NQJ818" s="16"/>
      <c r="NQK818" s="16"/>
      <c r="NQL818" s="16"/>
      <c r="NQM818" s="16"/>
      <c r="NQN818" s="16"/>
      <c r="NQO818" s="16"/>
      <c r="NQP818" s="16"/>
      <c r="NQQ818" s="16"/>
      <c r="NQR818" s="16"/>
      <c r="NQS818" s="16"/>
      <c r="NQT818" s="16"/>
      <c r="NQU818" s="16"/>
      <c r="NQV818" s="16"/>
      <c r="NQW818" s="16"/>
      <c r="NQX818" s="16"/>
      <c r="NQY818" s="16"/>
      <c r="NQZ818" s="16"/>
      <c r="NRA818" s="16"/>
      <c r="NRB818" s="16"/>
      <c r="NRC818" s="16"/>
      <c r="NRD818" s="16"/>
      <c r="NRE818" s="16"/>
      <c r="NRF818" s="16"/>
      <c r="NRG818" s="16"/>
      <c r="NRH818" s="16"/>
      <c r="NRI818" s="16"/>
      <c r="NRJ818" s="16"/>
      <c r="NRK818" s="16"/>
      <c r="NRL818" s="16"/>
      <c r="NRM818" s="16"/>
      <c r="NRN818" s="16"/>
      <c r="NRO818" s="16"/>
      <c r="NRP818" s="16"/>
      <c r="NRQ818" s="16"/>
      <c r="NRR818" s="16"/>
      <c r="NRS818" s="16"/>
      <c r="NRT818" s="16"/>
      <c r="NRU818" s="16"/>
      <c r="NRV818" s="16"/>
      <c r="NRW818" s="16"/>
      <c r="NRX818" s="16"/>
      <c r="NRY818" s="16"/>
      <c r="NRZ818" s="16"/>
      <c r="NSA818" s="16"/>
      <c r="NSB818" s="16"/>
      <c r="NSC818" s="16"/>
      <c r="NSD818" s="16"/>
      <c r="NSE818" s="16"/>
      <c r="NSF818" s="16"/>
      <c r="NSG818" s="16"/>
      <c r="NSH818" s="16"/>
      <c r="NSI818" s="16"/>
      <c r="NSJ818" s="16"/>
      <c r="NSK818" s="16"/>
      <c r="NSL818" s="16"/>
      <c r="NSM818" s="16"/>
      <c r="NSN818" s="16"/>
      <c r="NSO818" s="16"/>
      <c r="NSP818" s="16"/>
      <c r="NSQ818" s="16"/>
      <c r="NSR818" s="16"/>
      <c r="NSS818" s="16"/>
      <c r="NST818" s="16"/>
      <c r="NSU818" s="16"/>
      <c r="NSV818" s="16"/>
      <c r="NSW818" s="16"/>
      <c r="NSX818" s="16"/>
      <c r="NSY818" s="16"/>
      <c r="NSZ818" s="16"/>
      <c r="NTA818" s="16"/>
      <c r="NTB818" s="16"/>
      <c r="NTC818" s="16"/>
      <c r="NTD818" s="16"/>
      <c r="NTE818" s="16"/>
      <c r="NTF818" s="16"/>
      <c r="NTG818" s="16"/>
      <c r="NTH818" s="16"/>
      <c r="NTI818" s="16"/>
      <c r="NTJ818" s="16"/>
      <c r="NTK818" s="16"/>
      <c r="NTL818" s="16"/>
      <c r="NTM818" s="16"/>
      <c r="NTN818" s="16"/>
      <c r="NTO818" s="16"/>
      <c r="NTP818" s="16"/>
      <c r="NTQ818" s="16"/>
      <c r="NTR818" s="16"/>
      <c r="NTS818" s="16"/>
      <c r="NTT818" s="16"/>
      <c r="NTU818" s="16"/>
      <c r="NTV818" s="16"/>
      <c r="NTW818" s="16"/>
      <c r="NTX818" s="16"/>
      <c r="NTY818" s="16"/>
      <c r="NTZ818" s="16"/>
      <c r="NUA818" s="16"/>
      <c r="NUB818" s="16"/>
      <c r="NUC818" s="16"/>
      <c r="NUD818" s="16"/>
      <c r="NUE818" s="16"/>
      <c r="NUF818" s="16"/>
      <c r="NUG818" s="16"/>
      <c r="NUH818" s="16"/>
      <c r="NUI818" s="16"/>
      <c r="NUJ818" s="16"/>
      <c r="NUK818" s="16"/>
      <c r="NUL818" s="16"/>
      <c r="NUM818" s="16"/>
      <c r="NUN818" s="16"/>
      <c r="NUO818" s="16"/>
      <c r="NUP818" s="16"/>
      <c r="NUQ818" s="16"/>
      <c r="NUR818" s="16"/>
      <c r="NUS818" s="16"/>
      <c r="NUT818" s="16"/>
      <c r="NUU818" s="16"/>
      <c r="NUV818" s="16"/>
      <c r="NUW818" s="16"/>
      <c r="NUX818" s="16"/>
      <c r="NUY818" s="16"/>
      <c r="NUZ818" s="16"/>
      <c r="NVA818" s="16"/>
      <c r="NVB818" s="16"/>
      <c r="NVC818" s="16"/>
      <c r="NVD818" s="16"/>
      <c r="NVE818" s="16"/>
      <c r="NVF818" s="16"/>
      <c r="NVG818" s="16"/>
      <c r="NVH818" s="16"/>
      <c r="NVI818" s="16"/>
      <c r="NVJ818" s="16"/>
      <c r="NVK818" s="16"/>
      <c r="NVL818" s="16"/>
      <c r="NVM818" s="16"/>
      <c r="NVN818" s="16"/>
      <c r="NVO818" s="16"/>
      <c r="NVP818" s="16"/>
      <c r="NVQ818" s="16"/>
      <c r="NVR818" s="16"/>
      <c r="NVS818" s="16"/>
      <c r="NVT818" s="16"/>
      <c r="NVU818" s="16"/>
      <c r="NVV818" s="16"/>
      <c r="NVW818" s="16"/>
      <c r="NVX818" s="16"/>
      <c r="NVY818" s="16"/>
      <c r="NVZ818" s="16"/>
      <c r="NWA818" s="16"/>
      <c r="NWB818" s="16"/>
      <c r="NWC818" s="16"/>
      <c r="NWD818" s="16"/>
      <c r="NWE818" s="16"/>
      <c r="NWF818" s="16"/>
      <c r="NWG818" s="16"/>
      <c r="NWH818" s="16"/>
      <c r="NWI818" s="16"/>
      <c r="NWJ818" s="16"/>
      <c r="NWK818" s="16"/>
      <c r="NWL818" s="16"/>
      <c r="NWM818" s="16"/>
      <c r="NWN818" s="16"/>
      <c r="NWO818" s="16"/>
      <c r="NWP818" s="16"/>
      <c r="NWQ818" s="16"/>
      <c r="NWR818" s="16"/>
      <c r="NWS818" s="16"/>
      <c r="NWT818" s="16"/>
      <c r="NWU818" s="16"/>
      <c r="NWV818" s="16"/>
      <c r="NWW818" s="16"/>
      <c r="NWX818" s="16"/>
      <c r="NWY818" s="16"/>
      <c r="NWZ818" s="16"/>
      <c r="NXA818" s="16"/>
      <c r="NXB818" s="16"/>
      <c r="NXC818" s="16"/>
      <c r="NXD818" s="16"/>
      <c r="NXE818" s="16"/>
      <c r="NXF818" s="16"/>
      <c r="NXG818" s="16"/>
      <c r="NXH818" s="16"/>
      <c r="NXI818" s="16"/>
      <c r="NXJ818" s="16"/>
      <c r="NXK818" s="16"/>
      <c r="NXL818" s="16"/>
      <c r="NXM818" s="16"/>
      <c r="NXN818" s="16"/>
      <c r="NXO818" s="16"/>
      <c r="NXP818" s="16"/>
      <c r="NXQ818" s="16"/>
      <c r="NXR818" s="16"/>
      <c r="NXS818" s="16"/>
      <c r="NXT818" s="16"/>
      <c r="NXU818" s="16"/>
      <c r="NXV818" s="16"/>
      <c r="NXW818" s="16"/>
      <c r="NXX818" s="16"/>
      <c r="NXY818" s="16"/>
      <c r="NXZ818" s="16"/>
      <c r="NYA818" s="16"/>
      <c r="NYB818" s="16"/>
      <c r="NYC818" s="16"/>
      <c r="NYD818" s="16"/>
      <c r="NYE818" s="16"/>
      <c r="NYF818" s="16"/>
      <c r="NYG818" s="16"/>
      <c r="NYH818" s="16"/>
      <c r="NYI818" s="16"/>
      <c r="NYJ818" s="16"/>
      <c r="NYK818" s="16"/>
      <c r="NYL818" s="16"/>
      <c r="NYM818" s="16"/>
      <c r="NYN818" s="16"/>
      <c r="NYO818" s="16"/>
      <c r="NYP818" s="16"/>
      <c r="NYQ818" s="16"/>
      <c r="NYR818" s="16"/>
      <c r="NYS818" s="16"/>
      <c r="NYT818" s="16"/>
      <c r="NYU818" s="16"/>
      <c r="NYV818" s="16"/>
      <c r="NYW818" s="16"/>
      <c r="NYX818" s="16"/>
      <c r="NYY818" s="16"/>
      <c r="NYZ818" s="16"/>
      <c r="NZA818" s="16"/>
      <c r="NZB818" s="16"/>
      <c r="NZC818" s="16"/>
      <c r="NZD818" s="16"/>
      <c r="NZE818" s="16"/>
      <c r="NZF818" s="16"/>
      <c r="NZG818" s="16"/>
      <c r="NZH818" s="16"/>
      <c r="NZI818" s="16"/>
      <c r="NZJ818" s="16"/>
      <c r="NZK818" s="16"/>
      <c r="NZL818" s="16"/>
      <c r="NZM818" s="16"/>
      <c r="NZN818" s="16"/>
      <c r="NZO818" s="16"/>
      <c r="NZP818" s="16"/>
      <c r="NZQ818" s="16"/>
      <c r="NZR818" s="16"/>
      <c r="NZS818" s="16"/>
      <c r="NZT818" s="16"/>
      <c r="NZU818" s="16"/>
      <c r="NZV818" s="16"/>
      <c r="NZW818" s="16"/>
      <c r="NZX818" s="16"/>
      <c r="NZY818" s="16"/>
      <c r="NZZ818" s="16"/>
      <c r="OAA818" s="16"/>
      <c r="OAB818" s="16"/>
      <c r="OAC818" s="16"/>
      <c r="OAD818" s="16"/>
      <c r="OAE818" s="16"/>
      <c r="OAF818" s="16"/>
      <c r="OAG818" s="16"/>
      <c r="OAH818" s="16"/>
      <c r="OAI818" s="16"/>
      <c r="OAJ818" s="16"/>
      <c r="OAK818" s="16"/>
      <c r="OAL818" s="16"/>
      <c r="OAM818" s="16"/>
      <c r="OAN818" s="16"/>
      <c r="OAO818" s="16"/>
      <c r="OAP818" s="16"/>
      <c r="OAQ818" s="16"/>
      <c r="OAR818" s="16"/>
      <c r="OAS818" s="16"/>
      <c r="OAT818" s="16"/>
      <c r="OAU818" s="16"/>
      <c r="OAV818" s="16"/>
      <c r="OAW818" s="16"/>
      <c r="OAX818" s="16"/>
      <c r="OAY818" s="16"/>
      <c r="OAZ818" s="16"/>
      <c r="OBA818" s="16"/>
      <c r="OBB818" s="16"/>
      <c r="OBC818" s="16"/>
      <c r="OBD818" s="16"/>
      <c r="OBE818" s="16"/>
      <c r="OBF818" s="16"/>
      <c r="OBG818" s="16"/>
      <c r="OBH818" s="16"/>
      <c r="OBI818" s="16"/>
      <c r="OBJ818" s="16"/>
      <c r="OBK818" s="16"/>
      <c r="OBL818" s="16"/>
      <c r="OBM818" s="16"/>
      <c r="OBN818" s="16"/>
      <c r="OBO818" s="16"/>
      <c r="OBP818" s="16"/>
      <c r="OBQ818" s="16"/>
      <c r="OBR818" s="16"/>
      <c r="OBS818" s="16"/>
      <c r="OBT818" s="16"/>
      <c r="OBU818" s="16"/>
      <c r="OBV818" s="16"/>
      <c r="OBW818" s="16"/>
      <c r="OBX818" s="16"/>
      <c r="OBY818" s="16"/>
      <c r="OBZ818" s="16"/>
      <c r="OCA818" s="16"/>
      <c r="OCB818" s="16"/>
      <c r="OCC818" s="16"/>
      <c r="OCD818" s="16"/>
      <c r="OCE818" s="16"/>
      <c r="OCF818" s="16"/>
      <c r="OCG818" s="16"/>
      <c r="OCH818" s="16"/>
      <c r="OCI818" s="16"/>
      <c r="OCJ818" s="16"/>
      <c r="OCK818" s="16"/>
      <c r="OCL818" s="16"/>
      <c r="OCM818" s="16"/>
      <c r="OCN818" s="16"/>
      <c r="OCO818" s="16"/>
      <c r="OCP818" s="16"/>
      <c r="OCQ818" s="16"/>
      <c r="OCR818" s="16"/>
      <c r="OCS818" s="16"/>
      <c r="OCT818" s="16"/>
      <c r="OCU818" s="16"/>
      <c r="OCV818" s="16"/>
      <c r="OCW818" s="16"/>
      <c r="OCX818" s="16"/>
      <c r="OCY818" s="16"/>
      <c r="OCZ818" s="16"/>
      <c r="ODA818" s="16"/>
      <c r="ODB818" s="16"/>
      <c r="ODC818" s="16"/>
      <c r="ODD818" s="16"/>
      <c r="ODE818" s="16"/>
      <c r="ODF818" s="16"/>
      <c r="ODG818" s="16"/>
      <c r="ODH818" s="16"/>
      <c r="ODI818" s="16"/>
      <c r="ODJ818" s="16"/>
      <c r="ODK818" s="16"/>
      <c r="ODL818" s="16"/>
      <c r="ODM818" s="16"/>
      <c r="ODN818" s="16"/>
      <c r="ODO818" s="16"/>
      <c r="ODP818" s="16"/>
      <c r="ODQ818" s="16"/>
      <c r="ODR818" s="16"/>
      <c r="ODS818" s="16"/>
      <c r="ODT818" s="16"/>
      <c r="ODU818" s="16"/>
      <c r="ODV818" s="16"/>
      <c r="ODW818" s="16"/>
      <c r="ODX818" s="16"/>
      <c r="ODY818" s="16"/>
      <c r="ODZ818" s="16"/>
      <c r="OEA818" s="16"/>
      <c r="OEB818" s="16"/>
      <c r="OEC818" s="16"/>
      <c r="OED818" s="16"/>
      <c r="OEE818" s="16"/>
      <c r="OEF818" s="16"/>
      <c r="OEG818" s="16"/>
      <c r="OEH818" s="16"/>
      <c r="OEI818" s="16"/>
      <c r="OEJ818" s="16"/>
      <c r="OEK818" s="16"/>
      <c r="OEL818" s="16"/>
      <c r="OEM818" s="16"/>
      <c r="OEN818" s="16"/>
      <c r="OEO818" s="16"/>
      <c r="OEP818" s="16"/>
      <c r="OEQ818" s="16"/>
      <c r="OER818" s="16"/>
      <c r="OES818" s="16"/>
      <c r="OET818" s="16"/>
      <c r="OEU818" s="16"/>
      <c r="OEV818" s="16"/>
      <c r="OEW818" s="16"/>
      <c r="OEX818" s="16"/>
      <c r="OEY818" s="16"/>
      <c r="OEZ818" s="16"/>
      <c r="OFA818" s="16"/>
      <c r="OFB818" s="16"/>
      <c r="OFC818" s="16"/>
      <c r="OFD818" s="16"/>
      <c r="OFE818" s="16"/>
      <c r="OFF818" s="16"/>
      <c r="OFG818" s="16"/>
      <c r="OFH818" s="16"/>
      <c r="OFI818" s="16"/>
      <c r="OFJ818" s="16"/>
      <c r="OFK818" s="16"/>
      <c r="OFL818" s="16"/>
      <c r="OFM818" s="16"/>
      <c r="OFN818" s="16"/>
      <c r="OFO818" s="16"/>
      <c r="OFP818" s="16"/>
      <c r="OFQ818" s="16"/>
      <c r="OFR818" s="16"/>
      <c r="OFS818" s="16"/>
      <c r="OFT818" s="16"/>
      <c r="OFU818" s="16"/>
      <c r="OFV818" s="16"/>
      <c r="OFW818" s="16"/>
      <c r="OFX818" s="16"/>
      <c r="OFY818" s="16"/>
      <c r="OFZ818" s="16"/>
      <c r="OGA818" s="16"/>
      <c r="OGB818" s="16"/>
      <c r="OGC818" s="16"/>
      <c r="OGD818" s="16"/>
      <c r="OGE818" s="16"/>
      <c r="OGF818" s="16"/>
      <c r="OGG818" s="16"/>
      <c r="OGH818" s="16"/>
      <c r="OGI818" s="16"/>
      <c r="OGJ818" s="16"/>
      <c r="OGK818" s="16"/>
      <c r="OGL818" s="16"/>
      <c r="OGM818" s="16"/>
      <c r="OGN818" s="16"/>
      <c r="OGO818" s="16"/>
      <c r="OGP818" s="16"/>
      <c r="OGQ818" s="16"/>
      <c r="OGR818" s="16"/>
      <c r="OGS818" s="16"/>
      <c r="OGT818" s="16"/>
      <c r="OGU818" s="16"/>
      <c r="OGV818" s="16"/>
      <c r="OGW818" s="16"/>
      <c r="OGX818" s="16"/>
      <c r="OGY818" s="16"/>
      <c r="OGZ818" s="16"/>
      <c r="OHA818" s="16"/>
      <c r="OHB818" s="16"/>
      <c r="OHC818" s="16"/>
      <c r="OHD818" s="16"/>
      <c r="OHE818" s="16"/>
      <c r="OHF818" s="16"/>
      <c r="OHG818" s="16"/>
      <c r="OHH818" s="16"/>
      <c r="OHI818" s="16"/>
      <c r="OHJ818" s="16"/>
      <c r="OHK818" s="16"/>
      <c r="OHL818" s="16"/>
      <c r="OHM818" s="16"/>
      <c r="OHN818" s="16"/>
      <c r="OHO818" s="16"/>
      <c r="OHP818" s="16"/>
      <c r="OHQ818" s="16"/>
      <c r="OHR818" s="16"/>
      <c r="OHS818" s="16"/>
      <c r="OHT818" s="16"/>
      <c r="OHU818" s="16"/>
      <c r="OHV818" s="16"/>
      <c r="OHW818" s="16"/>
      <c r="OHX818" s="16"/>
      <c r="OHY818" s="16"/>
      <c r="OHZ818" s="16"/>
      <c r="OIA818" s="16"/>
      <c r="OIB818" s="16"/>
      <c r="OIC818" s="16"/>
      <c r="OID818" s="16"/>
      <c r="OIE818" s="16"/>
      <c r="OIF818" s="16"/>
      <c r="OIG818" s="16"/>
      <c r="OIH818" s="16"/>
      <c r="OII818" s="16"/>
      <c r="OIJ818" s="16"/>
      <c r="OIK818" s="16"/>
      <c r="OIL818" s="16"/>
      <c r="OIM818" s="16"/>
      <c r="OIN818" s="16"/>
      <c r="OIO818" s="16"/>
      <c r="OIP818" s="16"/>
      <c r="OIQ818" s="16"/>
      <c r="OIR818" s="16"/>
      <c r="OIS818" s="16"/>
      <c r="OIT818" s="16"/>
      <c r="OIU818" s="16"/>
      <c r="OIV818" s="16"/>
      <c r="OIW818" s="16"/>
      <c r="OIX818" s="16"/>
      <c r="OIY818" s="16"/>
      <c r="OIZ818" s="16"/>
      <c r="OJA818" s="16"/>
      <c r="OJB818" s="16"/>
      <c r="OJC818" s="16"/>
      <c r="OJD818" s="16"/>
      <c r="OJE818" s="16"/>
      <c r="OJF818" s="16"/>
      <c r="OJG818" s="16"/>
      <c r="OJH818" s="16"/>
      <c r="OJI818" s="16"/>
      <c r="OJJ818" s="16"/>
      <c r="OJK818" s="16"/>
      <c r="OJL818" s="16"/>
      <c r="OJM818" s="16"/>
      <c r="OJN818" s="16"/>
      <c r="OJO818" s="16"/>
      <c r="OJP818" s="16"/>
      <c r="OJQ818" s="16"/>
      <c r="OJR818" s="16"/>
      <c r="OJS818" s="16"/>
      <c r="OJT818" s="16"/>
      <c r="OJU818" s="16"/>
      <c r="OJV818" s="16"/>
      <c r="OJW818" s="16"/>
      <c r="OJX818" s="16"/>
      <c r="OJY818" s="16"/>
      <c r="OJZ818" s="16"/>
      <c r="OKA818" s="16"/>
      <c r="OKB818" s="16"/>
      <c r="OKC818" s="16"/>
      <c r="OKD818" s="16"/>
      <c r="OKE818" s="16"/>
      <c r="OKF818" s="16"/>
      <c r="OKG818" s="16"/>
      <c r="OKH818" s="16"/>
      <c r="OKI818" s="16"/>
      <c r="OKJ818" s="16"/>
      <c r="OKK818" s="16"/>
      <c r="OKL818" s="16"/>
      <c r="OKM818" s="16"/>
      <c r="OKN818" s="16"/>
      <c r="OKO818" s="16"/>
      <c r="OKP818" s="16"/>
      <c r="OKQ818" s="16"/>
      <c r="OKR818" s="16"/>
      <c r="OKS818" s="16"/>
      <c r="OKT818" s="16"/>
      <c r="OKU818" s="16"/>
      <c r="OKV818" s="16"/>
      <c r="OKW818" s="16"/>
      <c r="OKX818" s="16"/>
      <c r="OKY818" s="16"/>
      <c r="OKZ818" s="16"/>
      <c r="OLA818" s="16"/>
      <c r="OLB818" s="16"/>
      <c r="OLC818" s="16"/>
      <c r="OLD818" s="16"/>
      <c r="OLE818" s="16"/>
      <c r="OLF818" s="16"/>
      <c r="OLG818" s="16"/>
      <c r="OLH818" s="16"/>
      <c r="OLI818" s="16"/>
      <c r="OLJ818" s="16"/>
      <c r="OLK818" s="16"/>
      <c r="OLL818" s="16"/>
      <c r="OLM818" s="16"/>
      <c r="OLN818" s="16"/>
      <c r="OLO818" s="16"/>
      <c r="OLP818" s="16"/>
      <c r="OLQ818" s="16"/>
      <c r="OLR818" s="16"/>
      <c r="OLS818" s="16"/>
      <c r="OLT818" s="16"/>
      <c r="OLU818" s="16"/>
      <c r="OLV818" s="16"/>
      <c r="OLW818" s="16"/>
      <c r="OLX818" s="16"/>
      <c r="OLY818" s="16"/>
      <c r="OLZ818" s="16"/>
      <c r="OMA818" s="16"/>
      <c r="OMB818" s="16"/>
      <c r="OMC818" s="16"/>
      <c r="OMD818" s="16"/>
      <c r="OME818" s="16"/>
      <c r="OMF818" s="16"/>
      <c r="OMG818" s="16"/>
      <c r="OMH818" s="16"/>
      <c r="OMI818" s="16"/>
      <c r="OMJ818" s="16"/>
      <c r="OMK818" s="16"/>
      <c r="OML818" s="16"/>
      <c r="OMM818" s="16"/>
      <c r="OMN818" s="16"/>
      <c r="OMO818" s="16"/>
      <c r="OMP818" s="16"/>
      <c r="OMQ818" s="16"/>
      <c r="OMR818" s="16"/>
      <c r="OMS818" s="16"/>
      <c r="OMT818" s="16"/>
      <c r="OMU818" s="16"/>
      <c r="OMV818" s="16"/>
      <c r="OMW818" s="16"/>
      <c r="OMX818" s="16"/>
      <c r="OMY818" s="16"/>
      <c r="OMZ818" s="16"/>
      <c r="ONA818" s="16"/>
      <c r="ONB818" s="16"/>
      <c r="ONC818" s="16"/>
      <c r="OND818" s="16"/>
      <c r="ONE818" s="16"/>
      <c r="ONF818" s="16"/>
      <c r="ONG818" s="16"/>
      <c r="ONH818" s="16"/>
      <c r="ONI818" s="16"/>
      <c r="ONJ818" s="16"/>
      <c r="ONK818" s="16"/>
      <c r="ONL818" s="16"/>
      <c r="ONM818" s="16"/>
      <c r="ONN818" s="16"/>
      <c r="ONO818" s="16"/>
      <c r="ONP818" s="16"/>
      <c r="ONQ818" s="16"/>
      <c r="ONR818" s="16"/>
      <c r="ONS818" s="16"/>
      <c r="ONT818" s="16"/>
      <c r="ONU818" s="16"/>
      <c r="ONV818" s="16"/>
      <c r="ONW818" s="16"/>
      <c r="ONX818" s="16"/>
      <c r="ONY818" s="16"/>
      <c r="ONZ818" s="16"/>
      <c r="OOA818" s="16"/>
      <c r="OOB818" s="16"/>
      <c r="OOC818" s="16"/>
      <c r="OOD818" s="16"/>
      <c r="OOE818" s="16"/>
      <c r="OOF818" s="16"/>
      <c r="OOG818" s="16"/>
      <c r="OOH818" s="16"/>
      <c r="OOI818" s="16"/>
      <c r="OOJ818" s="16"/>
      <c r="OOK818" s="16"/>
      <c r="OOL818" s="16"/>
      <c r="OOM818" s="16"/>
      <c r="OON818" s="16"/>
      <c r="OOO818" s="16"/>
      <c r="OOP818" s="16"/>
      <c r="OOQ818" s="16"/>
      <c r="OOR818" s="16"/>
      <c r="OOS818" s="16"/>
      <c r="OOT818" s="16"/>
      <c r="OOU818" s="16"/>
      <c r="OOV818" s="16"/>
      <c r="OOW818" s="16"/>
      <c r="OOX818" s="16"/>
      <c r="OOY818" s="16"/>
      <c r="OOZ818" s="16"/>
      <c r="OPA818" s="16"/>
      <c r="OPB818" s="16"/>
      <c r="OPC818" s="16"/>
      <c r="OPD818" s="16"/>
      <c r="OPE818" s="16"/>
      <c r="OPF818" s="16"/>
      <c r="OPG818" s="16"/>
      <c r="OPH818" s="16"/>
      <c r="OPI818" s="16"/>
      <c r="OPJ818" s="16"/>
      <c r="OPK818" s="16"/>
      <c r="OPL818" s="16"/>
      <c r="OPM818" s="16"/>
      <c r="OPN818" s="16"/>
      <c r="OPO818" s="16"/>
      <c r="OPP818" s="16"/>
      <c r="OPQ818" s="16"/>
      <c r="OPR818" s="16"/>
      <c r="OPS818" s="16"/>
      <c r="OPT818" s="16"/>
      <c r="OPU818" s="16"/>
      <c r="OPV818" s="16"/>
      <c r="OPW818" s="16"/>
      <c r="OPX818" s="16"/>
      <c r="OPY818" s="16"/>
      <c r="OPZ818" s="16"/>
      <c r="OQA818" s="16"/>
      <c r="OQB818" s="16"/>
      <c r="OQC818" s="16"/>
      <c r="OQD818" s="16"/>
      <c r="OQE818" s="16"/>
      <c r="OQF818" s="16"/>
      <c r="OQG818" s="16"/>
      <c r="OQH818" s="16"/>
      <c r="OQI818" s="16"/>
      <c r="OQJ818" s="16"/>
      <c r="OQK818" s="16"/>
      <c r="OQL818" s="16"/>
      <c r="OQM818" s="16"/>
      <c r="OQN818" s="16"/>
      <c r="OQO818" s="16"/>
      <c r="OQP818" s="16"/>
      <c r="OQQ818" s="16"/>
      <c r="OQR818" s="16"/>
      <c r="OQS818" s="16"/>
      <c r="OQT818" s="16"/>
      <c r="OQU818" s="16"/>
      <c r="OQV818" s="16"/>
      <c r="OQW818" s="16"/>
      <c r="OQX818" s="16"/>
      <c r="OQY818" s="16"/>
      <c r="OQZ818" s="16"/>
      <c r="ORA818" s="16"/>
      <c r="ORB818" s="16"/>
      <c r="ORC818" s="16"/>
      <c r="ORD818" s="16"/>
      <c r="ORE818" s="16"/>
      <c r="ORF818" s="16"/>
      <c r="ORG818" s="16"/>
      <c r="ORH818" s="16"/>
      <c r="ORI818" s="16"/>
      <c r="ORJ818" s="16"/>
      <c r="ORK818" s="16"/>
      <c r="ORL818" s="16"/>
      <c r="ORM818" s="16"/>
      <c r="ORN818" s="16"/>
      <c r="ORO818" s="16"/>
      <c r="ORP818" s="16"/>
      <c r="ORQ818" s="16"/>
      <c r="ORR818" s="16"/>
      <c r="ORS818" s="16"/>
      <c r="ORT818" s="16"/>
      <c r="ORU818" s="16"/>
      <c r="ORV818" s="16"/>
      <c r="ORW818" s="16"/>
      <c r="ORX818" s="16"/>
      <c r="ORY818" s="16"/>
      <c r="ORZ818" s="16"/>
      <c r="OSA818" s="16"/>
      <c r="OSB818" s="16"/>
      <c r="OSC818" s="16"/>
      <c r="OSD818" s="16"/>
      <c r="OSE818" s="16"/>
      <c r="OSF818" s="16"/>
      <c r="OSG818" s="16"/>
      <c r="OSH818" s="16"/>
      <c r="OSI818" s="16"/>
      <c r="OSJ818" s="16"/>
      <c r="OSK818" s="16"/>
      <c r="OSL818" s="16"/>
      <c r="OSM818" s="16"/>
      <c r="OSN818" s="16"/>
      <c r="OSO818" s="16"/>
      <c r="OSP818" s="16"/>
      <c r="OSQ818" s="16"/>
      <c r="OSR818" s="16"/>
      <c r="OSS818" s="16"/>
      <c r="OST818" s="16"/>
      <c r="OSU818" s="16"/>
      <c r="OSV818" s="16"/>
      <c r="OSW818" s="16"/>
      <c r="OSX818" s="16"/>
      <c r="OSY818" s="16"/>
      <c r="OSZ818" s="16"/>
      <c r="OTA818" s="16"/>
      <c r="OTB818" s="16"/>
      <c r="OTC818" s="16"/>
      <c r="OTD818" s="16"/>
      <c r="OTE818" s="16"/>
      <c r="OTF818" s="16"/>
      <c r="OTG818" s="16"/>
      <c r="OTH818" s="16"/>
      <c r="OTI818" s="16"/>
      <c r="OTJ818" s="16"/>
      <c r="OTK818" s="16"/>
      <c r="OTL818" s="16"/>
      <c r="OTM818" s="16"/>
      <c r="OTN818" s="16"/>
      <c r="OTO818" s="16"/>
      <c r="OTP818" s="16"/>
      <c r="OTQ818" s="16"/>
      <c r="OTR818" s="16"/>
      <c r="OTS818" s="16"/>
      <c r="OTT818" s="16"/>
      <c r="OTU818" s="16"/>
      <c r="OTV818" s="16"/>
      <c r="OTW818" s="16"/>
      <c r="OTX818" s="16"/>
      <c r="OTY818" s="16"/>
      <c r="OTZ818" s="16"/>
      <c r="OUA818" s="16"/>
      <c r="OUB818" s="16"/>
      <c r="OUC818" s="16"/>
      <c r="OUD818" s="16"/>
      <c r="OUE818" s="16"/>
      <c r="OUF818" s="16"/>
      <c r="OUG818" s="16"/>
      <c r="OUH818" s="16"/>
      <c r="OUI818" s="16"/>
      <c r="OUJ818" s="16"/>
      <c r="OUK818" s="16"/>
      <c r="OUL818" s="16"/>
      <c r="OUM818" s="16"/>
      <c r="OUN818" s="16"/>
      <c r="OUO818" s="16"/>
      <c r="OUP818" s="16"/>
      <c r="OUQ818" s="16"/>
      <c r="OUR818" s="16"/>
      <c r="OUS818" s="16"/>
      <c r="OUT818" s="16"/>
      <c r="OUU818" s="16"/>
      <c r="OUV818" s="16"/>
      <c r="OUW818" s="16"/>
      <c r="OUX818" s="16"/>
      <c r="OUY818" s="16"/>
      <c r="OUZ818" s="16"/>
      <c r="OVA818" s="16"/>
      <c r="OVB818" s="16"/>
      <c r="OVC818" s="16"/>
      <c r="OVD818" s="16"/>
      <c r="OVE818" s="16"/>
      <c r="OVF818" s="16"/>
      <c r="OVG818" s="16"/>
      <c r="OVH818" s="16"/>
      <c r="OVI818" s="16"/>
      <c r="OVJ818" s="16"/>
      <c r="OVK818" s="16"/>
      <c r="OVL818" s="16"/>
      <c r="OVM818" s="16"/>
      <c r="OVN818" s="16"/>
      <c r="OVO818" s="16"/>
      <c r="OVP818" s="16"/>
      <c r="OVQ818" s="16"/>
      <c r="OVR818" s="16"/>
      <c r="OVS818" s="16"/>
      <c r="OVT818" s="16"/>
      <c r="OVU818" s="16"/>
      <c r="OVV818" s="16"/>
      <c r="OVW818" s="16"/>
      <c r="OVX818" s="16"/>
      <c r="OVY818" s="16"/>
      <c r="OVZ818" s="16"/>
      <c r="OWA818" s="16"/>
      <c r="OWB818" s="16"/>
      <c r="OWC818" s="16"/>
      <c r="OWD818" s="16"/>
      <c r="OWE818" s="16"/>
      <c r="OWF818" s="16"/>
      <c r="OWG818" s="16"/>
      <c r="OWH818" s="16"/>
      <c r="OWI818" s="16"/>
      <c r="OWJ818" s="16"/>
      <c r="OWK818" s="16"/>
      <c r="OWL818" s="16"/>
      <c r="OWM818" s="16"/>
      <c r="OWN818" s="16"/>
      <c r="OWO818" s="16"/>
      <c r="OWP818" s="16"/>
      <c r="OWQ818" s="16"/>
      <c r="OWR818" s="16"/>
      <c r="OWS818" s="16"/>
      <c r="OWT818" s="16"/>
      <c r="OWU818" s="16"/>
      <c r="OWV818" s="16"/>
      <c r="OWW818" s="16"/>
      <c r="OWX818" s="16"/>
      <c r="OWY818" s="16"/>
      <c r="OWZ818" s="16"/>
      <c r="OXA818" s="16"/>
      <c r="OXB818" s="16"/>
      <c r="OXC818" s="16"/>
      <c r="OXD818" s="16"/>
      <c r="OXE818" s="16"/>
      <c r="OXF818" s="16"/>
      <c r="OXG818" s="16"/>
      <c r="OXH818" s="16"/>
      <c r="OXI818" s="16"/>
      <c r="OXJ818" s="16"/>
      <c r="OXK818" s="16"/>
      <c r="OXL818" s="16"/>
      <c r="OXM818" s="16"/>
      <c r="OXN818" s="16"/>
      <c r="OXO818" s="16"/>
      <c r="OXP818" s="16"/>
      <c r="OXQ818" s="16"/>
      <c r="OXR818" s="16"/>
      <c r="OXS818" s="16"/>
      <c r="OXT818" s="16"/>
      <c r="OXU818" s="16"/>
      <c r="OXV818" s="16"/>
      <c r="OXW818" s="16"/>
      <c r="OXX818" s="16"/>
      <c r="OXY818" s="16"/>
      <c r="OXZ818" s="16"/>
      <c r="OYA818" s="16"/>
      <c r="OYB818" s="16"/>
      <c r="OYC818" s="16"/>
      <c r="OYD818" s="16"/>
      <c r="OYE818" s="16"/>
      <c r="OYF818" s="16"/>
      <c r="OYG818" s="16"/>
      <c r="OYH818" s="16"/>
      <c r="OYI818" s="16"/>
      <c r="OYJ818" s="16"/>
      <c r="OYK818" s="16"/>
      <c r="OYL818" s="16"/>
      <c r="OYM818" s="16"/>
      <c r="OYN818" s="16"/>
      <c r="OYO818" s="16"/>
      <c r="OYP818" s="16"/>
      <c r="OYQ818" s="16"/>
      <c r="OYR818" s="16"/>
      <c r="OYS818" s="16"/>
      <c r="OYT818" s="16"/>
      <c r="OYU818" s="16"/>
      <c r="OYV818" s="16"/>
      <c r="OYW818" s="16"/>
      <c r="OYX818" s="16"/>
      <c r="OYY818" s="16"/>
      <c r="OYZ818" s="16"/>
      <c r="OZA818" s="16"/>
      <c r="OZB818" s="16"/>
      <c r="OZC818" s="16"/>
      <c r="OZD818" s="16"/>
      <c r="OZE818" s="16"/>
      <c r="OZF818" s="16"/>
      <c r="OZG818" s="16"/>
      <c r="OZH818" s="16"/>
      <c r="OZI818" s="16"/>
      <c r="OZJ818" s="16"/>
      <c r="OZK818" s="16"/>
      <c r="OZL818" s="16"/>
      <c r="OZM818" s="16"/>
      <c r="OZN818" s="16"/>
      <c r="OZO818" s="16"/>
      <c r="OZP818" s="16"/>
      <c r="OZQ818" s="16"/>
      <c r="OZR818" s="16"/>
      <c r="OZS818" s="16"/>
      <c r="OZT818" s="16"/>
      <c r="OZU818" s="16"/>
      <c r="OZV818" s="16"/>
      <c r="OZW818" s="16"/>
      <c r="OZX818" s="16"/>
      <c r="OZY818" s="16"/>
      <c r="OZZ818" s="16"/>
      <c r="PAA818" s="16"/>
      <c r="PAB818" s="16"/>
      <c r="PAC818" s="16"/>
      <c r="PAD818" s="16"/>
      <c r="PAE818" s="16"/>
      <c r="PAF818" s="16"/>
      <c r="PAG818" s="16"/>
      <c r="PAH818" s="16"/>
      <c r="PAI818" s="16"/>
      <c r="PAJ818" s="16"/>
      <c r="PAK818" s="16"/>
      <c r="PAL818" s="16"/>
      <c r="PAM818" s="16"/>
      <c r="PAN818" s="16"/>
      <c r="PAO818" s="16"/>
      <c r="PAP818" s="16"/>
      <c r="PAQ818" s="16"/>
      <c r="PAR818" s="16"/>
      <c r="PAS818" s="16"/>
      <c r="PAT818" s="16"/>
      <c r="PAU818" s="16"/>
      <c r="PAV818" s="16"/>
      <c r="PAW818" s="16"/>
      <c r="PAX818" s="16"/>
      <c r="PAY818" s="16"/>
      <c r="PAZ818" s="16"/>
      <c r="PBA818" s="16"/>
      <c r="PBB818" s="16"/>
      <c r="PBC818" s="16"/>
      <c r="PBD818" s="16"/>
      <c r="PBE818" s="16"/>
      <c r="PBF818" s="16"/>
      <c r="PBG818" s="16"/>
      <c r="PBH818" s="16"/>
      <c r="PBI818" s="16"/>
      <c r="PBJ818" s="16"/>
      <c r="PBK818" s="16"/>
      <c r="PBL818" s="16"/>
      <c r="PBM818" s="16"/>
      <c r="PBN818" s="16"/>
      <c r="PBO818" s="16"/>
      <c r="PBP818" s="16"/>
      <c r="PBQ818" s="16"/>
      <c r="PBR818" s="16"/>
      <c r="PBS818" s="16"/>
      <c r="PBT818" s="16"/>
      <c r="PBU818" s="16"/>
      <c r="PBV818" s="16"/>
      <c r="PBW818" s="16"/>
      <c r="PBX818" s="16"/>
      <c r="PBY818" s="16"/>
      <c r="PBZ818" s="16"/>
      <c r="PCA818" s="16"/>
      <c r="PCB818" s="16"/>
      <c r="PCC818" s="16"/>
      <c r="PCD818" s="16"/>
      <c r="PCE818" s="16"/>
      <c r="PCF818" s="16"/>
      <c r="PCG818" s="16"/>
      <c r="PCH818" s="16"/>
      <c r="PCI818" s="16"/>
      <c r="PCJ818" s="16"/>
      <c r="PCK818" s="16"/>
      <c r="PCL818" s="16"/>
      <c r="PCM818" s="16"/>
      <c r="PCN818" s="16"/>
      <c r="PCO818" s="16"/>
      <c r="PCP818" s="16"/>
      <c r="PCQ818" s="16"/>
      <c r="PCR818" s="16"/>
      <c r="PCS818" s="16"/>
      <c r="PCT818" s="16"/>
      <c r="PCU818" s="16"/>
      <c r="PCV818" s="16"/>
      <c r="PCW818" s="16"/>
      <c r="PCX818" s="16"/>
      <c r="PCY818" s="16"/>
      <c r="PCZ818" s="16"/>
      <c r="PDA818" s="16"/>
      <c r="PDB818" s="16"/>
      <c r="PDC818" s="16"/>
      <c r="PDD818" s="16"/>
      <c r="PDE818" s="16"/>
      <c r="PDF818" s="16"/>
      <c r="PDG818" s="16"/>
      <c r="PDH818" s="16"/>
      <c r="PDI818" s="16"/>
      <c r="PDJ818" s="16"/>
      <c r="PDK818" s="16"/>
      <c r="PDL818" s="16"/>
      <c r="PDM818" s="16"/>
      <c r="PDN818" s="16"/>
      <c r="PDO818" s="16"/>
      <c r="PDP818" s="16"/>
      <c r="PDQ818" s="16"/>
      <c r="PDR818" s="16"/>
      <c r="PDS818" s="16"/>
      <c r="PDT818" s="16"/>
      <c r="PDU818" s="16"/>
      <c r="PDV818" s="16"/>
      <c r="PDW818" s="16"/>
      <c r="PDX818" s="16"/>
      <c r="PDY818" s="16"/>
      <c r="PDZ818" s="16"/>
      <c r="PEA818" s="16"/>
      <c r="PEB818" s="16"/>
      <c r="PEC818" s="16"/>
      <c r="PED818" s="16"/>
      <c r="PEE818" s="16"/>
      <c r="PEF818" s="16"/>
      <c r="PEG818" s="16"/>
      <c r="PEH818" s="16"/>
      <c r="PEI818" s="16"/>
      <c r="PEJ818" s="16"/>
      <c r="PEK818" s="16"/>
      <c r="PEL818" s="16"/>
      <c r="PEM818" s="16"/>
      <c r="PEN818" s="16"/>
      <c r="PEO818" s="16"/>
      <c r="PEP818" s="16"/>
      <c r="PEQ818" s="16"/>
      <c r="PER818" s="16"/>
      <c r="PES818" s="16"/>
      <c r="PET818" s="16"/>
      <c r="PEU818" s="16"/>
      <c r="PEV818" s="16"/>
      <c r="PEW818" s="16"/>
      <c r="PEX818" s="16"/>
      <c r="PEY818" s="16"/>
      <c r="PEZ818" s="16"/>
      <c r="PFA818" s="16"/>
      <c r="PFB818" s="16"/>
      <c r="PFC818" s="16"/>
      <c r="PFD818" s="16"/>
      <c r="PFE818" s="16"/>
      <c r="PFF818" s="16"/>
      <c r="PFG818" s="16"/>
      <c r="PFH818" s="16"/>
      <c r="PFI818" s="16"/>
      <c r="PFJ818" s="16"/>
      <c r="PFK818" s="16"/>
      <c r="PFL818" s="16"/>
      <c r="PFM818" s="16"/>
      <c r="PFN818" s="16"/>
      <c r="PFO818" s="16"/>
      <c r="PFP818" s="16"/>
      <c r="PFQ818" s="16"/>
      <c r="PFR818" s="16"/>
      <c r="PFS818" s="16"/>
      <c r="PFT818" s="16"/>
      <c r="PFU818" s="16"/>
      <c r="PFV818" s="16"/>
      <c r="PFW818" s="16"/>
      <c r="PFX818" s="16"/>
      <c r="PFY818" s="16"/>
      <c r="PFZ818" s="16"/>
      <c r="PGA818" s="16"/>
      <c r="PGB818" s="16"/>
      <c r="PGC818" s="16"/>
      <c r="PGD818" s="16"/>
      <c r="PGE818" s="16"/>
      <c r="PGF818" s="16"/>
      <c r="PGG818" s="16"/>
      <c r="PGH818" s="16"/>
      <c r="PGI818" s="16"/>
      <c r="PGJ818" s="16"/>
      <c r="PGK818" s="16"/>
      <c r="PGL818" s="16"/>
      <c r="PGM818" s="16"/>
      <c r="PGN818" s="16"/>
      <c r="PGO818" s="16"/>
      <c r="PGP818" s="16"/>
      <c r="PGQ818" s="16"/>
      <c r="PGR818" s="16"/>
      <c r="PGS818" s="16"/>
      <c r="PGT818" s="16"/>
      <c r="PGU818" s="16"/>
      <c r="PGV818" s="16"/>
      <c r="PGW818" s="16"/>
      <c r="PGX818" s="16"/>
      <c r="PGY818" s="16"/>
      <c r="PGZ818" s="16"/>
      <c r="PHA818" s="16"/>
      <c r="PHB818" s="16"/>
      <c r="PHC818" s="16"/>
      <c r="PHD818" s="16"/>
      <c r="PHE818" s="16"/>
      <c r="PHF818" s="16"/>
      <c r="PHG818" s="16"/>
      <c r="PHH818" s="16"/>
      <c r="PHI818" s="16"/>
      <c r="PHJ818" s="16"/>
      <c r="PHK818" s="16"/>
      <c r="PHL818" s="16"/>
      <c r="PHM818" s="16"/>
      <c r="PHN818" s="16"/>
      <c r="PHO818" s="16"/>
      <c r="PHP818" s="16"/>
      <c r="PHQ818" s="16"/>
      <c r="PHR818" s="16"/>
      <c r="PHS818" s="16"/>
      <c r="PHT818" s="16"/>
      <c r="PHU818" s="16"/>
      <c r="PHV818" s="16"/>
      <c r="PHW818" s="16"/>
      <c r="PHX818" s="16"/>
      <c r="PHY818" s="16"/>
      <c r="PHZ818" s="16"/>
      <c r="PIA818" s="16"/>
      <c r="PIB818" s="16"/>
      <c r="PIC818" s="16"/>
      <c r="PID818" s="16"/>
      <c r="PIE818" s="16"/>
      <c r="PIF818" s="16"/>
      <c r="PIG818" s="16"/>
      <c r="PIH818" s="16"/>
      <c r="PII818" s="16"/>
      <c r="PIJ818" s="16"/>
      <c r="PIK818" s="16"/>
      <c r="PIL818" s="16"/>
      <c r="PIM818" s="16"/>
      <c r="PIN818" s="16"/>
      <c r="PIO818" s="16"/>
      <c r="PIP818" s="16"/>
      <c r="PIQ818" s="16"/>
      <c r="PIR818" s="16"/>
      <c r="PIS818" s="16"/>
      <c r="PIT818" s="16"/>
      <c r="PIU818" s="16"/>
      <c r="PIV818" s="16"/>
      <c r="PIW818" s="16"/>
      <c r="PIX818" s="16"/>
      <c r="PIY818" s="16"/>
      <c r="PIZ818" s="16"/>
      <c r="PJA818" s="16"/>
      <c r="PJB818" s="16"/>
      <c r="PJC818" s="16"/>
      <c r="PJD818" s="16"/>
      <c r="PJE818" s="16"/>
      <c r="PJF818" s="16"/>
      <c r="PJG818" s="16"/>
      <c r="PJH818" s="16"/>
      <c r="PJI818" s="16"/>
      <c r="PJJ818" s="16"/>
      <c r="PJK818" s="16"/>
      <c r="PJL818" s="16"/>
      <c r="PJM818" s="16"/>
      <c r="PJN818" s="16"/>
      <c r="PJO818" s="16"/>
      <c r="PJP818" s="16"/>
      <c r="PJQ818" s="16"/>
      <c r="PJR818" s="16"/>
      <c r="PJS818" s="16"/>
      <c r="PJT818" s="16"/>
      <c r="PJU818" s="16"/>
      <c r="PJV818" s="16"/>
      <c r="PJW818" s="16"/>
      <c r="PJX818" s="16"/>
      <c r="PJY818" s="16"/>
      <c r="PJZ818" s="16"/>
      <c r="PKA818" s="16"/>
      <c r="PKB818" s="16"/>
      <c r="PKC818" s="16"/>
      <c r="PKD818" s="16"/>
      <c r="PKE818" s="16"/>
      <c r="PKF818" s="16"/>
      <c r="PKG818" s="16"/>
      <c r="PKH818" s="16"/>
      <c r="PKI818" s="16"/>
      <c r="PKJ818" s="16"/>
      <c r="PKK818" s="16"/>
      <c r="PKL818" s="16"/>
      <c r="PKM818" s="16"/>
      <c r="PKN818" s="16"/>
      <c r="PKO818" s="16"/>
      <c r="PKP818" s="16"/>
      <c r="PKQ818" s="16"/>
      <c r="PKR818" s="16"/>
      <c r="PKS818" s="16"/>
      <c r="PKT818" s="16"/>
      <c r="PKU818" s="16"/>
      <c r="PKV818" s="16"/>
      <c r="PKW818" s="16"/>
      <c r="PKX818" s="16"/>
      <c r="PKY818" s="16"/>
      <c r="PKZ818" s="16"/>
      <c r="PLA818" s="16"/>
      <c r="PLB818" s="16"/>
      <c r="PLC818" s="16"/>
      <c r="PLD818" s="16"/>
      <c r="PLE818" s="16"/>
      <c r="PLF818" s="16"/>
      <c r="PLG818" s="16"/>
      <c r="PLH818" s="16"/>
      <c r="PLI818" s="16"/>
      <c r="PLJ818" s="16"/>
      <c r="PLK818" s="16"/>
      <c r="PLL818" s="16"/>
      <c r="PLM818" s="16"/>
      <c r="PLN818" s="16"/>
      <c r="PLO818" s="16"/>
      <c r="PLP818" s="16"/>
      <c r="PLQ818" s="16"/>
      <c r="PLR818" s="16"/>
      <c r="PLS818" s="16"/>
      <c r="PLT818" s="16"/>
      <c r="PLU818" s="16"/>
      <c r="PLV818" s="16"/>
      <c r="PLW818" s="16"/>
      <c r="PLX818" s="16"/>
      <c r="PLY818" s="16"/>
      <c r="PLZ818" s="16"/>
      <c r="PMA818" s="16"/>
      <c r="PMB818" s="16"/>
      <c r="PMC818" s="16"/>
      <c r="PMD818" s="16"/>
      <c r="PME818" s="16"/>
      <c r="PMF818" s="16"/>
      <c r="PMG818" s="16"/>
      <c r="PMH818" s="16"/>
      <c r="PMI818" s="16"/>
      <c r="PMJ818" s="16"/>
      <c r="PMK818" s="16"/>
      <c r="PML818" s="16"/>
      <c r="PMM818" s="16"/>
      <c r="PMN818" s="16"/>
      <c r="PMO818" s="16"/>
      <c r="PMP818" s="16"/>
      <c r="PMQ818" s="16"/>
      <c r="PMR818" s="16"/>
      <c r="PMS818" s="16"/>
      <c r="PMT818" s="16"/>
      <c r="PMU818" s="16"/>
      <c r="PMV818" s="16"/>
      <c r="PMW818" s="16"/>
      <c r="PMX818" s="16"/>
      <c r="PMY818" s="16"/>
      <c r="PMZ818" s="16"/>
      <c r="PNA818" s="16"/>
      <c r="PNB818" s="16"/>
      <c r="PNC818" s="16"/>
      <c r="PND818" s="16"/>
      <c r="PNE818" s="16"/>
      <c r="PNF818" s="16"/>
      <c r="PNG818" s="16"/>
      <c r="PNH818" s="16"/>
      <c r="PNI818" s="16"/>
      <c r="PNJ818" s="16"/>
      <c r="PNK818" s="16"/>
      <c r="PNL818" s="16"/>
      <c r="PNM818" s="16"/>
      <c r="PNN818" s="16"/>
      <c r="PNO818" s="16"/>
      <c r="PNP818" s="16"/>
      <c r="PNQ818" s="16"/>
      <c r="PNR818" s="16"/>
      <c r="PNS818" s="16"/>
      <c r="PNT818" s="16"/>
      <c r="PNU818" s="16"/>
      <c r="PNV818" s="16"/>
      <c r="PNW818" s="16"/>
      <c r="PNX818" s="16"/>
      <c r="PNY818" s="16"/>
      <c r="PNZ818" s="16"/>
      <c r="POA818" s="16"/>
      <c r="POB818" s="16"/>
      <c r="POC818" s="16"/>
      <c r="POD818" s="16"/>
      <c r="POE818" s="16"/>
      <c r="POF818" s="16"/>
      <c r="POG818" s="16"/>
      <c r="POH818" s="16"/>
      <c r="POI818" s="16"/>
      <c r="POJ818" s="16"/>
      <c r="POK818" s="16"/>
      <c r="POL818" s="16"/>
      <c r="POM818" s="16"/>
      <c r="PON818" s="16"/>
      <c r="POO818" s="16"/>
      <c r="POP818" s="16"/>
      <c r="POQ818" s="16"/>
      <c r="POR818" s="16"/>
      <c r="POS818" s="16"/>
      <c r="POT818" s="16"/>
      <c r="POU818" s="16"/>
      <c r="POV818" s="16"/>
      <c r="POW818" s="16"/>
      <c r="POX818" s="16"/>
      <c r="POY818" s="16"/>
      <c r="POZ818" s="16"/>
      <c r="PPA818" s="16"/>
      <c r="PPB818" s="16"/>
      <c r="PPC818" s="16"/>
      <c r="PPD818" s="16"/>
      <c r="PPE818" s="16"/>
      <c r="PPF818" s="16"/>
      <c r="PPG818" s="16"/>
      <c r="PPH818" s="16"/>
      <c r="PPI818" s="16"/>
      <c r="PPJ818" s="16"/>
      <c r="PPK818" s="16"/>
      <c r="PPL818" s="16"/>
      <c r="PPM818" s="16"/>
      <c r="PPN818" s="16"/>
      <c r="PPO818" s="16"/>
      <c r="PPP818" s="16"/>
      <c r="PPQ818" s="16"/>
      <c r="PPR818" s="16"/>
      <c r="PPS818" s="16"/>
      <c r="PPT818" s="16"/>
      <c r="PPU818" s="16"/>
      <c r="PPV818" s="16"/>
      <c r="PPW818" s="16"/>
      <c r="PPX818" s="16"/>
      <c r="PPY818" s="16"/>
      <c r="PPZ818" s="16"/>
      <c r="PQA818" s="16"/>
      <c r="PQB818" s="16"/>
      <c r="PQC818" s="16"/>
      <c r="PQD818" s="16"/>
      <c r="PQE818" s="16"/>
      <c r="PQF818" s="16"/>
      <c r="PQG818" s="16"/>
      <c r="PQH818" s="16"/>
      <c r="PQI818" s="16"/>
      <c r="PQJ818" s="16"/>
      <c r="PQK818" s="16"/>
      <c r="PQL818" s="16"/>
      <c r="PQM818" s="16"/>
      <c r="PQN818" s="16"/>
      <c r="PQO818" s="16"/>
      <c r="PQP818" s="16"/>
      <c r="PQQ818" s="16"/>
      <c r="PQR818" s="16"/>
      <c r="PQS818" s="16"/>
      <c r="PQT818" s="16"/>
      <c r="PQU818" s="16"/>
      <c r="PQV818" s="16"/>
      <c r="PQW818" s="16"/>
      <c r="PQX818" s="16"/>
      <c r="PQY818" s="16"/>
      <c r="PQZ818" s="16"/>
      <c r="PRA818" s="16"/>
      <c r="PRB818" s="16"/>
      <c r="PRC818" s="16"/>
      <c r="PRD818" s="16"/>
      <c r="PRE818" s="16"/>
      <c r="PRF818" s="16"/>
      <c r="PRG818" s="16"/>
      <c r="PRH818" s="16"/>
      <c r="PRI818" s="16"/>
      <c r="PRJ818" s="16"/>
      <c r="PRK818" s="16"/>
      <c r="PRL818" s="16"/>
      <c r="PRM818" s="16"/>
      <c r="PRN818" s="16"/>
      <c r="PRO818" s="16"/>
      <c r="PRP818" s="16"/>
      <c r="PRQ818" s="16"/>
      <c r="PRR818" s="16"/>
      <c r="PRS818" s="16"/>
      <c r="PRT818" s="16"/>
      <c r="PRU818" s="16"/>
      <c r="PRV818" s="16"/>
      <c r="PRW818" s="16"/>
      <c r="PRX818" s="16"/>
      <c r="PRY818" s="16"/>
      <c r="PRZ818" s="16"/>
      <c r="PSA818" s="16"/>
      <c r="PSB818" s="16"/>
      <c r="PSC818" s="16"/>
      <c r="PSD818" s="16"/>
      <c r="PSE818" s="16"/>
      <c r="PSF818" s="16"/>
      <c r="PSG818" s="16"/>
      <c r="PSH818" s="16"/>
      <c r="PSI818" s="16"/>
      <c r="PSJ818" s="16"/>
      <c r="PSK818" s="16"/>
      <c r="PSL818" s="16"/>
      <c r="PSM818" s="16"/>
      <c r="PSN818" s="16"/>
      <c r="PSO818" s="16"/>
      <c r="PSP818" s="16"/>
      <c r="PSQ818" s="16"/>
      <c r="PSR818" s="16"/>
      <c r="PSS818" s="16"/>
      <c r="PST818" s="16"/>
      <c r="PSU818" s="16"/>
      <c r="PSV818" s="16"/>
      <c r="PSW818" s="16"/>
      <c r="PSX818" s="16"/>
      <c r="PSY818" s="16"/>
      <c r="PSZ818" s="16"/>
      <c r="PTA818" s="16"/>
      <c r="PTB818" s="16"/>
      <c r="PTC818" s="16"/>
      <c r="PTD818" s="16"/>
      <c r="PTE818" s="16"/>
      <c r="PTF818" s="16"/>
      <c r="PTG818" s="16"/>
      <c r="PTH818" s="16"/>
      <c r="PTI818" s="16"/>
      <c r="PTJ818" s="16"/>
      <c r="PTK818" s="16"/>
      <c r="PTL818" s="16"/>
      <c r="PTM818" s="16"/>
      <c r="PTN818" s="16"/>
      <c r="PTO818" s="16"/>
      <c r="PTP818" s="16"/>
      <c r="PTQ818" s="16"/>
      <c r="PTR818" s="16"/>
      <c r="PTS818" s="16"/>
      <c r="PTT818" s="16"/>
      <c r="PTU818" s="16"/>
      <c r="PTV818" s="16"/>
      <c r="PTW818" s="16"/>
      <c r="PTX818" s="16"/>
      <c r="PTY818" s="16"/>
      <c r="PTZ818" s="16"/>
      <c r="PUA818" s="16"/>
      <c r="PUB818" s="16"/>
      <c r="PUC818" s="16"/>
      <c r="PUD818" s="16"/>
      <c r="PUE818" s="16"/>
      <c r="PUF818" s="16"/>
      <c r="PUG818" s="16"/>
      <c r="PUH818" s="16"/>
      <c r="PUI818" s="16"/>
      <c r="PUJ818" s="16"/>
      <c r="PUK818" s="16"/>
      <c r="PUL818" s="16"/>
      <c r="PUM818" s="16"/>
      <c r="PUN818" s="16"/>
      <c r="PUO818" s="16"/>
      <c r="PUP818" s="16"/>
      <c r="PUQ818" s="16"/>
      <c r="PUR818" s="16"/>
      <c r="PUS818" s="16"/>
      <c r="PUT818" s="16"/>
      <c r="PUU818" s="16"/>
      <c r="PUV818" s="16"/>
      <c r="PUW818" s="16"/>
      <c r="PUX818" s="16"/>
      <c r="PUY818" s="16"/>
      <c r="PUZ818" s="16"/>
      <c r="PVA818" s="16"/>
      <c r="PVB818" s="16"/>
      <c r="PVC818" s="16"/>
      <c r="PVD818" s="16"/>
      <c r="PVE818" s="16"/>
      <c r="PVF818" s="16"/>
      <c r="PVG818" s="16"/>
      <c r="PVH818" s="16"/>
      <c r="PVI818" s="16"/>
      <c r="PVJ818" s="16"/>
      <c r="PVK818" s="16"/>
      <c r="PVL818" s="16"/>
      <c r="PVM818" s="16"/>
      <c r="PVN818" s="16"/>
      <c r="PVO818" s="16"/>
      <c r="PVP818" s="16"/>
      <c r="PVQ818" s="16"/>
      <c r="PVR818" s="16"/>
      <c r="PVS818" s="16"/>
      <c r="PVT818" s="16"/>
      <c r="PVU818" s="16"/>
      <c r="PVV818" s="16"/>
      <c r="PVW818" s="16"/>
      <c r="PVX818" s="16"/>
      <c r="PVY818" s="16"/>
      <c r="PVZ818" s="16"/>
      <c r="PWA818" s="16"/>
      <c r="PWB818" s="16"/>
      <c r="PWC818" s="16"/>
      <c r="PWD818" s="16"/>
      <c r="PWE818" s="16"/>
      <c r="PWF818" s="16"/>
      <c r="PWG818" s="16"/>
      <c r="PWH818" s="16"/>
      <c r="PWI818" s="16"/>
      <c r="PWJ818" s="16"/>
      <c r="PWK818" s="16"/>
      <c r="PWL818" s="16"/>
      <c r="PWM818" s="16"/>
      <c r="PWN818" s="16"/>
      <c r="PWO818" s="16"/>
      <c r="PWP818" s="16"/>
      <c r="PWQ818" s="16"/>
      <c r="PWR818" s="16"/>
      <c r="PWS818" s="16"/>
      <c r="PWT818" s="16"/>
      <c r="PWU818" s="16"/>
      <c r="PWV818" s="16"/>
      <c r="PWW818" s="16"/>
      <c r="PWX818" s="16"/>
      <c r="PWY818" s="16"/>
      <c r="PWZ818" s="16"/>
      <c r="PXA818" s="16"/>
      <c r="PXB818" s="16"/>
      <c r="PXC818" s="16"/>
      <c r="PXD818" s="16"/>
      <c r="PXE818" s="16"/>
      <c r="PXF818" s="16"/>
      <c r="PXG818" s="16"/>
      <c r="PXH818" s="16"/>
      <c r="PXI818" s="16"/>
      <c r="PXJ818" s="16"/>
      <c r="PXK818" s="16"/>
      <c r="PXL818" s="16"/>
      <c r="PXM818" s="16"/>
      <c r="PXN818" s="16"/>
      <c r="PXO818" s="16"/>
      <c r="PXP818" s="16"/>
      <c r="PXQ818" s="16"/>
      <c r="PXR818" s="16"/>
      <c r="PXS818" s="16"/>
      <c r="PXT818" s="16"/>
      <c r="PXU818" s="16"/>
      <c r="PXV818" s="16"/>
      <c r="PXW818" s="16"/>
      <c r="PXX818" s="16"/>
      <c r="PXY818" s="16"/>
      <c r="PXZ818" s="16"/>
      <c r="PYA818" s="16"/>
      <c r="PYB818" s="16"/>
      <c r="PYC818" s="16"/>
      <c r="PYD818" s="16"/>
      <c r="PYE818" s="16"/>
      <c r="PYF818" s="16"/>
      <c r="PYG818" s="16"/>
      <c r="PYH818" s="16"/>
      <c r="PYI818" s="16"/>
      <c r="PYJ818" s="16"/>
      <c r="PYK818" s="16"/>
      <c r="PYL818" s="16"/>
      <c r="PYM818" s="16"/>
      <c r="PYN818" s="16"/>
      <c r="PYO818" s="16"/>
      <c r="PYP818" s="16"/>
      <c r="PYQ818" s="16"/>
      <c r="PYR818" s="16"/>
      <c r="PYS818" s="16"/>
      <c r="PYT818" s="16"/>
      <c r="PYU818" s="16"/>
      <c r="PYV818" s="16"/>
      <c r="PYW818" s="16"/>
      <c r="PYX818" s="16"/>
      <c r="PYY818" s="16"/>
      <c r="PYZ818" s="16"/>
      <c r="PZA818" s="16"/>
      <c r="PZB818" s="16"/>
      <c r="PZC818" s="16"/>
      <c r="PZD818" s="16"/>
      <c r="PZE818" s="16"/>
      <c r="PZF818" s="16"/>
      <c r="PZG818" s="16"/>
      <c r="PZH818" s="16"/>
      <c r="PZI818" s="16"/>
      <c r="PZJ818" s="16"/>
      <c r="PZK818" s="16"/>
      <c r="PZL818" s="16"/>
      <c r="PZM818" s="16"/>
      <c r="PZN818" s="16"/>
      <c r="PZO818" s="16"/>
      <c r="PZP818" s="16"/>
      <c r="PZQ818" s="16"/>
      <c r="PZR818" s="16"/>
      <c r="PZS818" s="16"/>
      <c r="PZT818" s="16"/>
      <c r="PZU818" s="16"/>
      <c r="PZV818" s="16"/>
      <c r="PZW818" s="16"/>
      <c r="PZX818" s="16"/>
      <c r="PZY818" s="16"/>
      <c r="PZZ818" s="16"/>
      <c r="QAA818" s="16"/>
      <c r="QAB818" s="16"/>
      <c r="QAC818" s="16"/>
      <c r="QAD818" s="16"/>
      <c r="QAE818" s="16"/>
      <c r="QAF818" s="16"/>
      <c r="QAG818" s="16"/>
      <c r="QAH818" s="16"/>
      <c r="QAI818" s="16"/>
      <c r="QAJ818" s="16"/>
      <c r="QAK818" s="16"/>
      <c r="QAL818" s="16"/>
      <c r="QAM818" s="16"/>
      <c r="QAN818" s="16"/>
      <c r="QAO818" s="16"/>
      <c r="QAP818" s="16"/>
      <c r="QAQ818" s="16"/>
      <c r="QAR818" s="16"/>
      <c r="QAS818" s="16"/>
      <c r="QAT818" s="16"/>
      <c r="QAU818" s="16"/>
      <c r="QAV818" s="16"/>
      <c r="QAW818" s="16"/>
      <c r="QAX818" s="16"/>
      <c r="QAY818" s="16"/>
      <c r="QAZ818" s="16"/>
      <c r="QBA818" s="16"/>
      <c r="QBB818" s="16"/>
      <c r="QBC818" s="16"/>
      <c r="QBD818" s="16"/>
      <c r="QBE818" s="16"/>
      <c r="QBF818" s="16"/>
      <c r="QBG818" s="16"/>
      <c r="QBH818" s="16"/>
      <c r="QBI818" s="16"/>
      <c r="QBJ818" s="16"/>
      <c r="QBK818" s="16"/>
      <c r="QBL818" s="16"/>
      <c r="QBM818" s="16"/>
      <c r="QBN818" s="16"/>
      <c r="QBO818" s="16"/>
      <c r="QBP818" s="16"/>
      <c r="QBQ818" s="16"/>
      <c r="QBR818" s="16"/>
      <c r="QBS818" s="16"/>
      <c r="QBT818" s="16"/>
      <c r="QBU818" s="16"/>
      <c r="QBV818" s="16"/>
      <c r="QBW818" s="16"/>
      <c r="QBX818" s="16"/>
      <c r="QBY818" s="16"/>
      <c r="QBZ818" s="16"/>
      <c r="QCA818" s="16"/>
      <c r="QCB818" s="16"/>
      <c r="QCC818" s="16"/>
      <c r="QCD818" s="16"/>
      <c r="QCE818" s="16"/>
      <c r="QCF818" s="16"/>
      <c r="QCG818" s="16"/>
      <c r="QCH818" s="16"/>
      <c r="QCI818" s="16"/>
      <c r="QCJ818" s="16"/>
      <c r="QCK818" s="16"/>
      <c r="QCL818" s="16"/>
      <c r="QCM818" s="16"/>
      <c r="QCN818" s="16"/>
      <c r="QCO818" s="16"/>
      <c r="QCP818" s="16"/>
      <c r="QCQ818" s="16"/>
      <c r="QCR818" s="16"/>
      <c r="QCS818" s="16"/>
      <c r="QCT818" s="16"/>
      <c r="QCU818" s="16"/>
      <c r="QCV818" s="16"/>
      <c r="QCW818" s="16"/>
      <c r="QCX818" s="16"/>
      <c r="QCY818" s="16"/>
      <c r="QCZ818" s="16"/>
      <c r="QDA818" s="16"/>
      <c r="QDB818" s="16"/>
      <c r="QDC818" s="16"/>
      <c r="QDD818" s="16"/>
      <c r="QDE818" s="16"/>
      <c r="QDF818" s="16"/>
      <c r="QDG818" s="16"/>
      <c r="QDH818" s="16"/>
      <c r="QDI818" s="16"/>
      <c r="QDJ818" s="16"/>
      <c r="QDK818" s="16"/>
      <c r="QDL818" s="16"/>
      <c r="QDM818" s="16"/>
      <c r="QDN818" s="16"/>
      <c r="QDO818" s="16"/>
      <c r="QDP818" s="16"/>
      <c r="QDQ818" s="16"/>
      <c r="QDR818" s="16"/>
      <c r="QDS818" s="16"/>
      <c r="QDT818" s="16"/>
      <c r="QDU818" s="16"/>
      <c r="QDV818" s="16"/>
      <c r="QDW818" s="16"/>
      <c r="QDX818" s="16"/>
      <c r="QDY818" s="16"/>
      <c r="QDZ818" s="16"/>
      <c r="QEA818" s="16"/>
      <c r="QEB818" s="16"/>
      <c r="QEC818" s="16"/>
      <c r="QED818" s="16"/>
      <c r="QEE818" s="16"/>
      <c r="QEF818" s="16"/>
      <c r="QEG818" s="16"/>
      <c r="QEH818" s="16"/>
      <c r="QEI818" s="16"/>
      <c r="QEJ818" s="16"/>
      <c r="QEK818" s="16"/>
      <c r="QEL818" s="16"/>
      <c r="QEM818" s="16"/>
      <c r="QEN818" s="16"/>
      <c r="QEO818" s="16"/>
      <c r="QEP818" s="16"/>
      <c r="QEQ818" s="16"/>
      <c r="QER818" s="16"/>
      <c r="QES818" s="16"/>
      <c r="QET818" s="16"/>
      <c r="QEU818" s="16"/>
      <c r="QEV818" s="16"/>
      <c r="QEW818" s="16"/>
      <c r="QEX818" s="16"/>
      <c r="QEY818" s="16"/>
      <c r="QEZ818" s="16"/>
      <c r="QFA818" s="16"/>
      <c r="QFB818" s="16"/>
      <c r="QFC818" s="16"/>
      <c r="QFD818" s="16"/>
      <c r="QFE818" s="16"/>
      <c r="QFF818" s="16"/>
      <c r="QFG818" s="16"/>
      <c r="QFH818" s="16"/>
      <c r="QFI818" s="16"/>
      <c r="QFJ818" s="16"/>
      <c r="QFK818" s="16"/>
      <c r="QFL818" s="16"/>
      <c r="QFM818" s="16"/>
      <c r="QFN818" s="16"/>
      <c r="QFO818" s="16"/>
      <c r="QFP818" s="16"/>
      <c r="QFQ818" s="16"/>
      <c r="QFR818" s="16"/>
      <c r="QFS818" s="16"/>
      <c r="QFT818" s="16"/>
      <c r="QFU818" s="16"/>
      <c r="QFV818" s="16"/>
      <c r="QFW818" s="16"/>
      <c r="QFX818" s="16"/>
      <c r="QFY818" s="16"/>
      <c r="QFZ818" s="16"/>
      <c r="QGA818" s="16"/>
      <c r="QGB818" s="16"/>
      <c r="QGC818" s="16"/>
      <c r="QGD818" s="16"/>
      <c r="QGE818" s="16"/>
      <c r="QGF818" s="16"/>
      <c r="QGG818" s="16"/>
      <c r="QGH818" s="16"/>
      <c r="QGI818" s="16"/>
      <c r="QGJ818" s="16"/>
      <c r="QGK818" s="16"/>
      <c r="QGL818" s="16"/>
      <c r="QGM818" s="16"/>
      <c r="QGN818" s="16"/>
      <c r="QGO818" s="16"/>
      <c r="QGP818" s="16"/>
      <c r="QGQ818" s="16"/>
      <c r="QGR818" s="16"/>
      <c r="QGS818" s="16"/>
      <c r="QGT818" s="16"/>
      <c r="QGU818" s="16"/>
      <c r="QGV818" s="16"/>
      <c r="QGW818" s="16"/>
      <c r="QGX818" s="16"/>
      <c r="QGY818" s="16"/>
      <c r="QGZ818" s="16"/>
      <c r="QHA818" s="16"/>
      <c r="QHB818" s="16"/>
      <c r="QHC818" s="16"/>
      <c r="QHD818" s="16"/>
      <c r="QHE818" s="16"/>
      <c r="QHF818" s="16"/>
      <c r="QHG818" s="16"/>
      <c r="QHH818" s="16"/>
      <c r="QHI818" s="16"/>
      <c r="QHJ818" s="16"/>
      <c r="QHK818" s="16"/>
      <c r="QHL818" s="16"/>
      <c r="QHM818" s="16"/>
      <c r="QHN818" s="16"/>
      <c r="QHO818" s="16"/>
      <c r="QHP818" s="16"/>
      <c r="QHQ818" s="16"/>
      <c r="QHR818" s="16"/>
      <c r="QHS818" s="16"/>
      <c r="QHT818" s="16"/>
      <c r="QHU818" s="16"/>
      <c r="QHV818" s="16"/>
      <c r="QHW818" s="16"/>
      <c r="QHX818" s="16"/>
      <c r="QHY818" s="16"/>
      <c r="QHZ818" s="16"/>
      <c r="QIA818" s="16"/>
      <c r="QIB818" s="16"/>
      <c r="QIC818" s="16"/>
      <c r="QID818" s="16"/>
      <c r="QIE818" s="16"/>
      <c r="QIF818" s="16"/>
      <c r="QIG818" s="16"/>
      <c r="QIH818" s="16"/>
      <c r="QII818" s="16"/>
      <c r="QIJ818" s="16"/>
      <c r="QIK818" s="16"/>
      <c r="QIL818" s="16"/>
      <c r="QIM818" s="16"/>
      <c r="QIN818" s="16"/>
      <c r="QIO818" s="16"/>
      <c r="QIP818" s="16"/>
      <c r="QIQ818" s="16"/>
      <c r="QIR818" s="16"/>
      <c r="QIS818" s="16"/>
      <c r="QIT818" s="16"/>
      <c r="QIU818" s="16"/>
      <c r="QIV818" s="16"/>
      <c r="QIW818" s="16"/>
      <c r="QIX818" s="16"/>
      <c r="QIY818" s="16"/>
      <c r="QIZ818" s="16"/>
      <c r="QJA818" s="16"/>
      <c r="QJB818" s="16"/>
      <c r="QJC818" s="16"/>
      <c r="QJD818" s="16"/>
      <c r="QJE818" s="16"/>
      <c r="QJF818" s="16"/>
      <c r="QJG818" s="16"/>
      <c r="QJH818" s="16"/>
      <c r="QJI818" s="16"/>
      <c r="QJJ818" s="16"/>
      <c r="QJK818" s="16"/>
      <c r="QJL818" s="16"/>
      <c r="QJM818" s="16"/>
      <c r="QJN818" s="16"/>
      <c r="QJO818" s="16"/>
      <c r="QJP818" s="16"/>
      <c r="QJQ818" s="16"/>
      <c r="QJR818" s="16"/>
      <c r="QJS818" s="16"/>
      <c r="QJT818" s="16"/>
      <c r="QJU818" s="16"/>
      <c r="QJV818" s="16"/>
      <c r="QJW818" s="16"/>
      <c r="QJX818" s="16"/>
      <c r="QJY818" s="16"/>
      <c r="QJZ818" s="16"/>
      <c r="QKA818" s="16"/>
      <c r="QKB818" s="16"/>
      <c r="QKC818" s="16"/>
      <c r="QKD818" s="16"/>
      <c r="QKE818" s="16"/>
      <c r="QKF818" s="16"/>
      <c r="QKG818" s="16"/>
      <c r="QKH818" s="16"/>
      <c r="QKI818" s="16"/>
      <c r="QKJ818" s="16"/>
      <c r="QKK818" s="16"/>
      <c r="QKL818" s="16"/>
      <c r="QKM818" s="16"/>
      <c r="QKN818" s="16"/>
      <c r="QKO818" s="16"/>
      <c r="QKP818" s="16"/>
      <c r="QKQ818" s="16"/>
      <c r="QKR818" s="16"/>
      <c r="QKS818" s="16"/>
      <c r="QKT818" s="16"/>
      <c r="QKU818" s="16"/>
      <c r="QKV818" s="16"/>
      <c r="QKW818" s="16"/>
      <c r="QKX818" s="16"/>
      <c r="QKY818" s="16"/>
      <c r="QKZ818" s="16"/>
      <c r="QLA818" s="16"/>
      <c r="QLB818" s="16"/>
      <c r="QLC818" s="16"/>
      <c r="QLD818" s="16"/>
      <c r="QLE818" s="16"/>
      <c r="QLF818" s="16"/>
      <c r="QLG818" s="16"/>
      <c r="QLH818" s="16"/>
      <c r="QLI818" s="16"/>
      <c r="QLJ818" s="16"/>
      <c r="QLK818" s="16"/>
      <c r="QLL818" s="16"/>
      <c r="QLM818" s="16"/>
      <c r="QLN818" s="16"/>
      <c r="QLO818" s="16"/>
      <c r="QLP818" s="16"/>
      <c r="QLQ818" s="16"/>
      <c r="QLR818" s="16"/>
      <c r="QLS818" s="16"/>
      <c r="QLT818" s="16"/>
      <c r="QLU818" s="16"/>
      <c r="QLV818" s="16"/>
      <c r="QLW818" s="16"/>
      <c r="QLX818" s="16"/>
      <c r="QLY818" s="16"/>
      <c r="QLZ818" s="16"/>
      <c r="QMA818" s="16"/>
      <c r="QMB818" s="16"/>
      <c r="QMC818" s="16"/>
      <c r="QMD818" s="16"/>
      <c r="QME818" s="16"/>
      <c r="QMF818" s="16"/>
      <c r="QMG818" s="16"/>
      <c r="QMH818" s="16"/>
      <c r="QMI818" s="16"/>
      <c r="QMJ818" s="16"/>
      <c r="QMK818" s="16"/>
      <c r="QML818" s="16"/>
      <c r="QMM818" s="16"/>
      <c r="QMN818" s="16"/>
      <c r="QMO818" s="16"/>
      <c r="QMP818" s="16"/>
      <c r="QMQ818" s="16"/>
      <c r="QMR818" s="16"/>
      <c r="QMS818" s="16"/>
      <c r="QMT818" s="16"/>
      <c r="QMU818" s="16"/>
      <c r="QMV818" s="16"/>
      <c r="QMW818" s="16"/>
      <c r="QMX818" s="16"/>
      <c r="QMY818" s="16"/>
      <c r="QMZ818" s="16"/>
      <c r="QNA818" s="16"/>
      <c r="QNB818" s="16"/>
      <c r="QNC818" s="16"/>
      <c r="QND818" s="16"/>
      <c r="QNE818" s="16"/>
      <c r="QNF818" s="16"/>
      <c r="QNG818" s="16"/>
      <c r="QNH818" s="16"/>
      <c r="QNI818" s="16"/>
      <c r="QNJ818" s="16"/>
      <c r="QNK818" s="16"/>
      <c r="QNL818" s="16"/>
      <c r="QNM818" s="16"/>
      <c r="QNN818" s="16"/>
      <c r="QNO818" s="16"/>
      <c r="QNP818" s="16"/>
      <c r="QNQ818" s="16"/>
      <c r="QNR818" s="16"/>
      <c r="QNS818" s="16"/>
      <c r="QNT818" s="16"/>
      <c r="QNU818" s="16"/>
      <c r="QNV818" s="16"/>
      <c r="QNW818" s="16"/>
      <c r="QNX818" s="16"/>
      <c r="QNY818" s="16"/>
      <c r="QNZ818" s="16"/>
      <c r="QOA818" s="16"/>
      <c r="QOB818" s="16"/>
      <c r="QOC818" s="16"/>
      <c r="QOD818" s="16"/>
      <c r="QOE818" s="16"/>
      <c r="QOF818" s="16"/>
      <c r="QOG818" s="16"/>
      <c r="QOH818" s="16"/>
      <c r="QOI818" s="16"/>
      <c r="QOJ818" s="16"/>
      <c r="QOK818" s="16"/>
      <c r="QOL818" s="16"/>
      <c r="QOM818" s="16"/>
      <c r="QON818" s="16"/>
      <c r="QOO818" s="16"/>
      <c r="QOP818" s="16"/>
      <c r="QOQ818" s="16"/>
      <c r="QOR818" s="16"/>
      <c r="QOS818" s="16"/>
      <c r="QOT818" s="16"/>
      <c r="QOU818" s="16"/>
      <c r="QOV818" s="16"/>
      <c r="QOW818" s="16"/>
      <c r="QOX818" s="16"/>
      <c r="QOY818" s="16"/>
      <c r="QOZ818" s="16"/>
      <c r="QPA818" s="16"/>
      <c r="QPB818" s="16"/>
      <c r="QPC818" s="16"/>
      <c r="QPD818" s="16"/>
      <c r="QPE818" s="16"/>
      <c r="QPF818" s="16"/>
      <c r="QPG818" s="16"/>
      <c r="QPH818" s="16"/>
      <c r="QPI818" s="16"/>
      <c r="QPJ818" s="16"/>
      <c r="QPK818" s="16"/>
      <c r="QPL818" s="16"/>
      <c r="QPM818" s="16"/>
      <c r="QPN818" s="16"/>
      <c r="QPO818" s="16"/>
      <c r="QPP818" s="16"/>
      <c r="QPQ818" s="16"/>
      <c r="QPR818" s="16"/>
      <c r="QPS818" s="16"/>
      <c r="QPT818" s="16"/>
      <c r="QPU818" s="16"/>
      <c r="QPV818" s="16"/>
      <c r="QPW818" s="16"/>
      <c r="QPX818" s="16"/>
      <c r="QPY818" s="16"/>
      <c r="QPZ818" s="16"/>
      <c r="QQA818" s="16"/>
      <c r="QQB818" s="16"/>
      <c r="QQC818" s="16"/>
      <c r="QQD818" s="16"/>
      <c r="QQE818" s="16"/>
      <c r="QQF818" s="16"/>
      <c r="QQG818" s="16"/>
      <c r="QQH818" s="16"/>
      <c r="QQI818" s="16"/>
      <c r="QQJ818" s="16"/>
      <c r="QQK818" s="16"/>
      <c r="QQL818" s="16"/>
      <c r="QQM818" s="16"/>
      <c r="QQN818" s="16"/>
      <c r="QQO818" s="16"/>
      <c r="QQP818" s="16"/>
      <c r="QQQ818" s="16"/>
      <c r="QQR818" s="16"/>
      <c r="QQS818" s="16"/>
      <c r="QQT818" s="16"/>
      <c r="QQU818" s="16"/>
      <c r="QQV818" s="16"/>
      <c r="QQW818" s="16"/>
      <c r="QQX818" s="16"/>
      <c r="QQY818" s="16"/>
      <c r="QQZ818" s="16"/>
      <c r="QRA818" s="16"/>
      <c r="QRB818" s="16"/>
      <c r="QRC818" s="16"/>
      <c r="QRD818" s="16"/>
      <c r="QRE818" s="16"/>
      <c r="QRF818" s="16"/>
      <c r="QRG818" s="16"/>
      <c r="QRH818" s="16"/>
      <c r="QRI818" s="16"/>
      <c r="QRJ818" s="16"/>
      <c r="QRK818" s="16"/>
      <c r="QRL818" s="16"/>
      <c r="QRM818" s="16"/>
      <c r="QRN818" s="16"/>
      <c r="QRO818" s="16"/>
      <c r="QRP818" s="16"/>
      <c r="QRQ818" s="16"/>
      <c r="QRR818" s="16"/>
      <c r="QRS818" s="16"/>
      <c r="QRT818" s="16"/>
      <c r="QRU818" s="16"/>
      <c r="QRV818" s="16"/>
      <c r="QRW818" s="16"/>
      <c r="QRX818" s="16"/>
      <c r="QRY818" s="16"/>
      <c r="QRZ818" s="16"/>
      <c r="QSA818" s="16"/>
      <c r="QSB818" s="16"/>
      <c r="QSC818" s="16"/>
      <c r="QSD818" s="16"/>
      <c r="QSE818" s="16"/>
      <c r="QSF818" s="16"/>
      <c r="QSG818" s="16"/>
      <c r="QSH818" s="16"/>
      <c r="QSI818" s="16"/>
      <c r="QSJ818" s="16"/>
      <c r="QSK818" s="16"/>
      <c r="QSL818" s="16"/>
      <c r="QSM818" s="16"/>
      <c r="QSN818" s="16"/>
      <c r="QSO818" s="16"/>
      <c r="QSP818" s="16"/>
      <c r="QSQ818" s="16"/>
      <c r="QSR818" s="16"/>
      <c r="QSS818" s="16"/>
      <c r="QST818" s="16"/>
      <c r="QSU818" s="16"/>
      <c r="QSV818" s="16"/>
      <c r="QSW818" s="16"/>
      <c r="QSX818" s="16"/>
      <c r="QSY818" s="16"/>
      <c r="QSZ818" s="16"/>
      <c r="QTA818" s="16"/>
      <c r="QTB818" s="16"/>
      <c r="QTC818" s="16"/>
      <c r="QTD818" s="16"/>
      <c r="QTE818" s="16"/>
      <c r="QTF818" s="16"/>
      <c r="QTG818" s="16"/>
      <c r="QTH818" s="16"/>
      <c r="QTI818" s="16"/>
      <c r="QTJ818" s="16"/>
      <c r="QTK818" s="16"/>
      <c r="QTL818" s="16"/>
      <c r="QTM818" s="16"/>
      <c r="QTN818" s="16"/>
      <c r="QTO818" s="16"/>
      <c r="QTP818" s="16"/>
      <c r="QTQ818" s="16"/>
      <c r="QTR818" s="16"/>
      <c r="QTS818" s="16"/>
      <c r="QTT818" s="16"/>
      <c r="QTU818" s="16"/>
      <c r="QTV818" s="16"/>
      <c r="QTW818" s="16"/>
      <c r="QTX818" s="16"/>
      <c r="QTY818" s="16"/>
      <c r="QTZ818" s="16"/>
      <c r="QUA818" s="16"/>
      <c r="QUB818" s="16"/>
      <c r="QUC818" s="16"/>
      <c r="QUD818" s="16"/>
      <c r="QUE818" s="16"/>
      <c r="QUF818" s="16"/>
      <c r="QUG818" s="16"/>
      <c r="QUH818" s="16"/>
      <c r="QUI818" s="16"/>
      <c r="QUJ818" s="16"/>
      <c r="QUK818" s="16"/>
      <c r="QUL818" s="16"/>
      <c r="QUM818" s="16"/>
      <c r="QUN818" s="16"/>
      <c r="QUO818" s="16"/>
      <c r="QUP818" s="16"/>
      <c r="QUQ818" s="16"/>
      <c r="QUR818" s="16"/>
      <c r="QUS818" s="16"/>
      <c r="QUT818" s="16"/>
      <c r="QUU818" s="16"/>
      <c r="QUV818" s="16"/>
      <c r="QUW818" s="16"/>
      <c r="QUX818" s="16"/>
      <c r="QUY818" s="16"/>
      <c r="QUZ818" s="16"/>
      <c r="QVA818" s="16"/>
      <c r="QVB818" s="16"/>
      <c r="QVC818" s="16"/>
      <c r="QVD818" s="16"/>
      <c r="QVE818" s="16"/>
      <c r="QVF818" s="16"/>
      <c r="QVG818" s="16"/>
      <c r="QVH818" s="16"/>
      <c r="QVI818" s="16"/>
      <c r="QVJ818" s="16"/>
      <c r="QVK818" s="16"/>
      <c r="QVL818" s="16"/>
      <c r="QVM818" s="16"/>
      <c r="QVN818" s="16"/>
      <c r="QVO818" s="16"/>
      <c r="QVP818" s="16"/>
      <c r="QVQ818" s="16"/>
      <c r="QVR818" s="16"/>
      <c r="QVS818" s="16"/>
      <c r="QVT818" s="16"/>
      <c r="QVU818" s="16"/>
      <c r="QVV818" s="16"/>
      <c r="QVW818" s="16"/>
      <c r="QVX818" s="16"/>
      <c r="QVY818" s="16"/>
      <c r="QVZ818" s="16"/>
      <c r="QWA818" s="16"/>
      <c r="QWB818" s="16"/>
      <c r="QWC818" s="16"/>
      <c r="QWD818" s="16"/>
      <c r="QWE818" s="16"/>
      <c r="QWF818" s="16"/>
      <c r="QWG818" s="16"/>
      <c r="QWH818" s="16"/>
      <c r="QWI818" s="16"/>
      <c r="QWJ818" s="16"/>
      <c r="QWK818" s="16"/>
      <c r="QWL818" s="16"/>
      <c r="QWM818" s="16"/>
      <c r="QWN818" s="16"/>
      <c r="QWO818" s="16"/>
      <c r="QWP818" s="16"/>
      <c r="QWQ818" s="16"/>
      <c r="QWR818" s="16"/>
      <c r="QWS818" s="16"/>
      <c r="QWT818" s="16"/>
      <c r="QWU818" s="16"/>
      <c r="QWV818" s="16"/>
      <c r="QWW818" s="16"/>
      <c r="QWX818" s="16"/>
      <c r="QWY818" s="16"/>
      <c r="QWZ818" s="16"/>
      <c r="QXA818" s="16"/>
      <c r="QXB818" s="16"/>
      <c r="QXC818" s="16"/>
      <c r="QXD818" s="16"/>
      <c r="QXE818" s="16"/>
      <c r="QXF818" s="16"/>
      <c r="QXG818" s="16"/>
      <c r="QXH818" s="16"/>
      <c r="QXI818" s="16"/>
      <c r="QXJ818" s="16"/>
      <c r="QXK818" s="16"/>
      <c r="QXL818" s="16"/>
      <c r="QXM818" s="16"/>
      <c r="QXN818" s="16"/>
      <c r="QXO818" s="16"/>
      <c r="QXP818" s="16"/>
      <c r="QXQ818" s="16"/>
      <c r="QXR818" s="16"/>
      <c r="QXS818" s="16"/>
      <c r="QXT818" s="16"/>
      <c r="QXU818" s="16"/>
      <c r="QXV818" s="16"/>
      <c r="QXW818" s="16"/>
      <c r="QXX818" s="16"/>
      <c r="QXY818" s="16"/>
      <c r="QXZ818" s="16"/>
      <c r="QYA818" s="16"/>
      <c r="QYB818" s="16"/>
      <c r="QYC818" s="16"/>
      <c r="QYD818" s="16"/>
      <c r="QYE818" s="16"/>
      <c r="QYF818" s="16"/>
      <c r="QYG818" s="16"/>
      <c r="QYH818" s="16"/>
      <c r="QYI818" s="16"/>
      <c r="QYJ818" s="16"/>
      <c r="QYK818" s="16"/>
      <c r="QYL818" s="16"/>
      <c r="QYM818" s="16"/>
      <c r="QYN818" s="16"/>
      <c r="QYO818" s="16"/>
      <c r="QYP818" s="16"/>
      <c r="QYQ818" s="16"/>
      <c r="QYR818" s="16"/>
      <c r="QYS818" s="16"/>
      <c r="QYT818" s="16"/>
      <c r="QYU818" s="16"/>
      <c r="QYV818" s="16"/>
      <c r="QYW818" s="16"/>
      <c r="QYX818" s="16"/>
      <c r="QYY818" s="16"/>
      <c r="QYZ818" s="16"/>
      <c r="QZA818" s="16"/>
      <c r="QZB818" s="16"/>
      <c r="QZC818" s="16"/>
      <c r="QZD818" s="16"/>
      <c r="QZE818" s="16"/>
      <c r="QZF818" s="16"/>
      <c r="QZG818" s="16"/>
      <c r="QZH818" s="16"/>
      <c r="QZI818" s="16"/>
      <c r="QZJ818" s="16"/>
      <c r="QZK818" s="16"/>
      <c r="QZL818" s="16"/>
      <c r="QZM818" s="16"/>
      <c r="QZN818" s="16"/>
      <c r="QZO818" s="16"/>
      <c r="QZP818" s="16"/>
      <c r="QZQ818" s="16"/>
      <c r="QZR818" s="16"/>
      <c r="QZS818" s="16"/>
      <c r="QZT818" s="16"/>
      <c r="QZU818" s="16"/>
      <c r="QZV818" s="16"/>
      <c r="QZW818" s="16"/>
      <c r="QZX818" s="16"/>
      <c r="QZY818" s="16"/>
      <c r="QZZ818" s="16"/>
      <c r="RAA818" s="16"/>
      <c r="RAB818" s="16"/>
      <c r="RAC818" s="16"/>
      <c r="RAD818" s="16"/>
      <c r="RAE818" s="16"/>
      <c r="RAF818" s="16"/>
      <c r="RAG818" s="16"/>
      <c r="RAH818" s="16"/>
      <c r="RAI818" s="16"/>
      <c r="RAJ818" s="16"/>
      <c r="RAK818" s="16"/>
      <c r="RAL818" s="16"/>
      <c r="RAM818" s="16"/>
      <c r="RAN818" s="16"/>
      <c r="RAO818" s="16"/>
      <c r="RAP818" s="16"/>
      <c r="RAQ818" s="16"/>
      <c r="RAR818" s="16"/>
      <c r="RAS818" s="16"/>
      <c r="RAT818" s="16"/>
      <c r="RAU818" s="16"/>
      <c r="RAV818" s="16"/>
      <c r="RAW818" s="16"/>
      <c r="RAX818" s="16"/>
      <c r="RAY818" s="16"/>
      <c r="RAZ818" s="16"/>
      <c r="RBA818" s="16"/>
      <c r="RBB818" s="16"/>
      <c r="RBC818" s="16"/>
      <c r="RBD818" s="16"/>
      <c r="RBE818" s="16"/>
      <c r="RBF818" s="16"/>
      <c r="RBG818" s="16"/>
      <c r="RBH818" s="16"/>
      <c r="RBI818" s="16"/>
      <c r="RBJ818" s="16"/>
      <c r="RBK818" s="16"/>
      <c r="RBL818" s="16"/>
      <c r="RBM818" s="16"/>
      <c r="RBN818" s="16"/>
      <c r="RBO818" s="16"/>
      <c r="RBP818" s="16"/>
      <c r="RBQ818" s="16"/>
      <c r="RBR818" s="16"/>
      <c r="RBS818" s="16"/>
      <c r="RBT818" s="16"/>
      <c r="RBU818" s="16"/>
      <c r="RBV818" s="16"/>
      <c r="RBW818" s="16"/>
      <c r="RBX818" s="16"/>
      <c r="RBY818" s="16"/>
      <c r="RBZ818" s="16"/>
      <c r="RCA818" s="16"/>
      <c r="RCB818" s="16"/>
      <c r="RCC818" s="16"/>
      <c r="RCD818" s="16"/>
      <c r="RCE818" s="16"/>
      <c r="RCF818" s="16"/>
      <c r="RCG818" s="16"/>
      <c r="RCH818" s="16"/>
      <c r="RCI818" s="16"/>
      <c r="RCJ818" s="16"/>
      <c r="RCK818" s="16"/>
      <c r="RCL818" s="16"/>
      <c r="RCM818" s="16"/>
      <c r="RCN818" s="16"/>
      <c r="RCO818" s="16"/>
      <c r="RCP818" s="16"/>
      <c r="RCQ818" s="16"/>
      <c r="RCR818" s="16"/>
      <c r="RCS818" s="16"/>
      <c r="RCT818" s="16"/>
      <c r="RCU818" s="16"/>
      <c r="RCV818" s="16"/>
      <c r="RCW818" s="16"/>
      <c r="RCX818" s="16"/>
      <c r="RCY818" s="16"/>
      <c r="RCZ818" s="16"/>
      <c r="RDA818" s="16"/>
      <c r="RDB818" s="16"/>
      <c r="RDC818" s="16"/>
      <c r="RDD818" s="16"/>
      <c r="RDE818" s="16"/>
      <c r="RDF818" s="16"/>
      <c r="RDG818" s="16"/>
      <c r="RDH818" s="16"/>
      <c r="RDI818" s="16"/>
      <c r="RDJ818" s="16"/>
      <c r="RDK818" s="16"/>
      <c r="RDL818" s="16"/>
      <c r="RDM818" s="16"/>
      <c r="RDN818" s="16"/>
      <c r="RDO818" s="16"/>
      <c r="RDP818" s="16"/>
      <c r="RDQ818" s="16"/>
      <c r="RDR818" s="16"/>
      <c r="RDS818" s="16"/>
      <c r="RDT818" s="16"/>
      <c r="RDU818" s="16"/>
      <c r="RDV818" s="16"/>
      <c r="RDW818" s="16"/>
      <c r="RDX818" s="16"/>
      <c r="RDY818" s="16"/>
      <c r="RDZ818" s="16"/>
      <c r="REA818" s="16"/>
      <c r="REB818" s="16"/>
      <c r="REC818" s="16"/>
      <c r="RED818" s="16"/>
      <c r="REE818" s="16"/>
      <c r="REF818" s="16"/>
      <c r="REG818" s="16"/>
      <c r="REH818" s="16"/>
      <c r="REI818" s="16"/>
      <c r="REJ818" s="16"/>
      <c r="REK818" s="16"/>
      <c r="REL818" s="16"/>
      <c r="REM818" s="16"/>
      <c r="REN818" s="16"/>
      <c r="REO818" s="16"/>
      <c r="REP818" s="16"/>
      <c r="REQ818" s="16"/>
      <c r="RER818" s="16"/>
      <c r="RES818" s="16"/>
      <c r="RET818" s="16"/>
      <c r="REU818" s="16"/>
      <c r="REV818" s="16"/>
      <c r="REW818" s="16"/>
      <c r="REX818" s="16"/>
      <c r="REY818" s="16"/>
      <c r="REZ818" s="16"/>
      <c r="RFA818" s="16"/>
      <c r="RFB818" s="16"/>
      <c r="RFC818" s="16"/>
      <c r="RFD818" s="16"/>
      <c r="RFE818" s="16"/>
      <c r="RFF818" s="16"/>
      <c r="RFG818" s="16"/>
      <c r="RFH818" s="16"/>
      <c r="RFI818" s="16"/>
      <c r="RFJ818" s="16"/>
      <c r="RFK818" s="16"/>
      <c r="RFL818" s="16"/>
      <c r="RFM818" s="16"/>
      <c r="RFN818" s="16"/>
      <c r="RFO818" s="16"/>
      <c r="RFP818" s="16"/>
      <c r="RFQ818" s="16"/>
      <c r="RFR818" s="16"/>
      <c r="RFS818" s="16"/>
      <c r="RFT818" s="16"/>
      <c r="RFU818" s="16"/>
      <c r="RFV818" s="16"/>
      <c r="RFW818" s="16"/>
      <c r="RFX818" s="16"/>
      <c r="RFY818" s="16"/>
      <c r="RFZ818" s="16"/>
      <c r="RGA818" s="16"/>
      <c r="RGB818" s="16"/>
      <c r="RGC818" s="16"/>
      <c r="RGD818" s="16"/>
      <c r="RGE818" s="16"/>
      <c r="RGF818" s="16"/>
      <c r="RGG818" s="16"/>
      <c r="RGH818" s="16"/>
      <c r="RGI818" s="16"/>
      <c r="RGJ818" s="16"/>
      <c r="RGK818" s="16"/>
      <c r="RGL818" s="16"/>
      <c r="RGM818" s="16"/>
      <c r="RGN818" s="16"/>
      <c r="RGO818" s="16"/>
      <c r="RGP818" s="16"/>
      <c r="RGQ818" s="16"/>
      <c r="RGR818" s="16"/>
      <c r="RGS818" s="16"/>
      <c r="RGT818" s="16"/>
      <c r="RGU818" s="16"/>
      <c r="RGV818" s="16"/>
      <c r="RGW818" s="16"/>
      <c r="RGX818" s="16"/>
      <c r="RGY818" s="16"/>
      <c r="RGZ818" s="16"/>
      <c r="RHA818" s="16"/>
      <c r="RHB818" s="16"/>
      <c r="RHC818" s="16"/>
      <c r="RHD818" s="16"/>
      <c r="RHE818" s="16"/>
      <c r="RHF818" s="16"/>
      <c r="RHG818" s="16"/>
      <c r="RHH818" s="16"/>
      <c r="RHI818" s="16"/>
      <c r="RHJ818" s="16"/>
      <c r="RHK818" s="16"/>
      <c r="RHL818" s="16"/>
      <c r="RHM818" s="16"/>
      <c r="RHN818" s="16"/>
      <c r="RHO818" s="16"/>
      <c r="RHP818" s="16"/>
      <c r="RHQ818" s="16"/>
      <c r="RHR818" s="16"/>
      <c r="RHS818" s="16"/>
      <c r="RHT818" s="16"/>
      <c r="RHU818" s="16"/>
      <c r="RHV818" s="16"/>
      <c r="RHW818" s="16"/>
      <c r="RHX818" s="16"/>
      <c r="RHY818" s="16"/>
      <c r="RHZ818" s="16"/>
      <c r="RIA818" s="16"/>
      <c r="RIB818" s="16"/>
      <c r="RIC818" s="16"/>
      <c r="RID818" s="16"/>
      <c r="RIE818" s="16"/>
      <c r="RIF818" s="16"/>
      <c r="RIG818" s="16"/>
      <c r="RIH818" s="16"/>
      <c r="RII818" s="16"/>
      <c r="RIJ818" s="16"/>
      <c r="RIK818" s="16"/>
      <c r="RIL818" s="16"/>
      <c r="RIM818" s="16"/>
      <c r="RIN818" s="16"/>
      <c r="RIO818" s="16"/>
      <c r="RIP818" s="16"/>
      <c r="RIQ818" s="16"/>
      <c r="RIR818" s="16"/>
      <c r="RIS818" s="16"/>
      <c r="RIT818" s="16"/>
      <c r="RIU818" s="16"/>
      <c r="RIV818" s="16"/>
      <c r="RIW818" s="16"/>
      <c r="RIX818" s="16"/>
      <c r="RIY818" s="16"/>
      <c r="RIZ818" s="16"/>
      <c r="RJA818" s="16"/>
      <c r="RJB818" s="16"/>
      <c r="RJC818" s="16"/>
      <c r="RJD818" s="16"/>
      <c r="RJE818" s="16"/>
      <c r="RJF818" s="16"/>
      <c r="RJG818" s="16"/>
      <c r="RJH818" s="16"/>
      <c r="RJI818" s="16"/>
      <c r="RJJ818" s="16"/>
      <c r="RJK818" s="16"/>
      <c r="RJL818" s="16"/>
      <c r="RJM818" s="16"/>
      <c r="RJN818" s="16"/>
      <c r="RJO818" s="16"/>
      <c r="RJP818" s="16"/>
      <c r="RJQ818" s="16"/>
      <c r="RJR818" s="16"/>
      <c r="RJS818" s="16"/>
      <c r="RJT818" s="16"/>
      <c r="RJU818" s="16"/>
      <c r="RJV818" s="16"/>
      <c r="RJW818" s="16"/>
      <c r="RJX818" s="16"/>
      <c r="RJY818" s="16"/>
      <c r="RJZ818" s="16"/>
      <c r="RKA818" s="16"/>
      <c r="RKB818" s="16"/>
      <c r="RKC818" s="16"/>
      <c r="RKD818" s="16"/>
      <c r="RKE818" s="16"/>
      <c r="RKF818" s="16"/>
      <c r="RKG818" s="16"/>
      <c r="RKH818" s="16"/>
      <c r="RKI818" s="16"/>
      <c r="RKJ818" s="16"/>
      <c r="RKK818" s="16"/>
      <c r="RKL818" s="16"/>
      <c r="RKM818" s="16"/>
      <c r="RKN818" s="16"/>
      <c r="RKO818" s="16"/>
      <c r="RKP818" s="16"/>
      <c r="RKQ818" s="16"/>
      <c r="RKR818" s="16"/>
      <c r="RKS818" s="16"/>
      <c r="RKT818" s="16"/>
      <c r="RKU818" s="16"/>
      <c r="RKV818" s="16"/>
      <c r="RKW818" s="16"/>
      <c r="RKX818" s="16"/>
      <c r="RKY818" s="16"/>
      <c r="RKZ818" s="16"/>
      <c r="RLA818" s="16"/>
      <c r="RLB818" s="16"/>
      <c r="RLC818" s="16"/>
      <c r="RLD818" s="16"/>
      <c r="RLE818" s="16"/>
      <c r="RLF818" s="16"/>
      <c r="RLG818" s="16"/>
      <c r="RLH818" s="16"/>
      <c r="RLI818" s="16"/>
      <c r="RLJ818" s="16"/>
      <c r="RLK818" s="16"/>
      <c r="RLL818" s="16"/>
      <c r="RLM818" s="16"/>
      <c r="RLN818" s="16"/>
      <c r="RLO818" s="16"/>
      <c r="RLP818" s="16"/>
      <c r="RLQ818" s="16"/>
      <c r="RLR818" s="16"/>
      <c r="RLS818" s="16"/>
      <c r="RLT818" s="16"/>
      <c r="RLU818" s="16"/>
      <c r="RLV818" s="16"/>
      <c r="RLW818" s="16"/>
      <c r="RLX818" s="16"/>
      <c r="RLY818" s="16"/>
      <c r="RLZ818" s="16"/>
      <c r="RMA818" s="16"/>
      <c r="RMB818" s="16"/>
      <c r="RMC818" s="16"/>
      <c r="RMD818" s="16"/>
      <c r="RME818" s="16"/>
      <c r="RMF818" s="16"/>
      <c r="RMG818" s="16"/>
      <c r="RMH818" s="16"/>
      <c r="RMI818" s="16"/>
      <c r="RMJ818" s="16"/>
      <c r="RMK818" s="16"/>
      <c r="RML818" s="16"/>
      <c r="RMM818" s="16"/>
      <c r="RMN818" s="16"/>
      <c r="RMO818" s="16"/>
      <c r="RMP818" s="16"/>
      <c r="RMQ818" s="16"/>
      <c r="RMR818" s="16"/>
      <c r="RMS818" s="16"/>
      <c r="RMT818" s="16"/>
      <c r="RMU818" s="16"/>
      <c r="RMV818" s="16"/>
      <c r="RMW818" s="16"/>
      <c r="RMX818" s="16"/>
      <c r="RMY818" s="16"/>
      <c r="RMZ818" s="16"/>
      <c r="RNA818" s="16"/>
      <c r="RNB818" s="16"/>
      <c r="RNC818" s="16"/>
      <c r="RND818" s="16"/>
      <c r="RNE818" s="16"/>
      <c r="RNF818" s="16"/>
      <c r="RNG818" s="16"/>
      <c r="RNH818" s="16"/>
      <c r="RNI818" s="16"/>
      <c r="RNJ818" s="16"/>
      <c r="RNK818" s="16"/>
      <c r="RNL818" s="16"/>
      <c r="RNM818" s="16"/>
      <c r="RNN818" s="16"/>
      <c r="RNO818" s="16"/>
      <c r="RNP818" s="16"/>
      <c r="RNQ818" s="16"/>
      <c r="RNR818" s="16"/>
      <c r="RNS818" s="16"/>
      <c r="RNT818" s="16"/>
      <c r="RNU818" s="16"/>
      <c r="RNV818" s="16"/>
      <c r="RNW818" s="16"/>
      <c r="RNX818" s="16"/>
      <c r="RNY818" s="16"/>
      <c r="RNZ818" s="16"/>
      <c r="ROA818" s="16"/>
      <c r="ROB818" s="16"/>
      <c r="ROC818" s="16"/>
      <c r="ROD818" s="16"/>
      <c r="ROE818" s="16"/>
      <c r="ROF818" s="16"/>
      <c r="ROG818" s="16"/>
      <c r="ROH818" s="16"/>
      <c r="ROI818" s="16"/>
      <c r="ROJ818" s="16"/>
      <c r="ROK818" s="16"/>
      <c r="ROL818" s="16"/>
      <c r="ROM818" s="16"/>
      <c r="RON818" s="16"/>
      <c r="ROO818" s="16"/>
      <c r="ROP818" s="16"/>
      <c r="ROQ818" s="16"/>
      <c r="ROR818" s="16"/>
      <c r="ROS818" s="16"/>
      <c r="ROT818" s="16"/>
      <c r="ROU818" s="16"/>
      <c r="ROV818" s="16"/>
      <c r="ROW818" s="16"/>
      <c r="ROX818" s="16"/>
      <c r="ROY818" s="16"/>
      <c r="ROZ818" s="16"/>
      <c r="RPA818" s="16"/>
      <c r="RPB818" s="16"/>
      <c r="RPC818" s="16"/>
      <c r="RPD818" s="16"/>
      <c r="RPE818" s="16"/>
      <c r="RPF818" s="16"/>
      <c r="RPG818" s="16"/>
      <c r="RPH818" s="16"/>
      <c r="RPI818" s="16"/>
      <c r="RPJ818" s="16"/>
      <c r="RPK818" s="16"/>
      <c r="RPL818" s="16"/>
      <c r="RPM818" s="16"/>
      <c r="RPN818" s="16"/>
      <c r="RPO818" s="16"/>
      <c r="RPP818" s="16"/>
      <c r="RPQ818" s="16"/>
      <c r="RPR818" s="16"/>
      <c r="RPS818" s="16"/>
      <c r="RPT818" s="16"/>
      <c r="RPU818" s="16"/>
      <c r="RPV818" s="16"/>
      <c r="RPW818" s="16"/>
      <c r="RPX818" s="16"/>
      <c r="RPY818" s="16"/>
      <c r="RPZ818" s="16"/>
      <c r="RQA818" s="16"/>
      <c r="RQB818" s="16"/>
      <c r="RQC818" s="16"/>
      <c r="RQD818" s="16"/>
      <c r="RQE818" s="16"/>
      <c r="RQF818" s="16"/>
      <c r="RQG818" s="16"/>
      <c r="RQH818" s="16"/>
      <c r="RQI818" s="16"/>
      <c r="RQJ818" s="16"/>
      <c r="RQK818" s="16"/>
      <c r="RQL818" s="16"/>
      <c r="RQM818" s="16"/>
      <c r="RQN818" s="16"/>
      <c r="RQO818" s="16"/>
      <c r="RQP818" s="16"/>
      <c r="RQQ818" s="16"/>
      <c r="RQR818" s="16"/>
      <c r="RQS818" s="16"/>
      <c r="RQT818" s="16"/>
      <c r="RQU818" s="16"/>
      <c r="RQV818" s="16"/>
      <c r="RQW818" s="16"/>
      <c r="RQX818" s="16"/>
      <c r="RQY818" s="16"/>
      <c r="RQZ818" s="16"/>
      <c r="RRA818" s="16"/>
      <c r="RRB818" s="16"/>
      <c r="RRC818" s="16"/>
      <c r="RRD818" s="16"/>
      <c r="RRE818" s="16"/>
      <c r="RRF818" s="16"/>
      <c r="RRG818" s="16"/>
      <c r="RRH818" s="16"/>
      <c r="RRI818" s="16"/>
      <c r="RRJ818" s="16"/>
      <c r="RRK818" s="16"/>
      <c r="RRL818" s="16"/>
      <c r="RRM818" s="16"/>
      <c r="RRN818" s="16"/>
      <c r="RRO818" s="16"/>
      <c r="RRP818" s="16"/>
      <c r="RRQ818" s="16"/>
      <c r="RRR818" s="16"/>
      <c r="RRS818" s="16"/>
      <c r="RRT818" s="16"/>
      <c r="RRU818" s="16"/>
      <c r="RRV818" s="16"/>
      <c r="RRW818" s="16"/>
      <c r="RRX818" s="16"/>
      <c r="RRY818" s="16"/>
      <c r="RRZ818" s="16"/>
      <c r="RSA818" s="16"/>
      <c r="RSB818" s="16"/>
      <c r="RSC818" s="16"/>
      <c r="RSD818" s="16"/>
      <c r="RSE818" s="16"/>
      <c r="RSF818" s="16"/>
      <c r="RSG818" s="16"/>
      <c r="RSH818" s="16"/>
      <c r="RSI818" s="16"/>
      <c r="RSJ818" s="16"/>
      <c r="RSK818" s="16"/>
      <c r="RSL818" s="16"/>
      <c r="RSM818" s="16"/>
      <c r="RSN818" s="16"/>
      <c r="RSO818" s="16"/>
      <c r="RSP818" s="16"/>
      <c r="RSQ818" s="16"/>
      <c r="RSR818" s="16"/>
      <c r="RSS818" s="16"/>
      <c r="RST818" s="16"/>
      <c r="RSU818" s="16"/>
      <c r="RSV818" s="16"/>
      <c r="RSW818" s="16"/>
      <c r="RSX818" s="16"/>
      <c r="RSY818" s="16"/>
      <c r="RSZ818" s="16"/>
      <c r="RTA818" s="16"/>
      <c r="RTB818" s="16"/>
      <c r="RTC818" s="16"/>
      <c r="RTD818" s="16"/>
      <c r="RTE818" s="16"/>
      <c r="RTF818" s="16"/>
      <c r="RTG818" s="16"/>
      <c r="RTH818" s="16"/>
      <c r="RTI818" s="16"/>
      <c r="RTJ818" s="16"/>
      <c r="RTK818" s="16"/>
      <c r="RTL818" s="16"/>
      <c r="RTM818" s="16"/>
      <c r="RTN818" s="16"/>
      <c r="RTO818" s="16"/>
      <c r="RTP818" s="16"/>
      <c r="RTQ818" s="16"/>
      <c r="RTR818" s="16"/>
      <c r="RTS818" s="16"/>
      <c r="RTT818" s="16"/>
      <c r="RTU818" s="16"/>
      <c r="RTV818" s="16"/>
      <c r="RTW818" s="16"/>
      <c r="RTX818" s="16"/>
      <c r="RTY818" s="16"/>
      <c r="RTZ818" s="16"/>
      <c r="RUA818" s="16"/>
      <c r="RUB818" s="16"/>
      <c r="RUC818" s="16"/>
      <c r="RUD818" s="16"/>
      <c r="RUE818" s="16"/>
      <c r="RUF818" s="16"/>
      <c r="RUG818" s="16"/>
      <c r="RUH818" s="16"/>
      <c r="RUI818" s="16"/>
      <c r="RUJ818" s="16"/>
      <c r="RUK818" s="16"/>
      <c r="RUL818" s="16"/>
      <c r="RUM818" s="16"/>
      <c r="RUN818" s="16"/>
      <c r="RUO818" s="16"/>
      <c r="RUP818" s="16"/>
      <c r="RUQ818" s="16"/>
      <c r="RUR818" s="16"/>
      <c r="RUS818" s="16"/>
      <c r="RUT818" s="16"/>
      <c r="RUU818" s="16"/>
      <c r="RUV818" s="16"/>
      <c r="RUW818" s="16"/>
      <c r="RUX818" s="16"/>
      <c r="RUY818" s="16"/>
      <c r="RUZ818" s="16"/>
      <c r="RVA818" s="16"/>
      <c r="RVB818" s="16"/>
      <c r="RVC818" s="16"/>
      <c r="RVD818" s="16"/>
      <c r="RVE818" s="16"/>
      <c r="RVF818" s="16"/>
      <c r="RVG818" s="16"/>
      <c r="RVH818" s="16"/>
      <c r="RVI818" s="16"/>
      <c r="RVJ818" s="16"/>
      <c r="RVK818" s="16"/>
      <c r="RVL818" s="16"/>
      <c r="RVM818" s="16"/>
      <c r="RVN818" s="16"/>
      <c r="RVO818" s="16"/>
      <c r="RVP818" s="16"/>
      <c r="RVQ818" s="16"/>
      <c r="RVR818" s="16"/>
      <c r="RVS818" s="16"/>
      <c r="RVT818" s="16"/>
      <c r="RVU818" s="16"/>
      <c r="RVV818" s="16"/>
      <c r="RVW818" s="16"/>
      <c r="RVX818" s="16"/>
      <c r="RVY818" s="16"/>
      <c r="RVZ818" s="16"/>
      <c r="RWA818" s="16"/>
      <c r="RWB818" s="16"/>
      <c r="RWC818" s="16"/>
      <c r="RWD818" s="16"/>
      <c r="RWE818" s="16"/>
      <c r="RWF818" s="16"/>
      <c r="RWG818" s="16"/>
      <c r="RWH818" s="16"/>
      <c r="RWI818" s="16"/>
      <c r="RWJ818" s="16"/>
      <c r="RWK818" s="16"/>
      <c r="RWL818" s="16"/>
      <c r="RWM818" s="16"/>
      <c r="RWN818" s="16"/>
      <c r="RWO818" s="16"/>
      <c r="RWP818" s="16"/>
      <c r="RWQ818" s="16"/>
      <c r="RWR818" s="16"/>
      <c r="RWS818" s="16"/>
      <c r="RWT818" s="16"/>
      <c r="RWU818" s="16"/>
      <c r="RWV818" s="16"/>
      <c r="RWW818" s="16"/>
      <c r="RWX818" s="16"/>
      <c r="RWY818" s="16"/>
      <c r="RWZ818" s="16"/>
      <c r="RXA818" s="16"/>
      <c r="RXB818" s="16"/>
      <c r="RXC818" s="16"/>
      <c r="RXD818" s="16"/>
      <c r="RXE818" s="16"/>
      <c r="RXF818" s="16"/>
      <c r="RXG818" s="16"/>
      <c r="RXH818" s="16"/>
      <c r="RXI818" s="16"/>
      <c r="RXJ818" s="16"/>
      <c r="RXK818" s="16"/>
      <c r="RXL818" s="16"/>
      <c r="RXM818" s="16"/>
      <c r="RXN818" s="16"/>
      <c r="RXO818" s="16"/>
      <c r="RXP818" s="16"/>
      <c r="RXQ818" s="16"/>
      <c r="RXR818" s="16"/>
      <c r="RXS818" s="16"/>
      <c r="RXT818" s="16"/>
      <c r="RXU818" s="16"/>
      <c r="RXV818" s="16"/>
      <c r="RXW818" s="16"/>
      <c r="RXX818" s="16"/>
      <c r="RXY818" s="16"/>
      <c r="RXZ818" s="16"/>
      <c r="RYA818" s="16"/>
      <c r="RYB818" s="16"/>
      <c r="RYC818" s="16"/>
      <c r="RYD818" s="16"/>
      <c r="RYE818" s="16"/>
      <c r="RYF818" s="16"/>
      <c r="RYG818" s="16"/>
      <c r="RYH818" s="16"/>
      <c r="RYI818" s="16"/>
      <c r="RYJ818" s="16"/>
      <c r="RYK818" s="16"/>
      <c r="RYL818" s="16"/>
      <c r="RYM818" s="16"/>
      <c r="RYN818" s="16"/>
      <c r="RYO818" s="16"/>
      <c r="RYP818" s="16"/>
      <c r="RYQ818" s="16"/>
      <c r="RYR818" s="16"/>
      <c r="RYS818" s="16"/>
      <c r="RYT818" s="16"/>
      <c r="RYU818" s="16"/>
      <c r="RYV818" s="16"/>
      <c r="RYW818" s="16"/>
      <c r="RYX818" s="16"/>
      <c r="RYY818" s="16"/>
      <c r="RYZ818" s="16"/>
      <c r="RZA818" s="16"/>
      <c r="RZB818" s="16"/>
      <c r="RZC818" s="16"/>
      <c r="RZD818" s="16"/>
      <c r="RZE818" s="16"/>
      <c r="RZF818" s="16"/>
      <c r="RZG818" s="16"/>
      <c r="RZH818" s="16"/>
      <c r="RZI818" s="16"/>
      <c r="RZJ818" s="16"/>
      <c r="RZK818" s="16"/>
      <c r="RZL818" s="16"/>
      <c r="RZM818" s="16"/>
      <c r="RZN818" s="16"/>
      <c r="RZO818" s="16"/>
      <c r="RZP818" s="16"/>
      <c r="RZQ818" s="16"/>
      <c r="RZR818" s="16"/>
      <c r="RZS818" s="16"/>
      <c r="RZT818" s="16"/>
      <c r="RZU818" s="16"/>
      <c r="RZV818" s="16"/>
      <c r="RZW818" s="16"/>
      <c r="RZX818" s="16"/>
      <c r="RZY818" s="16"/>
      <c r="RZZ818" s="16"/>
      <c r="SAA818" s="16"/>
      <c r="SAB818" s="16"/>
      <c r="SAC818" s="16"/>
      <c r="SAD818" s="16"/>
      <c r="SAE818" s="16"/>
      <c r="SAF818" s="16"/>
      <c r="SAG818" s="16"/>
      <c r="SAH818" s="16"/>
      <c r="SAI818" s="16"/>
      <c r="SAJ818" s="16"/>
      <c r="SAK818" s="16"/>
      <c r="SAL818" s="16"/>
      <c r="SAM818" s="16"/>
      <c r="SAN818" s="16"/>
      <c r="SAO818" s="16"/>
      <c r="SAP818" s="16"/>
      <c r="SAQ818" s="16"/>
      <c r="SAR818" s="16"/>
      <c r="SAS818" s="16"/>
      <c r="SAT818" s="16"/>
      <c r="SAU818" s="16"/>
      <c r="SAV818" s="16"/>
      <c r="SAW818" s="16"/>
      <c r="SAX818" s="16"/>
      <c r="SAY818" s="16"/>
      <c r="SAZ818" s="16"/>
      <c r="SBA818" s="16"/>
      <c r="SBB818" s="16"/>
      <c r="SBC818" s="16"/>
      <c r="SBD818" s="16"/>
      <c r="SBE818" s="16"/>
      <c r="SBF818" s="16"/>
      <c r="SBG818" s="16"/>
      <c r="SBH818" s="16"/>
      <c r="SBI818" s="16"/>
      <c r="SBJ818" s="16"/>
      <c r="SBK818" s="16"/>
      <c r="SBL818" s="16"/>
      <c r="SBM818" s="16"/>
      <c r="SBN818" s="16"/>
      <c r="SBO818" s="16"/>
      <c r="SBP818" s="16"/>
      <c r="SBQ818" s="16"/>
      <c r="SBR818" s="16"/>
      <c r="SBS818" s="16"/>
      <c r="SBT818" s="16"/>
      <c r="SBU818" s="16"/>
      <c r="SBV818" s="16"/>
      <c r="SBW818" s="16"/>
      <c r="SBX818" s="16"/>
      <c r="SBY818" s="16"/>
      <c r="SBZ818" s="16"/>
      <c r="SCA818" s="16"/>
      <c r="SCB818" s="16"/>
      <c r="SCC818" s="16"/>
      <c r="SCD818" s="16"/>
      <c r="SCE818" s="16"/>
      <c r="SCF818" s="16"/>
      <c r="SCG818" s="16"/>
      <c r="SCH818" s="16"/>
      <c r="SCI818" s="16"/>
      <c r="SCJ818" s="16"/>
      <c r="SCK818" s="16"/>
      <c r="SCL818" s="16"/>
      <c r="SCM818" s="16"/>
      <c r="SCN818" s="16"/>
      <c r="SCO818" s="16"/>
      <c r="SCP818" s="16"/>
      <c r="SCQ818" s="16"/>
      <c r="SCR818" s="16"/>
      <c r="SCS818" s="16"/>
      <c r="SCT818" s="16"/>
      <c r="SCU818" s="16"/>
      <c r="SCV818" s="16"/>
      <c r="SCW818" s="16"/>
      <c r="SCX818" s="16"/>
      <c r="SCY818" s="16"/>
      <c r="SCZ818" s="16"/>
      <c r="SDA818" s="16"/>
      <c r="SDB818" s="16"/>
      <c r="SDC818" s="16"/>
      <c r="SDD818" s="16"/>
      <c r="SDE818" s="16"/>
      <c r="SDF818" s="16"/>
      <c r="SDG818" s="16"/>
      <c r="SDH818" s="16"/>
      <c r="SDI818" s="16"/>
      <c r="SDJ818" s="16"/>
      <c r="SDK818" s="16"/>
      <c r="SDL818" s="16"/>
      <c r="SDM818" s="16"/>
      <c r="SDN818" s="16"/>
      <c r="SDO818" s="16"/>
      <c r="SDP818" s="16"/>
      <c r="SDQ818" s="16"/>
      <c r="SDR818" s="16"/>
      <c r="SDS818" s="16"/>
      <c r="SDT818" s="16"/>
      <c r="SDU818" s="16"/>
      <c r="SDV818" s="16"/>
      <c r="SDW818" s="16"/>
      <c r="SDX818" s="16"/>
      <c r="SDY818" s="16"/>
      <c r="SDZ818" s="16"/>
      <c r="SEA818" s="16"/>
      <c r="SEB818" s="16"/>
      <c r="SEC818" s="16"/>
      <c r="SED818" s="16"/>
      <c r="SEE818" s="16"/>
      <c r="SEF818" s="16"/>
      <c r="SEG818" s="16"/>
      <c r="SEH818" s="16"/>
      <c r="SEI818" s="16"/>
      <c r="SEJ818" s="16"/>
      <c r="SEK818" s="16"/>
      <c r="SEL818" s="16"/>
      <c r="SEM818" s="16"/>
      <c r="SEN818" s="16"/>
      <c r="SEO818" s="16"/>
      <c r="SEP818" s="16"/>
      <c r="SEQ818" s="16"/>
      <c r="SER818" s="16"/>
      <c r="SES818" s="16"/>
      <c r="SET818" s="16"/>
      <c r="SEU818" s="16"/>
      <c r="SEV818" s="16"/>
      <c r="SEW818" s="16"/>
      <c r="SEX818" s="16"/>
      <c r="SEY818" s="16"/>
      <c r="SEZ818" s="16"/>
      <c r="SFA818" s="16"/>
      <c r="SFB818" s="16"/>
      <c r="SFC818" s="16"/>
      <c r="SFD818" s="16"/>
      <c r="SFE818" s="16"/>
      <c r="SFF818" s="16"/>
      <c r="SFG818" s="16"/>
      <c r="SFH818" s="16"/>
      <c r="SFI818" s="16"/>
      <c r="SFJ818" s="16"/>
      <c r="SFK818" s="16"/>
      <c r="SFL818" s="16"/>
      <c r="SFM818" s="16"/>
      <c r="SFN818" s="16"/>
      <c r="SFO818" s="16"/>
      <c r="SFP818" s="16"/>
      <c r="SFQ818" s="16"/>
      <c r="SFR818" s="16"/>
      <c r="SFS818" s="16"/>
      <c r="SFT818" s="16"/>
      <c r="SFU818" s="16"/>
      <c r="SFV818" s="16"/>
      <c r="SFW818" s="16"/>
      <c r="SFX818" s="16"/>
      <c r="SFY818" s="16"/>
      <c r="SFZ818" s="16"/>
      <c r="SGA818" s="16"/>
      <c r="SGB818" s="16"/>
      <c r="SGC818" s="16"/>
      <c r="SGD818" s="16"/>
      <c r="SGE818" s="16"/>
      <c r="SGF818" s="16"/>
      <c r="SGG818" s="16"/>
      <c r="SGH818" s="16"/>
      <c r="SGI818" s="16"/>
      <c r="SGJ818" s="16"/>
      <c r="SGK818" s="16"/>
      <c r="SGL818" s="16"/>
      <c r="SGM818" s="16"/>
      <c r="SGN818" s="16"/>
      <c r="SGO818" s="16"/>
      <c r="SGP818" s="16"/>
      <c r="SGQ818" s="16"/>
      <c r="SGR818" s="16"/>
      <c r="SGS818" s="16"/>
      <c r="SGT818" s="16"/>
      <c r="SGU818" s="16"/>
      <c r="SGV818" s="16"/>
      <c r="SGW818" s="16"/>
      <c r="SGX818" s="16"/>
      <c r="SGY818" s="16"/>
      <c r="SGZ818" s="16"/>
      <c r="SHA818" s="16"/>
      <c r="SHB818" s="16"/>
      <c r="SHC818" s="16"/>
      <c r="SHD818" s="16"/>
      <c r="SHE818" s="16"/>
      <c r="SHF818" s="16"/>
      <c r="SHG818" s="16"/>
      <c r="SHH818" s="16"/>
      <c r="SHI818" s="16"/>
      <c r="SHJ818" s="16"/>
      <c r="SHK818" s="16"/>
      <c r="SHL818" s="16"/>
      <c r="SHM818" s="16"/>
      <c r="SHN818" s="16"/>
      <c r="SHO818" s="16"/>
      <c r="SHP818" s="16"/>
      <c r="SHQ818" s="16"/>
      <c r="SHR818" s="16"/>
      <c r="SHS818" s="16"/>
      <c r="SHT818" s="16"/>
      <c r="SHU818" s="16"/>
      <c r="SHV818" s="16"/>
      <c r="SHW818" s="16"/>
      <c r="SHX818" s="16"/>
      <c r="SHY818" s="16"/>
      <c r="SHZ818" s="16"/>
      <c r="SIA818" s="16"/>
      <c r="SIB818" s="16"/>
      <c r="SIC818" s="16"/>
      <c r="SID818" s="16"/>
      <c r="SIE818" s="16"/>
      <c r="SIF818" s="16"/>
      <c r="SIG818" s="16"/>
      <c r="SIH818" s="16"/>
      <c r="SII818" s="16"/>
      <c r="SIJ818" s="16"/>
      <c r="SIK818" s="16"/>
      <c r="SIL818" s="16"/>
      <c r="SIM818" s="16"/>
      <c r="SIN818" s="16"/>
      <c r="SIO818" s="16"/>
      <c r="SIP818" s="16"/>
      <c r="SIQ818" s="16"/>
      <c r="SIR818" s="16"/>
      <c r="SIS818" s="16"/>
      <c r="SIT818" s="16"/>
      <c r="SIU818" s="16"/>
      <c r="SIV818" s="16"/>
      <c r="SIW818" s="16"/>
      <c r="SIX818" s="16"/>
      <c r="SIY818" s="16"/>
      <c r="SIZ818" s="16"/>
      <c r="SJA818" s="16"/>
      <c r="SJB818" s="16"/>
      <c r="SJC818" s="16"/>
      <c r="SJD818" s="16"/>
      <c r="SJE818" s="16"/>
      <c r="SJF818" s="16"/>
      <c r="SJG818" s="16"/>
      <c r="SJH818" s="16"/>
      <c r="SJI818" s="16"/>
      <c r="SJJ818" s="16"/>
      <c r="SJK818" s="16"/>
      <c r="SJL818" s="16"/>
      <c r="SJM818" s="16"/>
      <c r="SJN818" s="16"/>
      <c r="SJO818" s="16"/>
      <c r="SJP818" s="16"/>
      <c r="SJQ818" s="16"/>
      <c r="SJR818" s="16"/>
      <c r="SJS818" s="16"/>
      <c r="SJT818" s="16"/>
      <c r="SJU818" s="16"/>
      <c r="SJV818" s="16"/>
      <c r="SJW818" s="16"/>
      <c r="SJX818" s="16"/>
      <c r="SJY818" s="16"/>
      <c r="SJZ818" s="16"/>
      <c r="SKA818" s="16"/>
      <c r="SKB818" s="16"/>
      <c r="SKC818" s="16"/>
      <c r="SKD818" s="16"/>
      <c r="SKE818" s="16"/>
      <c r="SKF818" s="16"/>
      <c r="SKG818" s="16"/>
      <c r="SKH818" s="16"/>
      <c r="SKI818" s="16"/>
      <c r="SKJ818" s="16"/>
      <c r="SKK818" s="16"/>
      <c r="SKL818" s="16"/>
      <c r="SKM818" s="16"/>
      <c r="SKN818" s="16"/>
      <c r="SKO818" s="16"/>
      <c r="SKP818" s="16"/>
      <c r="SKQ818" s="16"/>
      <c r="SKR818" s="16"/>
      <c r="SKS818" s="16"/>
      <c r="SKT818" s="16"/>
      <c r="SKU818" s="16"/>
      <c r="SKV818" s="16"/>
      <c r="SKW818" s="16"/>
      <c r="SKX818" s="16"/>
      <c r="SKY818" s="16"/>
      <c r="SKZ818" s="16"/>
      <c r="SLA818" s="16"/>
      <c r="SLB818" s="16"/>
      <c r="SLC818" s="16"/>
      <c r="SLD818" s="16"/>
      <c r="SLE818" s="16"/>
      <c r="SLF818" s="16"/>
      <c r="SLG818" s="16"/>
      <c r="SLH818" s="16"/>
      <c r="SLI818" s="16"/>
      <c r="SLJ818" s="16"/>
      <c r="SLK818" s="16"/>
      <c r="SLL818" s="16"/>
      <c r="SLM818" s="16"/>
      <c r="SLN818" s="16"/>
      <c r="SLO818" s="16"/>
      <c r="SLP818" s="16"/>
      <c r="SLQ818" s="16"/>
      <c r="SLR818" s="16"/>
      <c r="SLS818" s="16"/>
      <c r="SLT818" s="16"/>
      <c r="SLU818" s="16"/>
      <c r="SLV818" s="16"/>
      <c r="SLW818" s="16"/>
      <c r="SLX818" s="16"/>
      <c r="SLY818" s="16"/>
      <c r="SLZ818" s="16"/>
      <c r="SMA818" s="16"/>
      <c r="SMB818" s="16"/>
      <c r="SMC818" s="16"/>
      <c r="SMD818" s="16"/>
      <c r="SME818" s="16"/>
      <c r="SMF818" s="16"/>
      <c r="SMG818" s="16"/>
      <c r="SMH818" s="16"/>
      <c r="SMI818" s="16"/>
      <c r="SMJ818" s="16"/>
      <c r="SMK818" s="16"/>
      <c r="SML818" s="16"/>
      <c r="SMM818" s="16"/>
      <c r="SMN818" s="16"/>
      <c r="SMO818" s="16"/>
      <c r="SMP818" s="16"/>
      <c r="SMQ818" s="16"/>
      <c r="SMR818" s="16"/>
      <c r="SMS818" s="16"/>
      <c r="SMT818" s="16"/>
      <c r="SMU818" s="16"/>
      <c r="SMV818" s="16"/>
      <c r="SMW818" s="16"/>
      <c r="SMX818" s="16"/>
      <c r="SMY818" s="16"/>
      <c r="SMZ818" s="16"/>
      <c r="SNA818" s="16"/>
      <c r="SNB818" s="16"/>
      <c r="SNC818" s="16"/>
      <c r="SND818" s="16"/>
      <c r="SNE818" s="16"/>
      <c r="SNF818" s="16"/>
      <c r="SNG818" s="16"/>
      <c r="SNH818" s="16"/>
      <c r="SNI818" s="16"/>
      <c r="SNJ818" s="16"/>
      <c r="SNK818" s="16"/>
      <c r="SNL818" s="16"/>
      <c r="SNM818" s="16"/>
      <c r="SNN818" s="16"/>
      <c r="SNO818" s="16"/>
      <c r="SNP818" s="16"/>
      <c r="SNQ818" s="16"/>
      <c r="SNR818" s="16"/>
      <c r="SNS818" s="16"/>
      <c r="SNT818" s="16"/>
      <c r="SNU818" s="16"/>
      <c r="SNV818" s="16"/>
      <c r="SNW818" s="16"/>
      <c r="SNX818" s="16"/>
      <c r="SNY818" s="16"/>
      <c r="SNZ818" s="16"/>
      <c r="SOA818" s="16"/>
      <c r="SOB818" s="16"/>
      <c r="SOC818" s="16"/>
      <c r="SOD818" s="16"/>
      <c r="SOE818" s="16"/>
      <c r="SOF818" s="16"/>
      <c r="SOG818" s="16"/>
      <c r="SOH818" s="16"/>
      <c r="SOI818" s="16"/>
      <c r="SOJ818" s="16"/>
      <c r="SOK818" s="16"/>
      <c r="SOL818" s="16"/>
      <c r="SOM818" s="16"/>
      <c r="SON818" s="16"/>
      <c r="SOO818" s="16"/>
      <c r="SOP818" s="16"/>
      <c r="SOQ818" s="16"/>
      <c r="SOR818" s="16"/>
      <c r="SOS818" s="16"/>
      <c r="SOT818" s="16"/>
      <c r="SOU818" s="16"/>
      <c r="SOV818" s="16"/>
      <c r="SOW818" s="16"/>
      <c r="SOX818" s="16"/>
      <c r="SOY818" s="16"/>
      <c r="SOZ818" s="16"/>
      <c r="SPA818" s="16"/>
      <c r="SPB818" s="16"/>
      <c r="SPC818" s="16"/>
      <c r="SPD818" s="16"/>
      <c r="SPE818" s="16"/>
      <c r="SPF818" s="16"/>
      <c r="SPG818" s="16"/>
      <c r="SPH818" s="16"/>
      <c r="SPI818" s="16"/>
      <c r="SPJ818" s="16"/>
      <c r="SPK818" s="16"/>
      <c r="SPL818" s="16"/>
      <c r="SPM818" s="16"/>
      <c r="SPN818" s="16"/>
      <c r="SPO818" s="16"/>
      <c r="SPP818" s="16"/>
      <c r="SPQ818" s="16"/>
      <c r="SPR818" s="16"/>
      <c r="SPS818" s="16"/>
      <c r="SPT818" s="16"/>
      <c r="SPU818" s="16"/>
      <c r="SPV818" s="16"/>
      <c r="SPW818" s="16"/>
      <c r="SPX818" s="16"/>
      <c r="SPY818" s="16"/>
      <c r="SPZ818" s="16"/>
      <c r="SQA818" s="16"/>
      <c r="SQB818" s="16"/>
      <c r="SQC818" s="16"/>
      <c r="SQD818" s="16"/>
      <c r="SQE818" s="16"/>
      <c r="SQF818" s="16"/>
      <c r="SQG818" s="16"/>
      <c r="SQH818" s="16"/>
      <c r="SQI818" s="16"/>
      <c r="SQJ818" s="16"/>
      <c r="SQK818" s="16"/>
      <c r="SQL818" s="16"/>
      <c r="SQM818" s="16"/>
      <c r="SQN818" s="16"/>
      <c r="SQO818" s="16"/>
      <c r="SQP818" s="16"/>
      <c r="SQQ818" s="16"/>
      <c r="SQR818" s="16"/>
      <c r="SQS818" s="16"/>
      <c r="SQT818" s="16"/>
      <c r="SQU818" s="16"/>
      <c r="SQV818" s="16"/>
      <c r="SQW818" s="16"/>
      <c r="SQX818" s="16"/>
      <c r="SQY818" s="16"/>
      <c r="SQZ818" s="16"/>
      <c r="SRA818" s="16"/>
      <c r="SRB818" s="16"/>
      <c r="SRC818" s="16"/>
      <c r="SRD818" s="16"/>
      <c r="SRE818" s="16"/>
      <c r="SRF818" s="16"/>
      <c r="SRG818" s="16"/>
      <c r="SRH818" s="16"/>
      <c r="SRI818" s="16"/>
      <c r="SRJ818" s="16"/>
      <c r="SRK818" s="16"/>
      <c r="SRL818" s="16"/>
      <c r="SRM818" s="16"/>
      <c r="SRN818" s="16"/>
      <c r="SRO818" s="16"/>
      <c r="SRP818" s="16"/>
      <c r="SRQ818" s="16"/>
      <c r="SRR818" s="16"/>
      <c r="SRS818" s="16"/>
      <c r="SRT818" s="16"/>
      <c r="SRU818" s="16"/>
      <c r="SRV818" s="16"/>
      <c r="SRW818" s="16"/>
      <c r="SRX818" s="16"/>
      <c r="SRY818" s="16"/>
      <c r="SRZ818" s="16"/>
      <c r="SSA818" s="16"/>
      <c r="SSB818" s="16"/>
      <c r="SSC818" s="16"/>
      <c r="SSD818" s="16"/>
      <c r="SSE818" s="16"/>
      <c r="SSF818" s="16"/>
      <c r="SSG818" s="16"/>
      <c r="SSH818" s="16"/>
      <c r="SSI818" s="16"/>
      <c r="SSJ818" s="16"/>
      <c r="SSK818" s="16"/>
      <c r="SSL818" s="16"/>
      <c r="SSM818" s="16"/>
      <c r="SSN818" s="16"/>
      <c r="SSO818" s="16"/>
      <c r="SSP818" s="16"/>
      <c r="SSQ818" s="16"/>
      <c r="SSR818" s="16"/>
      <c r="SSS818" s="16"/>
      <c r="SST818" s="16"/>
      <c r="SSU818" s="16"/>
      <c r="SSV818" s="16"/>
      <c r="SSW818" s="16"/>
      <c r="SSX818" s="16"/>
      <c r="SSY818" s="16"/>
      <c r="SSZ818" s="16"/>
      <c r="STA818" s="16"/>
      <c r="STB818" s="16"/>
      <c r="STC818" s="16"/>
      <c r="STD818" s="16"/>
      <c r="STE818" s="16"/>
      <c r="STF818" s="16"/>
      <c r="STG818" s="16"/>
      <c r="STH818" s="16"/>
      <c r="STI818" s="16"/>
      <c r="STJ818" s="16"/>
      <c r="STK818" s="16"/>
      <c r="STL818" s="16"/>
      <c r="STM818" s="16"/>
      <c r="STN818" s="16"/>
      <c r="STO818" s="16"/>
      <c r="STP818" s="16"/>
      <c r="STQ818" s="16"/>
      <c r="STR818" s="16"/>
      <c r="STS818" s="16"/>
      <c r="STT818" s="16"/>
      <c r="STU818" s="16"/>
      <c r="STV818" s="16"/>
      <c r="STW818" s="16"/>
      <c r="STX818" s="16"/>
      <c r="STY818" s="16"/>
      <c r="STZ818" s="16"/>
      <c r="SUA818" s="16"/>
      <c r="SUB818" s="16"/>
      <c r="SUC818" s="16"/>
      <c r="SUD818" s="16"/>
      <c r="SUE818" s="16"/>
      <c r="SUF818" s="16"/>
      <c r="SUG818" s="16"/>
      <c r="SUH818" s="16"/>
      <c r="SUI818" s="16"/>
      <c r="SUJ818" s="16"/>
      <c r="SUK818" s="16"/>
      <c r="SUL818" s="16"/>
      <c r="SUM818" s="16"/>
      <c r="SUN818" s="16"/>
      <c r="SUO818" s="16"/>
      <c r="SUP818" s="16"/>
      <c r="SUQ818" s="16"/>
      <c r="SUR818" s="16"/>
      <c r="SUS818" s="16"/>
      <c r="SUT818" s="16"/>
      <c r="SUU818" s="16"/>
      <c r="SUV818" s="16"/>
      <c r="SUW818" s="16"/>
      <c r="SUX818" s="16"/>
      <c r="SUY818" s="16"/>
      <c r="SUZ818" s="16"/>
      <c r="SVA818" s="16"/>
      <c r="SVB818" s="16"/>
      <c r="SVC818" s="16"/>
      <c r="SVD818" s="16"/>
      <c r="SVE818" s="16"/>
      <c r="SVF818" s="16"/>
      <c r="SVG818" s="16"/>
      <c r="SVH818" s="16"/>
      <c r="SVI818" s="16"/>
      <c r="SVJ818" s="16"/>
      <c r="SVK818" s="16"/>
      <c r="SVL818" s="16"/>
      <c r="SVM818" s="16"/>
      <c r="SVN818" s="16"/>
      <c r="SVO818" s="16"/>
      <c r="SVP818" s="16"/>
      <c r="SVQ818" s="16"/>
      <c r="SVR818" s="16"/>
      <c r="SVS818" s="16"/>
      <c r="SVT818" s="16"/>
      <c r="SVU818" s="16"/>
      <c r="SVV818" s="16"/>
      <c r="SVW818" s="16"/>
      <c r="SVX818" s="16"/>
      <c r="SVY818" s="16"/>
      <c r="SVZ818" s="16"/>
      <c r="SWA818" s="16"/>
      <c r="SWB818" s="16"/>
      <c r="SWC818" s="16"/>
      <c r="SWD818" s="16"/>
      <c r="SWE818" s="16"/>
      <c r="SWF818" s="16"/>
      <c r="SWG818" s="16"/>
      <c r="SWH818" s="16"/>
      <c r="SWI818" s="16"/>
      <c r="SWJ818" s="16"/>
      <c r="SWK818" s="16"/>
      <c r="SWL818" s="16"/>
      <c r="SWM818" s="16"/>
      <c r="SWN818" s="16"/>
      <c r="SWO818" s="16"/>
      <c r="SWP818" s="16"/>
      <c r="SWQ818" s="16"/>
      <c r="SWR818" s="16"/>
      <c r="SWS818" s="16"/>
      <c r="SWT818" s="16"/>
      <c r="SWU818" s="16"/>
      <c r="SWV818" s="16"/>
      <c r="SWW818" s="16"/>
      <c r="SWX818" s="16"/>
      <c r="SWY818" s="16"/>
      <c r="SWZ818" s="16"/>
      <c r="SXA818" s="16"/>
      <c r="SXB818" s="16"/>
      <c r="SXC818" s="16"/>
      <c r="SXD818" s="16"/>
      <c r="SXE818" s="16"/>
      <c r="SXF818" s="16"/>
      <c r="SXG818" s="16"/>
      <c r="SXH818" s="16"/>
      <c r="SXI818" s="16"/>
      <c r="SXJ818" s="16"/>
      <c r="SXK818" s="16"/>
      <c r="SXL818" s="16"/>
      <c r="SXM818" s="16"/>
      <c r="SXN818" s="16"/>
      <c r="SXO818" s="16"/>
      <c r="SXP818" s="16"/>
      <c r="SXQ818" s="16"/>
      <c r="SXR818" s="16"/>
      <c r="SXS818" s="16"/>
      <c r="SXT818" s="16"/>
      <c r="SXU818" s="16"/>
      <c r="SXV818" s="16"/>
      <c r="SXW818" s="16"/>
      <c r="SXX818" s="16"/>
      <c r="SXY818" s="16"/>
      <c r="SXZ818" s="16"/>
      <c r="SYA818" s="16"/>
      <c r="SYB818" s="16"/>
      <c r="SYC818" s="16"/>
      <c r="SYD818" s="16"/>
      <c r="SYE818" s="16"/>
      <c r="SYF818" s="16"/>
      <c r="SYG818" s="16"/>
      <c r="SYH818" s="16"/>
      <c r="SYI818" s="16"/>
      <c r="SYJ818" s="16"/>
      <c r="SYK818" s="16"/>
      <c r="SYL818" s="16"/>
      <c r="SYM818" s="16"/>
      <c r="SYN818" s="16"/>
      <c r="SYO818" s="16"/>
      <c r="SYP818" s="16"/>
      <c r="SYQ818" s="16"/>
      <c r="SYR818" s="16"/>
      <c r="SYS818" s="16"/>
      <c r="SYT818" s="16"/>
      <c r="SYU818" s="16"/>
      <c r="SYV818" s="16"/>
      <c r="SYW818" s="16"/>
      <c r="SYX818" s="16"/>
      <c r="SYY818" s="16"/>
      <c r="SYZ818" s="16"/>
      <c r="SZA818" s="16"/>
      <c r="SZB818" s="16"/>
      <c r="SZC818" s="16"/>
      <c r="SZD818" s="16"/>
      <c r="SZE818" s="16"/>
      <c r="SZF818" s="16"/>
      <c r="SZG818" s="16"/>
      <c r="SZH818" s="16"/>
      <c r="SZI818" s="16"/>
      <c r="SZJ818" s="16"/>
      <c r="SZK818" s="16"/>
      <c r="SZL818" s="16"/>
      <c r="SZM818" s="16"/>
      <c r="SZN818" s="16"/>
      <c r="SZO818" s="16"/>
      <c r="SZP818" s="16"/>
      <c r="SZQ818" s="16"/>
      <c r="SZR818" s="16"/>
      <c r="SZS818" s="16"/>
      <c r="SZT818" s="16"/>
      <c r="SZU818" s="16"/>
      <c r="SZV818" s="16"/>
      <c r="SZW818" s="16"/>
      <c r="SZX818" s="16"/>
      <c r="SZY818" s="16"/>
      <c r="SZZ818" s="16"/>
      <c r="TAA818" s="16"/>
      <c r="TAB818" s="16"/>
      <c r="TAC818" s="16"/>
      <c r="TAD818" s="16"/>
      <c r="TAE818" s="16"/>
      <c r="TAF818" s="16"/>
      <c r="TAG818" s="16"/>
      <c r="TAH818" s="16"/>
      <c r="TAI818" s="16"/>
      <c r="TAJ818" s="16"/>
      <c r="TAK818" s="16"/>
      <c r="TAL818" s="16"/>
      <c r="TAM818" s="16"/>
      <c r="TAN818" s="16"/>
      <c r="TAO818" s="16"/>
      <c r="TAP818" s="16"/>
      <c r="TAQ818" s="16"/>
      <c r="TAR818" s="16"/>
      <c r="TAS818" s="16"/>
      <c r="TAT818" s="16"/>
      <c r="TAU818" s="16"/>
      <c r="TAV818" s="16"/>
      <c r="TAW818" s="16"/>
      <c r="TAX818" s="16"/>
      <c r="TAY818" s="16"/>
      <c r="TAZ818" s="16"/>
      <c r="TBA818" s="16"/>
      <c r="TBB818" s="16"/>
      <c r="TBC818" s="16"/>
      <c r="TBD818" s="16"/>
      <c r="TBE818" s="16"/>
      <c r="TBF818" s="16"/>
      <c r="TBG818" s="16"/>
      <c r="TBH818" s="16"/>
      <c r="TBI818" s="16"/>
      <c r="TBJ818" s="16"/>
      <c r="TBK818" s="16"/>
      <c r="TBL818" s="16"/>
      <c r="TBM818" s="16"/>
      <c r="TBN818" s="16"/>
      <c r="TBO818" s="16"/>
      <c r="TBP818" s="16"/>
      <c r="TBQ818" s="16"/>
      <c r="TBR818" s="16"/>
      <c r="TBS818" s="16"/>
      <c r="TBT818" s="16"/>
      <c r="TBU818" s="16"/>
      <c r="TBV818" s="16"/>
      <c r="TBW818" s="16"/>
      <c r="TBX818" s="16"/>
      <c r="TBY818" s="16"/>
      <c r="TBZ818" s="16"/>
      <c r="TCA818" s="16"/>
      <c r="TCB818" s="16"/>
      <c r="TCC818" s="16"/>
      <c r="TCD818" s="16"/>
      <c r="TCE818" s="16"/>
      <c r="TCF818" s="16"/>
      <c r="TCG818" s="16"/>
      <c r="TCH818" s="16"/>
      <c r="TCI818" s="16"/>
      <c r="TCJ818" s="16"/>
      <c r="TCK818" s="16"/>
      <c r="TCL818" s="16"/>
      <c r="TCM818" s="16"/>
      <c r="TCN818" s="16"/>
      <c r="TCO818" s="16"/>
      <c r="TCP818" s="16"/>
      <c r="TCQ818" s="16"/>
      <c r="TCR818" s="16"/>
      <c r="TCS818" s="16"/>
      <c r="TCT818" s="16"/>
      <c r="TCU818" s="16"/>
      <c r="TCV818" s="16"/>
      <c r="TCW818" s="16"/>
      <c r="TCX818" s="16"/>
      <c r="TCY818" s="16"/>
      <c r="TCZ818" s="16"/>
      <c r="TDA818" s="16"/>
      <c r="TDB818" s="16"/>
      <c r="TDC818" s="16"/>
      <c r="TDD818" s="16"/>
      <c r="TDE818" s="16"/>
      <c r="TDF818" s="16"/>
      <c r="TDG818" s="16"/>
      <c r="TDH818" s="16"/>
      <c r="TDI818" s="16"/>
      <c r="TDJ818" s="16"/>
      <c r="TDK818" s="16"/>
      <c r="TDL818" s="16"/>
      <c r="TDM818" s="16"/>
      <c r="TDN818" s="16"/>
      <c r="TDO818" s="16"/>
      <c r="TDP818" s="16"/>
      <c r="TDQ818" s="16"/>
      <c r="TDR818" s="16"/>
      <c r="TDS818" s="16"/>
      <c r="TDT818" s="16"/>
      <c r="TDU818" s="16"/>
      <c r="TDV818" s="16"/>
      <c r="TDW818" s="16"/>
      <c r="TDX818" s="16"/>
      <c r="TDY818" s="16"/>
      <c r="TDZ818" s="16"/>
      <c r="TEA818" s="16"/>
      <c r="TEB818" s="16"/>
      <c r="TEC818" s="16"/>
      <c r="TED818" s="16"/>
      <c r="TEE818" s="16"/>
      <c r="TEF818" s="16"/>
      <c r="TEG818" s="16"/>
      <c r="TEH818" s="16"/>
      <c r="TEI818" s="16"/>
      <c r="TEJ818" s="16"/>
      <c r="TEK818" s="16"/>
      <c r="TEL818" s="16"/>
      <c r="TEM818" s="16"/>
      <c r="TEN818" s="16"/>
      <c r="TEO818" s="16"/>
      <c r="TEP818" s="16"/>
      <c r="TEQ818" s="16"/>
      <c r="TER818" s="16"/>
      <c r="TES818" s="16"/>
      <c r="TET818" s="16"/>
      <c r="TEU818" s="16"/>
      <c r="TEV818" s="16"/>
      <c r="TEW818" s="16"/>
      <c r="TEX818" s="16"/>
      <c r="TEY818" s="16"/>
      <c r="TEZ818" s="16"/>
      <c r="TFA818" s="16"/>
      <c r="TFB818" s="16"/>
      <c r="TFC818" s="16"/>
      <c r="TFD818" s="16"/>
      <c r="TFE818" s="16"/>
      <c r="TFF818" s="16"/>
      <c r="TFG818" s="16"/>
      <c r="TFH818" s="16"/>
      <c r="TFI818" s="16"/>
      <c r="TFJ818" s="16"/>
      <c r="TFK818" s="16"/>
      <c r="TFL818" s="16"/>
      <c r="TFM818" s="16"/>
      <c r="TFN818" s="16"/>
      <c r="TFO818" s="16"/>
      <c r="TFP818" s="16"/>
      <c r="TFQ818" s="16"/>
      <c r="TFR818" s="16"/>
      <c r="TFS818" s="16"/>
      <c r="TFT818" s="16"/>
      <c r="TFU818" s="16"/>
      <c r="TFV818" s="16"/>
      <c r="TFW818" s="16"/>
      <c r="TFX818" s="16"/>
      <c r="TFY818" s="16"/>
      <c r="TFZ818" s="16"/>
      <c r="TGA818" s="16"/>
      <c r="TGB818" s="16"/>
      <c r="TGC818" s="16"/>
      <c r="TGD818" s="16"/>
      <c r="TGE818" s="16"/>
      <c r="TGF818" s="16"/>
      <c r="TGG818" s="16"/>
      <c r="TGH818" s="16"/>
      <c r="TGI818" s="16"/>
      <c r="TGJ818" s="16"/>
      <c r="TGK818" s="16"/>
      <c r="TGL818" s="16"/>
      <c r="TGM818" s="16"/>
      <c r="TGN818" s="16"/>
      <c r="TGO818" s="16"/>
      <c r="TGP818" s="16"/>
      <c r="TGQ818" s="16"/>
      <c r="TGR818" s="16"/>
      <c r="TGS818" s="16"/>
      <c r="TGT818" s="16"/>
      <c r="TGU818" s="16"/>
      <c r="TGV818" s="16"/>
      <c r="TGW818" s="16"/>
      <c r="TGX818" s="16"/>
      <c r="TGY818" s="16"/>
      <c r="TGZ818" s="16"/>
      <c r="THA818" s="16"/>
      <c r="THB818" s="16"/>
      <c r="THC818" s="16"/>
      <c r="THD818" s="16"/>
      <c r="THE818" s="16"/>
      <c r="THF818" s="16"/>
      <c r="THG818" s="16"/>
      <c r="THH818" s="16"/>
      <c r="THI818" s="16"/>
      <c r="THJ818" s="16"/>
      <c r="THK818" s="16"/>
      <c r="THL818" s="16"/>
      <c r="THM818" s="16"/>
      <c r="THN818" s="16"/>
      <c r="THO818" s="16"/>
      <c r="THP818" s="16"/>
      <c r="THQ818" s="16"/>
      <c r="THR818" s="16"/>
      <c r="THS818" s="16"/>
      <c r="THT818" s="16"/>
      <c r="THU818" s="16"/>
      <c r="THV818" s="16"/>
      <c r="THW818" s="16"/>
      <c r="THX818" s="16"/>
      <c r="THY818" s="16"/>
      <c r="THZ818" s="16"/>
      <c r="TIA818" s="16"/>
      <c r="TIB818" s="16"/>
      <c r="TIC818" s="16"/>
      <c r="TID818" s="16"/>
      <c r="TIE818" s="16"/>
      <c r="TIF818" s="16"/>
      <c r="TIG818" s="16"/>
      <c r="TIH818" s="16"/>
      <c r="TII818" s="16"/>
      <c r="TIJ818" s="16"/>
      <c r="TIK818" s="16"/>
      <c r="TIL818" s="16"/>
      <c r="TIM818" s="16"/>
      <c r="TIN818" s="16"/>
      <c r="TIO818" s="16"/>
      <c r="TIP818" s="16"/>
      <c r="TIQ818" s="16"/>
      <c r="TIR818" s="16"/>
      <c r="TIS818" s="16"/>
      <c r="TIT818" s="16"/>
      <c r="TIU818" s="16"/>
      <c r="TIV818" s="16"/>
      <c r="TIW818" s="16"/>
      <c r="TIX818" s="16"/>
      <c r="TIY818" s="16"/>
      <c r="TIZ818" s="16"/>
      <c r="TJA818" s="16"/>
      <c r="TJB818" s="16"/>
      <c r="TJC818" s="16"/>
      <c r="TJD818" s="16"/>
      <c r="TJE818" s="16"/>
      <c r="TJF818" s="16"/>
      <c r="TJG818" s="16"/>
      <c r="TJH818" s="16"/>
      <c r="TJI818" s="16"/>
      <c r="TJJ818" s="16"/>
      <c r="TJK818" s="16"/>
      <c r="TJL818" s="16"/>
      <c r="TJM818" s="16"/>
      <c r="TJN818" s="16"/>
      <c r="TJO818" s="16"/>
      <c r="TJP818" s="16"/>
      <c r="TJQ818" s="16"/>
      <c r="TJR818" s="16"/>
      <c r="TJS818" s="16"/>
      <c r="TJT818" s="16"/>
      <c r="TJU818" s="16"/>
      <c r="TJV818" s="16"/>
      <c r="TJW818" s="16"/>
      <c r="TJX818" s="16"/>
      <c r="TJY818" s="16"/>
      <c r="TJZ818" s="16"/>
      <c r="TKA818" s="16"/>
      <c r="TKB818" s="16"/>
      <c r="TKC818" s="16"/>
      <c r="TKD818" s="16"/>
      <c r="TKE818" s="16"/>
      <c r="TKF818" s="16"/>
      <c r="TKG818" s="16"/>
      <c r="TKH818" s="16"/>
      <c r="TKI818" s="16"/>
      <c r="TKJ818" s="16"/>
      <c r="TKK818" s="16"/>
      <c r="TKL818" s="16"/>
      <c r="TKM818" s="16"/>
      <c r="TKN818" s="16"/>
      <c r="TKO818" s="16"/>
      <c r="TKP818" s="16"/>
      <c r="TKQ818" s="16"/>
      <c r="TKR818" s="16"/>
      <c r="TKS818" s="16"/>
      <c r="TKT818" s="16"/>
      <c r="TKU818" s="16"/>
      <c r="TKV818" s="16"/>
      <c r="TKW818" s="16"/>
      <c r="TKX818" s="16"/>
      <c r="TKY818" s="16"/>
      <c r="TKZ818" s="16"/>
      <c r="TLA818" s="16"/>
      <c r="TLB818" s="16"/>
      <c r="TLC818" s="16"/>
      <c r="TLD818" s="16"/>
      <c r="TLE818" s="16"/>
      <c r="TLF818" s="16"/>
      <c r="TLG818" s="16"/>
      <c r="TLH818" s="16"/>
      <c r="TLI818" s="16"/>
      <c r="TLJ818" s="16"/>
      <c r="TLK818" s="16"/>
      <c r="TLL818" s="16"/>
      <c r="TLM818" s="16"/>
      <c r="TLN818" s="16"/>
      <c r="TLO818" s="16"/>
      <c r="TLP818" s="16"/>
      <c r="TLQ818" s="16"/>
      <c r="TLR818" s="16"/>
      <c r="TLS818" s="16"/>
      <c r="TLT818" s="16"/>
      <c r="TLU818" s="16"/>
      <c r="TLV818" s="16"/>
      <c r="TLW818" s="16"/>
      <c r="TLX818" s="16"/>
      <c r="TLY818" s="16"/>
      <c r="TLZ818" s="16"/>
      <c r="TMA818" s="16"/>
      <c r="TMB818" s="16"/>
      <c r="TMC818" s="16"/>
      <c r="TMD818" s="16"/>
      <c r="TME818" s="16"/>
      <c r="TMF818" s="16"/>
      <c r="TMG818" s="16"/>
      <c r="TMH818" s="16"/>
      <c r="TMI818" s="16"/>
      <c r="TMJ818" s="16"/>
      <c r="TMK818" s="16"/>
      <c r="TML818" s="16"/>
      <c r="TMM818" s="16"/>
      <c r="TMN818" s="16"/>
      <c r="TMO818" s="16"/>
      <c r="TMP818" s="16"/>
      <c r="TMQ818" s="16"/>
      <c r="TMR818" s="16"/>
      <c r="TMS818" s="16"/>
      <c r="TMT818" s="16"/>
      <c r="TMU818" s="16"/>
      <c r="TMV818" s="16"/>
      <c r="TMW818" s="16"/>
      <c r="TMX818" s="16"/>
      <c r="TMY818" s="16"/>
      <c r="TMZ818" s="16"/>
      <c r="TNA818" s="16"/>
      <c r="TNB818" s="16"/>
      <c r="TNC818" s="16"/>
      <c r="TND818" s="16"/>
      <c r="TNE818" s="16"/>
      <c r="TNF818" s="16"/>
      <c r="TNG818" s="16"/>
      <c r="TNH818" s="16"/>
      <c r="TNI818" s="16"/>
      <c r="TNJ818" s="16"/>
      <c r="TNK818" s="16"/>
      <c r="TNL818" s="16"/>
      <c r="TNM818" s="16"/>
      <c r="TNN818" s="16"/>
      <c r="TNO818" s="16"/>
      <c r="TNP818" s="16"/>
      <c r="TNQ818" s="16"/>
      <c r="TNR818" s="16"/>
      <c r="TNS818" s="16"/>
      <c r="TNT818" s="16"/>
      <c r="TNU818" s="16"/>
      <c r="TNV818" s="16"/>
      <c r="TNW818" s="16"/>
      <c r="TNX818" s="16"/>
      <c r="TNY818" s="16"/>
      <c r="TNZ818" s="16"/>
      <c r="TOA818" s="16"/>
      <c r="TOB818" s="16"/>
      <c r="TOC818" s="16"/>
      <c r="TOD818" s="16"/>
      <c r="TOE818" s="16"/>
      <c r="TOF818" s="16"/>
      <c r="TOG818" s="16"/>
      <c r="TOH818" s="16"/>
      <c r="TOI818" s="16"/>
      <c r="TOJ818" s="16"/>
      <c r="TOK818" s="16"/>
      <c r="TOL818" s="16"/>
      <c r="TOM818" s="16"/>
      <c r="TON818" s="16"/>
      <c r="TOO818" s="16"/>
      <c r="TOP818" s="16"/>
      <c r="TOQ818" s="16"/>
      <c r="TOR818" s="16"/>
      <c r="TOS818" s="16"/>
      <c r="TOT818" s="16"/>
      <c r="TOU818" s="16"/>
      <c r="TOV818" s="16"/>
      <c r="TOW818" s="16"/>
      <c r="TOX818" s="16"/>
      <c r="TOY818" s="16"/>
      <c r="TOZ818" s="16"/>
      <c r="TPA818" s="16"/>
      <c r="TPB818" s="16"/>
      <c r="TPC818" s="16"/>
      <c r="TPD818" s="16"/>
      <c r="TPE818" s="16"/>
      <c r="TPF818" s="16"/>
      <c r="TPG818" s="16"/>
      <c r="TPH818" s="16"/>
      <c r="TPI818" s="16"/>
      <c r="TPJ818" s="16"/>
      <c r="TPK818" s="16"/>
      <c r="TPL818" s="16"/>
      <c r="TPM818" s="16"/>
      <c r="TPN818" s="16"/>
      <c r="TPO818" s="16"/>
      <c r="TPP818" s="16"/>
      <c r="TPQ818" s="16"/>
      <c r="TPR818" s="16"/>
      <c r="TPS818" s="16"/>
      <c r="TPT818" s="16"/>
      <c r="TPU818" s="16"/>
      <c r="TPV818" s="16"/>
      <c r="TPW818" s="16"/>
      <c r="TPX818" s="16"/>
      <c r="TPY818" s="16"/>
      <c r="TPZ818" s="16"/>
      <c r="TQA818" s="16"/>
      <c r="TQB818" s="16"/>
      <c r="TQC818" s="16"/>
      <c r="TQD818" s="16"/>
      <c r="TQE818" s="16"/>
      <c r="TQF818" s="16"/>
      <c r="TQG818" s="16"/>
      <c r="TQH818" s="16"/>
      <c r="TQI818" s="16"/>
      <c r="TQJ818" s="16"/>
      <c r="TQK818" s="16"/>
      <c r="TQL818" s="16"/>
      <c r="TQM818" s="16"/>
      <c r="TQN818" s="16"/>
      <c r="TQO818" s="16"/>
      <c r="TQP818" s="16"/>
      <c r="TQQ818" s="16"/>
      <c r="TQR818" s="16"/>
      <c r="TQS818" s="16"/>
      <c r="TQT818" s="16"/>
      <c r="TQU818" s="16"/>
      <c r="TQV818" s="16"/>
      <c r="TQW818" s="16"/>
      <c r="TQX818" s="16"/>
      <c r="TQY818" s="16"/>
      <c r="TQZ818" s="16"/>
      <c r="TRA818" s="16"/>
      <c r="TRB818" s="16"/>
      <c r="TRC818" s="16"/>
      <c r="TRD818" s="16"/>
      <c r="TRE818" s="16"/>
      <c r="TRF818" s="16"/>
      <c r="TRG818" s="16"/>
      <c r="TRH818" s="16"/>
      <c r="TRI818" s="16"/>
      <c r="TRJ818" s="16"/>
      <c r="TRK818" s="16"/>
      <c r="TRL818" s="16"/>
      <c r="TRM818" s="16"/>
      <c r="TRN818" s="16"/>
      <c r="TRO818" s="16"/>
      <c r="TRP818" s="16"/>
      <c r="TRQ818" s="16"/>
      <c r="TRR818" s="16"/>
      <c r="TRS818" s="16"/>
      <c r="TRT818" s="16"/>
      <c r="TRU818" s="16"/>
      <c r="TRV818" s="16"/>
      <c r="TRW818" s="16"/>
      <c r="TRX818" s="16"/>
      <c r="TRY818" s="16"/>
      <c r="TRZ818" s="16"/>
      <c r="TSA818" s="16"/>
      <c r="TSB818" s="16"/>
      <c r="TSC818" s="16"/>
      <c r="TSD818" s="16"/>
      <c r="TSE818" s="16"/>
      <c r="TSF818" s="16"/>
      <c r="TSG818" s="16"/>
      <c r="TSH818" s="16"/>
      <c r="TSI818" s="16"/>
      <c r="TSJ818" s="16"/>
      <c r="TSK818" s="16"/>
      <c r="TSL818" s="16"/>
      <c r="TSM818" s="16"/>
      <c r="TSN818" s="16"/>
      <c r="TSO818" s="16"/>
      <c r="TSP818" s="16"/>
      <c r="TSQ818" s="16"/>
      <c r="TSR818" s="16"/>
      <c r="TSS818" s="16"/>
      <c r="TST818" s="16"/>
      <c r="TSU818" s="16"/>
      <c r="TSV818" s="16"/>
      <c r="TSW818" s="16"/>
      <c r="TSX818" s="16"/>
      <c r="TSY818" s="16"/>
      <c r="TSZ818" s="16"/>
      <c r="TTA818" s="16"/>
      <c r="TTB818" s="16"/>
      <c r="TTC818" s="16"/>
      <c r="TTD818" s="16"/>
      <c r="TTE818" s="16"/>
      <c r="TTF818" s="16"/>
      <c r="TTG818" s="16"/>
      <c r="TTH818" s="16"/>
      <c r="TTI818" s="16"/>
      <c r="TTJ818" s="16"/>
      <c r="TTK818" s="16"/>
      <c r="TTL818" s="16"/>
      <c r="TTM818" s="16"/>
      <c r="TTN818" s="16"/>
      <c r="TTO818" s="16"/>
      <c r="TTP818" s="16"/>
      <c r="TTQ818" s="16"/>
      <c r="TTR818" s="16"/>
      <c r="TTS818" s="16"/>
      <c r="TTT818" s="16"/>
      <c r="TTU818" s="16"/>
      <c r="TTV818" s="16"/>
      <c r="TTW818" s="16"/>
      <c r="TTX818" s="16"/>
      <c r="TTY818" s="16"/>
      <c r="TTZ818" s="16"/>
      <c r="TUA818" s="16"/>
      <c r="TUB818" s="16"/>
      <c r="TUC818" s="16"/>
      <c r="TUD818" s="16"/>
      <c r="TUE818" s="16"/>
      <c r="TUF818" s="16"/>
      <c r="TUG818" s="16"/>
      <c r="TUH818" s="16"/>
      <c r="TUI818" s="16"/>
      <c r="TUJ818" s="16"/>
      <c r="TUK818" s="16"/>
      <c r="TUL818" s="16"/>
      <c r="TUM818" s="16"/>
      <c r="TUN818" s="16"/>
      <c r="TUO818" s="16"/>
      <c r="TUP818" s="16"/>
      <c r="TUQ818" s="16"/>
      <c r="TUR818" s="16"/>
      <c r="TUS818" s="16"/>
      <c r="TUT818" s="16"/>
      <c r="TUU818" s="16"/>
      <c r="TUV818" s="16"/>
      <c r="TUW818" s="16"/>
      <c r="TUX818" s="16"/>
      <c r="TUY818" s="16"/>
      <c r="TUZ818" s="16"/>
      <c r="TVA818" s="16"/>
      <c r="TVB818" s="16"/>
      <c r="TVC818" s="16"/>
      <c r="TVD818" s="16"/>
      <c r="TVE818" s="16"/>
      <c r="TVF818" s="16"/>
      <c r="TVG818" s="16"/>
      <c r="TVH818" s="16"/>
      <c r="TVI818" s="16"/>
      <c r="TVJ818" s="16"/>
      <c r="TVK818" s="16"/>
      <c r="TVL818" s="16"/>
      <c r="TVM818" s="16"/>
      <c r="TVN818" s="16"/>
      <c r="TVO818" s="16"/>
      <c r="TVP818" s="16"/>
      <c r="TVQ818" s="16"/>
      <c r="TVR818" s="16"/>
      <c r="TVS818" s="16"/>
      <c r="TVT818" s="16"/>
      <c r="TVU818" s="16"/>
      <c r="TVV818" s="16"/>
      <c r="TVW818" s="16"/>
      <c r="TVX818" s="16"/>
      <c r="TVY818" s="16"/>
      <c r="TVZ818" s="16"/>
      <c r="TWA818" s="16"/>
      <c r="TWB818" s="16"/>
      <c r="TWC818" s="16"/>
      <c r="TWD818" s="16"/>
      <c r="TWE818" s="16"/>
      <c r="TWF818" s="16"/>
      <c r="TWG818" s="16"/>
      <c r="TWH818" s="16"/>
      <c r="TWI818" s="16"/>
      <c r="TWJ818" s="16"/>
      <c r="TWK818" s="16"/>
      <c r="TWL818" s="16"/>
      <c r="TWM818" s="16"/>
      <c r="TWN818" s="16"/>
      <c r="TWO818" s="16"/>
      <c r="TWP818" s="16"/>
      <c r="TWQ818" s="16"/>
      <c r="TWR818" s="16"/>
      <c r="TWS818" s="16"/>
      <c r="TWT818" s="16"/>
      <c r="TWU818" s="16"/>
      <c r="TWV818" s="16"/>
      <c r="TWW818" s="16"/>
      <c r="TWX818" s="16"/>
      <c r="TWY818" s="16"/>
      <c r="TWZ818" s="16"/>
      <c r="TXA818" s="16"/>
      <c r="TXB818" s="16"/>
      <c r="TXC818" s="16"/>
      <c r="TXD818" s="16"/>
      <c r="TXE818" s="16"/>
      <c r="TXF818" s="16"/>
      <c r="TXG818" s="16"/>
      <c r="TXH818" s="16"/>
      <c r="TXI818" s="16"/>
      <c r="TXJ818" s="16"/>
      <c r="TXK818" s="16"/>
      <c r="TXL818" s="16"/>
      <c r="TXM818" s="16"/>
      <c r="TXN818" s="16"/>
      <c r="TXO818" s="16"/>
      <c r="TXP818" s="16"/>
      <c r="TXQ818" s="16"/>
      <c r="TXR818" s="16"/>
      <c r="TXS818" s="16"/>
      <c r="TXT818" s="16"/>
      <c r="TXU818" s="16"/>
      <c r="TXV818" s="16"/>
      <c r="TXW818" s="16"/>
      <c r="TXX818" s="16"/>
      <c r="TXY818" s="16"/>
      <c r="TXZ818" s="16"/>
      <c r="TYA818" s="16"/>
      <c r="TYB818" s="16"/>
      <c r="TYC818" s="16"/>
      <c r="TYD818" s="16"/>
      <c r="TYE818" s="16"/>
      <c r="TYF818" s="16"/>
      <c r="TYG818" s="16"/>
      <c r="TYH818" s="16"/>
      <c r="TYI818" s="16"/>
      <c r="TYJ818" s="16"/>
      <c r="TYK818" s="16"/>
      <c r="TYL818" s="16"/>
      <c r="TYM818" s="16"/>
      <c r="TYN818" s="16"/>
      <c r="TYO818" s="16"/>
      <c r="TYP818" s="16"/>
      <c r="TYQ818" s="16"/>
      <c r="TYR818" s="16"/>
      <c r="TYS818" s="16"/>
      <c r="TYT818" s="16"/>
      <c r="TYU818" s="16"/>
      <c r="TYV818" s="16"/>
      <c r="TYW818" s="16"/>
      <c r="TYX818" s="16"/>
      <c r="TYY818" s="16"/>
      <c r="TYZ818" s="16"/>
      <c r="TZA818" s="16"/>
      <c r="TZB818" s="16"/>
      <c r="TZC818" s="16"/>
      <c r="TZD818" s="16"/>
      <c r="TZE818" s="16"/>
      <c r="TZF818" s="16"/>
      <c r="TZG818" s="16"/>
      <c r="TZH818" s="16"/>
      <c r="TZI818" s="16"/>
      <c r="TZJ818" s="16"/>
      <c r="TZK818" s="16"/>
      <c r="TZL818" s="16"/>
      <c r="TZM818" s="16"/>
      <c r="TZN818" s="16"/>
      <c r="TZO818" s="16"/>
      <c r="TZP818" s="16"/>
      <c r="TZQ818" s="16"/>
      <c r="TZR818" s="16"/>
      <c r="TZS818" s="16"/>
      <c r="TZT818" s="16"/>
      <c r="TZU818" s="16"/>
      <c r="TZV818" s="16"/>
      <c r="TZW818" s="16"/>
      <c r="TZX818" s="16"/>
      <c r="TZY818" s="16"/>
      <c r="TZZ818" s="16"/>
      <c r="UAA818" s="16"/>
      <c r="UAB818" s="16"/>
      <c r="UAC818" s="16"/>
      <c r="UAD818" s="16"/>
      <c r="UAE818" s="16"/>
      <c r="UAF818" s="16"/>
      <c r="UAG818" s="16"/>
      <c r="UAH818" s="16"/>
      <c r="UAI818" s="16"/>
      <c r="UAJ818" s="16"/>
      <c r="UAK818" s="16"/>
      <c r="UAL818" s="16"/>
      <c r="UAM818" s="16"/>
      <c r="UAN818" s="16"/>
      <c r="UAO818" s="16"/>
      <c r="UAP818" s="16"/>
      <c r="UAQ818" s="16"/>
      <c r="UAR818" s="16"/>
      <c r="UAS818" s="16"/>
      <c r="UAT818" s="16"/>
      <c r="UAU818" s="16"/>
      <c r="UAV818" s="16"/>
      <c r="UAW818" s="16"/>
      <c r="UAX818" s="16"/>
      <c r="UAY818" s="16"/>
      <c r="UAZ818" s="16"/>
      <c r="UBA818" s="16"/>
      <c r="UBB818" s="16"/>
      <c r="UBC818" s="16"/>
      <c r="UBD818" s="16"/>
      <c r="UBE818" s="16"/>
      <c r="UBF818" s="16"/>
      <c r="UBG818" s="16"/>
      <c r="UBH818" s="16"/>
      <c r="UBI818" s="16"/>
      <c r="UBJ818" s="16"/>
      <c r="UBK818" s="16"/>
      <c r="UBL818" s="16"/>
      <c r="UBM818" s="16"/>
      <c r="UBN818" s="16"/>
      <c r="UBO818" s="16"/>
      <c r="UBP818" s="16"/>
      <c r="UBQ818" s="16"/>
      <c r="UBR818" s="16"/>
      <c r="UBS818" s="16"/>
      <c r="UBT818" s="16"/>
      <c r="UBU818" s="16"/>
      <c r="UBV818" s="16"/>
      <c r="UBW818" s="16"/>
      <c r="UBX818" s="16"/>
      <c r="UBY818" s="16"/>
      <c r="UBZ818" s="16"/>
      <c r="UCA818" s="16"/>
      <c r="UCB818" s="16"/>
      <c r="UCC818" s="16"/>
      <c r="UCD818" s="16"/>
      <c r="UCE818" s="16"/>
      <c r="UCF818" s="16"/>
      <c r="UCG818" s="16"/>
      <c r="UCH818" s="16"/>
      <c r="UCI818" s="16"/>
      <c r="UCJ818" s="16"/>
      <c r="UCK818" s="16"/>
      <c r="UCL818" s="16"/>
      <c r="UCM818" s="16"/>
      <c r="UCN818" s="16"/>
      <c r="UCO818" s="16"/>
      <c r="UCP818" s="16"/>
      <c r="UCQ818" s="16"/>
      <c r="UCR818" s="16"/>
      <c r="UCS818" s="16"/>
      <c r="UCT818" s="16"/>
      <c r="UCU818" s="16"/>
      <c r="UCV818" s="16"/>
      <c r="UCW818" s="16"/>
      <c r="UCX818" s="16"/>
      <c r="UCY818" s="16"/>
      <c r="UCZ818" s="16"/>
      <c r="UDA818" s="16"/>
      <c r="UDB818" s="16"/>
      <c r="UDC818" s="16"/>
      <c r="UDD818" s="16"/>
      <c r="UDE818" s="16"/>
      <c r="UDF818" s="16"/>
      <c r="UDG818" s="16"/>
      <c r="UDH818" s="16"/>
      <c r="UDI818" s="16"/>
      <c r="UDJ818" s="16"/>
      <c r="UDK818" s="16"/>
      <c r="UDL818" s="16"/>
      <c r="UDM818" s="16"/>
      <c r="UDN818" s="16"/>
      <c r="UDO818" s="16"/>
      <c r="UDP818" s="16"/>
      <c r="UDQ818" s="16"/>
      <c r="UDR818" s="16"/>
      <c r="UDS818" s="16"/>
      <c r="UDT818" s="16"/>
      <c r="UDU818" s="16"/>
      <c r="UDV818" s="16"/>
      <c r="UDW818" s="16"/>
      <c r="UDX818" s="16"/>
      <c r="UDY818" s="16"/>
      <c r="UDZ818" s="16"/>
      <c r="UEA818" s="16"/>
      <c r="UEB818" s="16"/>
      <c r="UEC818" s="16"/>
      <c r="UED818" s="16"/>
      <c r="UEE818" s="16"/>
      <c r="UEF818" s="16"/>
      <c r="UEG818" s="16"/>
      <c r="UEH818" s="16"/>
      <c r="UEI818" s="16"/>
      <c r="UEJ818" s="16"/>
      <c r="UEK818" s="16"/>
      <c r="UEL818" s="16"/>
      <c r="UEM818" s="16"/>
      <c r="UEN818" s="16"/>
      <c r="UEO818" s="16"/>
      <c r="UEP818" s="16"/>
      <c r="UEQ818" s="16"/>
      <c r="UER818" s="16"/>
      <c r="UES818" s="16"/>
      <c r="UET818" s="16"/>
      <c r="UEU818" s="16"/>
      <c r="UEV818" s="16"/>
      <c r="UEW818" s="16"/>
      <c r="UEX818" s="16"/>
      <c r="UEY818" s="16"/>
      <c r="UEZ818" s="16"/>
      <c r="UFA818" s="16"/>
      <c r="UFB818" s="16"/>
      <c r="UFC818" s="16"/>
      <c r="UFD818" s="16"/>
      <c r="UFE818" s="16"/>
      <c r="UFF818" s="16"/>
      <c r="UFG818" s="16"/>
      <c r="UFH818" s="16"/>
      <c r="UFI818" s="16"/>
      <c r="UFJ818" s="16"/>
      <c r="UFK818" s="16"/>
      <c r="UFL818" s="16"/>
      <c r="UFM818" s="16"/>
      <c r="UFN818" s="16"/>
      <c r="UFO818" s="16"/>
      <c r="UFP818" s="16"/>
      <c r="UFQ818" s="16"/>
      <c r="UFR818" s="16"/>
      <c r="UFS818" s="16"/>
      <c r="UFT818" s="16"/>
      <c r="UFU818" s="16"/>
      <c r="UFV818" s="16"/>
      <c r="UFW818" s="16"/>
      <c r="UFX818" s="16"/>
      <c r="UFY818" s="16"/>
      <c r="UFZ818" s="16"/>
      <c r="UGA818" s="16"/>
      <c r="UGB818" s="16"/>
      <c r="UGC818" s="16"/>
      <c r="UGD818" s="16"/>
      <c r="UGE818" s="16"/>
      <c r="UGF818" s="16"/>
      <c r="UGG818" s="16"/>
      <c r="UGH818" s="16"/>
      <c r="UGI818" s="16"/>
      <c r="UGJ818" s="16"/>
      <c r="UGK818" s="16"/>
      <c r="UGL818" s="16"/>
      <c r="UGM818" s="16"/>
      <c r="UGN818" s="16"/>
      <c r="UGO818" s="16"/>
      <c r="UGP818" s="16"/>
      <c r="UGQ818" s="16"/>
      <c r="UGR818" s="16"/>
      <c r="UGS818" s="16"/>
      <c r="UGT818" s="16"/>
      <c r="UGU818" s="16"/>
      <c r="UGV818" s="16"/>
      <c r="UGW818" s="16"/>
      <c r="UGX818" s="16"/>
      <c r="UGY818" s="16"/>
      <c r="UGZ818" s="16"/>
      <c r="UHA818" s="16"/>
      <c r="UHB818" s="16"/>
      <c r="UHC818" s="16"/>
      <c r="UHD818" s="16"/>
      <c r="UHE818" s="16"/>
      <c r="UHF818" s="16"/>
      <c r="UHG818" s="16"/>
      <c r="UHH818" s="16"/>
      <c r="UHI818" s="16"/>
      <c r="UHJ818" s="16"/>
      <c r="UHK818" s="16"/>
      <c r="UHL818" s="16"/>
      <c r="UHM818" s="16"/>
      <c r="UHN818" s="16"/>
      <c r="UHO818" s="16"/>
      <c r="UHP818" s="16"/>
      <c r="UHQ818" s="16"/>
      <c r="UHR818" s="16"/>
      <c r="UHS818" s="16"/>
      <c r="UHT818" s="16"/>
      <c r="UHU818" s="16"/>
      <c r="UHV818" s="16"/>
      <c r="UHW818" s="16"/>
      <c r="UHX818" s="16"/>
      <c r="UHY818" s="16"/>
      <c r="UHZ818" s="16"/>
      <c r="UIA818" s="16"/>
      <c r="UIB818" s="16"/>
      <c r="UIC818" s="16"/>
      <c r="UID818" s="16"/>
      <c r="UIE818" s="16"/>
      <c r="UIF818" s="16"/>
      <c r="UIG818" s="16"/>
      <c r="UIH818" s="16"/>
      <c r="UII818" s="16"/>
      <c r="UIJ818" s="16"/>
      <c r="UIK818" s="16"/>
      <c r="UIL818" s="16"/>
      <c r="UIM818" s="16"/>
      <c r="UIN818" s="16"/>
      <c r="UIO818" s="16"/>
      <c r="UIP818" s="16"/>
      <c r="UIQ818" s="16"/>
      <c r="UIR818" s="16"/>
      <c r="UIS818" s="16"/>
      <c r="UIT818" s="16"/>
      <c r="UIU818" s="16"/>
      <c r="UIV818" s="16"/>
      <c r="UIW818" s="16"/>
      <c r="UIX818" s="16"/>
      <c r="UIY818" s="16"/>
      <c r="UIZ818" s="16"/>
      <c r="UJA818" s="16"/>
      <c r="UJB818" s="16"/>
      <c r="UJC818" s="16"/>
      <c r="UJD818" s="16"/>
      <c r="UJE818" s="16"/>
      <c r="UJF818" s="16"/>
      <c r="UJG818" s="16"/>
      <c r="UJH818" s="16"/>
      <c r="UJI818" s="16"/>
      <c r="UJJ818" s="16"/>
      <c r="UJK818" s="16"/>
      <c r="UJL818" s="16"/>
      <c r="UJM818" s="16"/>
      <c r="UJN818" s="16"/>
      <c r="UJO818" s="16"/>
      <c r="UJP818" s="16"/>
      <c r="UJQ818" s="16"/>
      <c r="UJR818" s="16"/>
      <c r="UJS818" s="16"/>
      <c r="UJT818" s="16"/>
      <c r="UJU818" s="16"/>
      <c r="UJV818" s="16"/>
      <c r="UJW818" s="16"/>
      <c r="UJX818" s="16"/>
      <c r="UJY818" s="16"/>
      <c r="UJZ818" s="16"/>
      <c r="UKA818" s="16"/>
      <c r="UKB818" s="16"/>
      <c r="UKC818" s="16"/>
      <c r="UKD818" s="16"/>
      <c r="UKE818" s="16"/>
      <c r="UKF818" s="16"/>
      <c r="UKG818" s="16"/>
      <c r="UKH818" s="16"/>
      <c r="UKI818" s="16"/>
      <c r="UKJ818" s="16"/>
      <c r="UKK818" s="16"/>
      <c r="UKL818" s="16"/>
      <c r="UKM818" s="16"/>
      <c r="UKN818" s="16"/>
      <c r="UKO818" s="16"/>
      <c r="UKP818" s="16"/>
      <c r="UKQ818" s="16"/>
      <c r="UKR818" s="16"/>
      <c r="UKS818" s="16"/>
      <c r="UKT818" s="16"/>
      <c r="UKU818" s="16"/>
      <c r="UKV818" s="16"/>
      <c r="UKW818" s="16"/>
      <c r="UKX818" s="16"/>
      <c r="UKY818" s="16"/>
      <c r="UKZ818" s="16"/>
      <c r="ULA818" s="16"/>
      <c r="ULB818" s="16"/>
      <c r="ULC818" s="16"/>
      <c r="ULD818" s="16"/>
      <c r="ULE818" s="16"/>
      <c r="ULF818" s="16"/>
      <c r="ULG818" s="16"/>
      <c r="ULH818" s="16"/>
      <c r="ULI818" s="16"/>
      <c r="ULJ818" s="16"/>
      <c r="ULK818" s="16"/>
      <c r="ULL818" s="16"/>
      <c r="ULM818" s="16"/>
      <c r="ULN818" s="16"/>
      <c r="ULO818" s="16"/>
      <c r="ULP818" s="16"/>
      <c r="ULQ818" s="16"/>
      <c r="ULR818" s="16"/>
      <c r="ULS818" s="16"/>
      <c r="ULT818" s="16"/>
      <c r="ULU818" s="16"/>
      <c r="ULV818" s="16"/>
      <c r="ULW818" s="16"/>
      <c r="ULX818" s="16"/>
      <c r="ULY818" s="16"/>
      <c r="ULZ818" s="16"/>
      <c r="UMA818" s="16"/>
      <c r="UMB818" s="16"/>
      <c r="UMC818" s="16"/>
      <c r="UMD818" s="16"/>
      <c r="UME818" s="16"/>
      <c r="UMF818" s="16"/>
      <c r="UMG818" s="16"/>
      <c r="UMH818" s="16"/>
      <c r="UMI818" s="16"/>
      <c r="UMJ818" s="16"/>
      <c r="UMK818" s="16"/>
      <c r="UML818" s="16"/>
      <c r="UMM818" s="16"/>
      <c r="UMN818" s="16"/>
      <c r="UMO818" s="16"/>
      <c r="UMP818" s="16"/>
      <c r="UMQ818" s="16"/>
      <c r="UMR818" s="16"/>
      <c r="UMS818" s="16"/>
      <c r="UMT818" s="16"/>
      <c r="UMU818" s="16"/>
      <c r="UMV818" s="16"/>
      <c r="UMW818" s="16"/>
      <c r="UMX818" s="16"/>
      <c r="UMY818" s="16"/>
      <c r="UMZ818" s="16"/>
      <c r="UNA818" s="16"/>
      <c r="UNB818" s="16"/>
      <c r="UNC818" s="16"/>
      <c r="UND818" s="16"/>
      <c r="UNE818" s="16"/>
      <c r="UNF818" s="16"/>
      <c r="UNG818" s="16"/>
      <c r="UNH818" s="16"/>
      <c r="UNI818" s="16"/>
      <c r="UNJ818" s="16"/>
      <c r="UNK818" s="16"/>
      <c r="UNL818" s="16"/>
      <c r="UNM818" s="16"/>
      <c r="UNN818" s="16"/>
      <c r="UNO818" s="16"/>
      <c r="UNP818" s="16"/>
      <c r="UNQ818" s="16"/>
      <c r="UNR818" s="16"/>
      <c r="UNS818" s="16"/>
      <c r="UNT818" s="16"/>
      <c r="UNU818" s="16"/>
      <c r="UNV818" s="16"/>
      <c r="UNW818" s="16"/>
      <c r="UNX818" s="16"/>
      <c r="UNY818" s="16"/>
      <c r="UNZ818" s="16"/>
      <c r="UOA818" s="16"/>
      <c r="UOB818" s="16"/>
      <c r="UOC818" s="16"/>
      <c r="UOD818" s="16"/>
      <c r="UOE818" s="16"/>
      <c r="UOF818" s="16"/>
      <c r="UOG818" s="16"/>
      <c r="UOH818" s="16"/>
      <c r="UOI818" s="16"/>
      <c r="UOJ818" s="16"/>
      <c r="UOK818" s="16"/>
      <c r="UOL818" s="16"/>
      <c r="UOM818" s="16"/>
      <c r="UON818" s="16"/>
      <c r="UOO818" s="16"/>
      <c r="UOP818" s="16"/>
      <c r="UOQ818" s="16"/>
      <c r="UOR818" s="16"/>
      <c r="UOS818" s="16"/>
      <c r="UOT818" s="16"/>
      <c r="UOU818" s="16"/>
      <c r="UOV818" s="16"/>
      <c r="UOW818" s="16"/>
      <c r="UOX818" s="16"/>
      <c r="UOY818" s="16"/>
      <c r="UOZ818" s="16"/>
      <c r="UPA818" s="16"/>
      <c r="UPB818" s="16"/>
      <c r="UPC818" s="16"/>
      <c r="UPD818" s="16"/>
      <c r="UPE818" s="16"/>
      <c r="UPF818" s="16"/>
      <c r="UPG818" s="16"/>
      <c r="UPH818" s="16"/>
      <c r="UPI818" s="16"/>
      <c r="UPJ818" s="16"/>
      <c r="UPK818" s="16"/>
      <c r="UPL818" s="16"/>
      <c r="UPM818" s="16"/>
      <c r="UPN818" s="16"/>
      <c r="UPO818" s="16"/>
      <c r="UPP818" s="16"/>
      <c r="UPQ818" s="16"/>
      <c r="UPR818" s="16"/>
      <c r="UPS818" s="16"/>
      <c r="UPT818" s="16"/>
      <c r="UPU818" s="16"/>
      <c r="UPV818" s="16"/>
      <c r="UPW818" s="16"/>
      <c r="UPX818" s="16"/>
      <c r="UPY818" s="16"/>
      <c r="UPZ818" s="16"/>
      <c r="UQA818" s="16"/>
      <c r="UQB818" s="16"/>
      <c r="UQC818" s="16"/>
      <c r="UQD818" s="16"/>
      <c r="UQE818" s="16"/>
      <c r="UQF818" s="16"/>
      <c r="UQG818" s="16"/>
      <c r="UQH818" s="16"/>
      <c r="UQI818" s="16"/>
      <c r="UQJ818" s="16"/>
      <c r="UQK818" s="16"/>
      <c r="UQL818" s="16"/>
      <c r="UQM818" s="16"/>
      <c r="UQN818" s="16"/>
      <c r="UQO818" s="16"/>
      <c r="UQP818" s="16"/>
      <c r="UQQ818" s="16"/>
      <c r="UQR818" s="16"/>
      <c r="UQS818" s="16"/>
      <c r="UQT818" s="16"/>
      <c r="UQU818" s="16"/>
      <c r="UQV818" s="16"/>
      <c r="UQW818" s="16"/>
      <c r="UQX818" s="16"/>
      <c r="UQY818" s="16"/>
      <c r="UQZ818" s="16"/>
      <c r="URA818" s="16"/>
      <c r="URB818" s="16"/>
      <c r="URC818" s="16"/>
      <c r="URD818" s="16"/>
      <c r="URE818" s="16"/>
      <c r="URF818" s="16"/>
      <c r="URG818" s="16"/>
      <c r="URH818" s="16"/>
      <c r="URI818" s="16"/>
      <c r="URJ818" s="16"/>
      <c r="URK818" s="16"/>
      <c r="URL818" s="16"/>
      <c r="URM818" s="16"/>
      <c r="URN818" s="16"/>
      <c r="URO818" s="16"/>
      <c r="URP818" s="16"/>
      <c r="URQ818" s="16"/>
      <c r="URR818" s="16"/>
      <c r="URS818" s="16"/>
      <c r="URT818" s="16"/>
      <c r="URU818" s="16"/>
      <c r="URV818" s="16"/>
      <c r="URW818" s="16"/>
      <c r="URX818" s="16"/>
      <c r="URY818" s="16"/>
      <c r="URZ818" s="16"/>
      <c r="USA818" s="16"/>
      <c r="USB818" s="16"/>
      <c r="USC818" s="16"/>
      <c r="USD818" s="16"/>
      <c r="USE818" s="16"/>
      <c r="USF818" s="16"/>
      <c r="USG818" s="16"/>
      <c r="USH818" s="16"/>
      <c r="USI818" s="16"/>
      <c r="USJ818" s="16"/>
      <c r="USK818" s="16"/>
      <c r="USL818" s="16"/>
      <c r="USM818" s="16"/>
      <c r="USN818" s="16"/>
      <c r="USO818" s="16"/>
      <c r="USP818" s="16"/>
      <c r="USQ818" s="16"/>
      <c r="USR818" s="16"/>
      <c r="USS818" s="16"/>
      <c r="UST818" s="16"/>
      <c r="USU818" s="16"/>
      <c r="USV818" s="16"/>
      <c r="USW818" s="16"/>
      <c r="USX818" s="16"/>
      <c r="USY818" s="16"/>
      <c r="USZ818" s="16"/>
      <c r="UTA818" s="16"/>
      <c r="UTB818" s="16"/>
      <c r="UTC818" s="16"/>
      <c r="UTD818" s="16"/>
      <c r="UTE818" s="16"/>
      <c r="UTF818" s="16"/>
      <c r="UTG818" s="16"/>
      <c r="UTH818" s="16"/>
      <c r="UTI818" s="16"/>
      <c r="UTJ818" s="16"/>
      <c r="UTK818" s="16"/>
      <c r="UTL818" s="16"/>
      <c r="UTM818" s="16"/>
      <c r="UTN818" s="16"/>
      <c r="UTO818" s="16"/>
      <c r="UTP818" s="16"/>
      <c r="UTQ818" s="16"/>
      <c r="UTR818" s="16"/>
      <c r="UTS818" s="16"/>
      <c r="UTT818" s="16"/>
      <c r="UTU818" s="16"/>
      <c r="UTV818" s="16"/>
      <c r="UTW818" s="16"/>
      <c r="UTX818" s="16"/>
      <c r="UTY818" s="16"/>
      <c r="UTZ818" s="16"/>
      <c r="UUA818" s="16"/>
      <c r="UUB818" s="16"/>
      <c r="UUC818" s="16"/>
      <c r="UUD818" s="16"/>
      <c r="UUE818" s="16"/>
      <c r="UUF818" s="16"/>
      <c r="UUG818" s="16"/>
      <c r="UUH818" s="16"/>
      <c r="UUI818" s="16"/>
      <c r="UUJ818" s="16"/>
      <c r="UUK818" s="16"/>
      <c r="UUL818" s="16"/>
      <c r="UUM818" s="16"/>
      <c r="UUN818" s="16"/>
      <c r="UUO818" s="16"/>
      <c r="UUP818" s="16"/>
      <c r="UUQ818" s="16"/>
      <c r="UUR818" s="16"/>
      <c r="UUS818" s="16"/>
      <c r="UUT818" s="16"/>
      <c r="UUU818" s="16"/>
      <c r="UUV818" s="16"/>
      <c r="UUW818" s="16"/>
      <c r="UUX818" s="16"/>
      <c r="UUY818" s="16"/>
      <c r="UUZ818" s="16"/>
      <c r="UVA818" s="16"/>
      <c r="UVB818" s="16"/>
      <c r="UVC818" s="16"/>
      <c r="UVD818" s="16"/>
      <c r="UVE818" s="16"/>
      <c r="UVF818" s="16"/>
      <c r="UVG818" s="16"/>
      <c r="UVH818" s="16"/>
      <c r="UVI818" s="16"/>
      <c r="UVJ818" s="16"/>
      <c r="UVK818" s="16"/>
      <c r="UVL818" s="16"/>
      <c r="UVM818" s="16"/>
      <c r="UVN818" s="16"/>
      <c r="UVO818" s="16"/>
      <c r="UVP818" s="16"/>
      <c r="UVQ818" s="16"/>
      <c r="UVR818" s="16"/>
      <c r="UVS818" s="16"/>
      <c r="UVT818" s="16"/>
      <c r="UVU818" s="16"/>
      <c r="UVV818" s="16"/>
      <c r="UVW818" s="16"/>
      <c r="UVX818" s="16"/>
      <c r="UVY818" s="16"/>
      <c r="UVZ818" s="16"/>
      <c r="UWA818" s="16"/>
      <c r="UWB818" s="16"/>
      <c r="UWC818" s="16"/>
      <c r="UWD818" s="16"/>
      <c r="UWE818" s="16"/>
      <c r="UWF818" s="16"/>
      <c r="UWG818" s="16"/>
      <c r="UWH818" s="16"/>
      <c r="UWI818" s="16"/>
      <c r="UWJ818" s="16"/>
      <c r="UWK818" s="16"/>
      <c r="UWL818" s="16"/>
      <c r="UWM818" s="16"/>
      <c r="UWN818" s="16"/>
      <c r="UWO818" s="16"/>
      <c r="UWP818" s="16"/>
      <c r="UWQ818" s="16"/>
      <c r="UWR818" s="16"/>
      <c r="UWS818" s="16"/>
      <c r="UWT818" s="16"/>
      <c r="UWU818" s="16"/>
      <c r="UWV818" s="16"/>
      <c r="UWW818" s="16"/>
      <c r="UWX818" s="16"/>
      <c r="UWY818" s="16"/>
      <c r="UWZ818" s="16"/>
      <c r="UXA818" s="16"/>
      <c r="UXB818" s="16"/>
      <c r="UXC818" s="16"/>
      <c r="UXD818" s="16"/>
      <c r="UXE818" s="16"/>
      <c r="UXF818" s="16"/>
      <c r="UXG818" s="16"/>
      <c r="UXH818" s="16"/>
      <c r="UXI818" s="16"/>
      <c r="UXJ818" s="16"/>
      <c r="UXK818" s="16"/>
      <c r="UXL818" s="16"/>
      <c r="UXM818" s="16"/>
      <c r="UXN818" s="16"/>
      <c r="UXO818" s="16"/>
      <c r="UXP818" s="16"/>
      <c r="UXQ818" s="16"/>
      <c r="UXR818" s="16"/>
      <c r="UXS818" s="16"/>
      <c r="UXT818" s="16"/>
      <c r="UXU818" s="16"/>
      <c r="UXV818" s="16"/>
      <c r="UXW818" s="16"/>
      <c r="UXX818" s="16"/>
      <c r="UXY818" s="16"/>
      <c r="UXZ818" s="16"/>
      <c r="UYA818" s="16"/>
      <c r="UYB818" s="16"/>
      <c r="UYC818" s="16"/>
      <c r="UYD818" s="16"/>
      <c r="UYE818" s="16"/>
      <c r="UYF818" s="16"/>
      <c r="UYG818" s="16"/>
      <c r="UYH818" s="16"/>
      <c r="UYI818" s="16"/>
      <c r="UYJ818" s="16"/>
      <c r="UYK818" s="16"/>
      <c r="UYL818" s="16"/>
      <c r="UYM818" s="16"/>
      <c r="UYN818" s="16"/>
      <c r="UYO818" s="16"/>
      <c r="UYP818" s="16"/>
      <c r="UYQ818" s="16"/>
      <c r="UYR818" s="16"/>
      <c r="UYS818" s="16"/>
      <c r="UYT818" s="16"/>
      <c r="UYU818" s="16"/>
      <c r="UYV818" s="16"/>
      <c r="UYW818" s="16"/>
      <c r="UYX818" s="16"/>
      <c r="UYY818" s="16"/>
      <c r="UYZ818" s="16"/>
      <c r="UZA818" s="16"/>
      <c r="UZB818" s="16"/>
      <c r="UZC818" s="16"/>
      <c r="UZD818" s="16"/>
      <c r="UZE818" s="16"/>
      <c r="UZF818" s="16"/>
      <c r="UZG818" s="16"/>
      <c r="UZH818" s="16"/>
      <c r="UZI818" s="16"/>
      <c r="UZJ818" s="16"/>
      <c r="UZK818" s="16"/>
      <c r="UZL818" s="16"/>
      <c r="UZM818" s="16"/>
      <c r="UZN818" s="16"/>
      <c r="UZO818" s="16"/>
      <c r="UZP818" s="16"/>
      <c r="UZQ818" s="16"/>
      <c r="UZR818" s="16"/>
      <c r="UZS818" s="16"/>
      <c r="UZT818" s="16"/>
      <c r="UZU818" s="16"/>
      <c r="UZV818" s="16"/>
      <c r="UZW818" s="16"/>
      <c r="UZX818" s="16"/>
      <c r="UZY818" s="16"/>
      <c r="UZZ818" s="16"/>
      <c r="VAA818" s="16"/>
      <c r="VAB818" s="16"/>
      <c r="VAC818" s="16"/>
      <c r="VAD818" s="16"/>
      <c r="VAE818" s="16"/>
      <c r="VAF818" s="16"/>
      <c r="VAG818" s="16"/>
      <c r="VAH818" s="16"/>
      <c r="VAI818" s="16"/>
      <c r="VAJ818" s="16"/>
      <c r="VAK818" s="16"/>
      <c r="VAL818" s="16"/>
      <c r="VAM818" s="16"/>
      <c r="VAN818" s="16"/>
      <c r="VAO818" s="16"/>
      <c r="VAP818" s="16"/>
      <c r="VAQ818" s="16"/>
      <c r="VAR818" s="16"/>
      <c r="VAS818" s="16"/>
      <c r="VAT818" s="16"/>
      <c r="VAU818" s="16"/>
      <c r="VAV818" s="16"/>
      <c r="VAW818" s="16"/>
      <c r="VAX818" s="16"/>
      <c r="VAY818" s="16"/>
      <c r="VAZ818" s="16"/>
      <c r="VBA818" s="16"/>
      <c r="VBB818" s="16"/>
      <c r="VBC818" s="16"/>
      <c r="VBD818" s="16"/>
      <c r="VBE818" s="16"/>
      <c r="VBF818" s="16"/>
      <c r="VBG818" s="16"/>
      <c r="VBH818" s="16"/>
      <c r="VBI818" s="16"/>
      <c r="VBJ818" s="16"/>
      <c r="VBK818" s="16"/>
      <c r="VBL818" s="16"/>
      <c r="VBM818" s="16"/>
      <c r="VBN818" s="16"/>
      <c r="VBO818" s="16"/>
      <c r="VBP818" s="16"/>
      <c r="VBQ818" s="16"/>
      <c r="VBR818" s="16"/>
      <c r="VBS818" s="16"/>
      <c r="VBT818" s="16"/>
      <c r="VBU818" s="16"/>
      <c r="VBV818" s="16"/>
      <c r="VBW818" s="16"/>
      <c r="VBX818" s="16"/>
      <c r="VBY818" s="16"/>
      <c r="VBZ818" s="16"/>
      <c r="VCA818" s="16"/>
      <c r="VCB818" s="16"/>
      <c r="VCC818" s="16"/>
      <c r="VCD818" s="16"/>
      <c r="VCE818" s="16"/>
      <c r="VCF818" s="16"/>
      <c r="VCG818" s="16"/>
      <c r="VCH818" s="16"/>
      <c r="VCI818" s="16"/>
      <c r="VCJ818" s="16"/>
      <c r="VCK818" s="16"/>
      <c r="VCL818" s="16"/>
      <c r="VCM818" s="16"/>
      <c r="VCN818" s="16"/>
      <c r="VCO818" s="16"/>
      <c r="VCP818" s="16"/>
      <c r="VCQ818" s="16"/>
      <c r="VCR818" s="16"/>
      <c r="VCS818" s="16"/>
      <c r="VCT818" s="16"/>
      <c r="VCU818" s="16"/>
      <c r="VCV818" s="16"/>
      <c r="VCW818" s="16"/>
      <c r="VCX818" s="16"/>
      <c r="VCY818" s="16"/>
      <c r="VCZ818" s="16"/>
      <c r="VDA818" s="16"/>
      <c r="VDB818" s="16"/>
      <c r="VDC818" s="16"/>
      <c r="VDD818" s="16"/>
      <c r="VDE818" s="16"/>
      <c r="VDF818" s="16"/>
      <c r="VDG818" s="16"/>
      <c r="VDH818" s="16"/>
      <c r="VDI818" s="16"/>
      <c r="VDJ818" s="16"/>
      <c r="VDK818" s="16"/>
      <c r="VDL818" s="16"/>
      <c r="VDM818" s="16"/>
      <c r="VDN818" s="16"/>
      <c r="VDO818" s="16"/>
      <c r="VDP818" s="16"/>
      <c r="VDQ818" s="16"/>
      <c r="VDR818" s="16"/>
      <c r="VDS818" s="16"/>
      <c r="VDT818" s="16"/>
      <c r="VDU818" s="16"/>
      <c r="VDV818" s="16"/>
      <c r="VDW818" s="16"/>
      <c r="VDX818" s="16"/>
      <c r="VDY818" s="16"/>
      <c r="VDZ818" s="16"/>
      <c r="VEA818" s="16"/>
      <c r="VEB818" s="16"/>
      <c r="VEC818" s="16"/>
      <c r="VED818" s="16"/>
      <c r="VEE818" s="16"/>
      <c r="VEF818" s="16"/>
      <c r="VEG818" s="16"/>
      <c r="VEH818" s="16"/>
      <c r="VEI818" s="16"/>
      <c r="VEJ818" s="16"/>
      <c r="VEK818" s="16"/>
      <c r="VEL818" s="16"/>
      <c r="VEM818" s="16"/>
      <c r="VEN818" s="16"/>
      <c r="VEO818" s="16"/>
      <c r="VEP818" s="16"/>
      <c r="VEQ818" s="16"/>
      <c r="VER818" s="16"/>
      <c r="VES818" s="16"/>
      <c r="VET818" s="16"/>
      <c r="VEU818" s="16"/>
      <c r="VEV818" s="16"/>
      <c r="VEW818" s="16"/>
      <c r="VEX818" s="16"/>
      <c r="VEY818" s="16"/>
      <c r="VEZ818" s="16"/>
      <c r="VFA818" s="16"/>
      <c r="VFB818" s="16"/>
      <c r="VFC818" s="16"/>
      <c r="VFD818" s="16"/>
      <c r="VFE818" s="16"/>
      <c r="VFF818" s="16"/>
      <c r="VFG818" s="16"/>
      <c r="VFH818" s="16"/>
      <c r="VFI818" s="16"/>
      <c r="VFJ818" s="16"/>
      <c r="VFK818" s="16"/>
      <c r="VFL818" s="16"/>
      <c r="VFM818" s="16"/>
      <c r="VFN818" s="16"/>
      <c r="VFO818" s="16"/>
      <c r="VFP818" s="16"/>
      <c r="VFQ818" s="16"/>
      <c r="VFR818" s="16"/>
      <c r="VFS818" s="16"/>
      <c r="VFT818" s="16"/>
      <c r="VFU818" s="16"/>
      <c r="VFV818" s="16"/>
      <c r="VFW818" s="16"/>
      <c r="VFX818" s="16"/>
      <c r="VFY818" s="16"/>
      <c r="VFZ818" s="16"/>
      <c r="VGA818" s="16"/>
      <c r="VGB818" s="16"/>
      <c r="VGC818" s="16"/>
      <c r="VGD818" s="16"/>
      <c r="VGE818" s="16"/>
      <c r="VGF818" s="16"/>
      <c r="VGG818" s="16"/>
      <c r="VGH818" s="16"/>
      <c r="VGI818" s="16"/>
      <c r="VGJ818" s="16"/>
      <c r="VGK818" s="16"/>
      <c r="VGL818" s="16"/>
      <c r="VGM818" s="16"/>
      <c r="VGN818" s="16"/>
      <c r="VGO818" s="16"/>
      <c r="VGP818" s="16"/>
      <c r="VGQ818" s="16"/>
      <c r="VGR818" s="16"/>
      <c r="VGS818" s="16"/>
      <c r="VGT818" s="16"/>
      <c r="VGU818" s="16"/>
      <c r="VGV818" s="16"/>
      <c r="VGW818" s="16"/>
      <c r="VGX818" s="16"/>
      <c r="VGY818" s="16"/>
      <c r="VGZ818" s="16"/>
      <c r="VHA818" s="16"/>
      <c r="VHB818" s="16"/>
      <c r="VHC818" s="16"/>
      <c r="VHD818" s="16"/>
      <c r="VHE818" s="16"/>
      <c r="VHF818" s="16"/>
      <c r="VHG818" s="16"/>
      <c r="VHH818" s="16"/>
      <c r="VHI818" s="16"/>
      <c r="VHJ818" s="16"/>
      <c r="VHK818" s="16"/>
      <c r="VHL818" s="16"/>
      <c r="VHM818" s="16"/>
      <c r="VHN818" s="16"/>
      <c r="VHO818" s="16"/>
      <c r="VHP818" s="16"/>
      <c r="VHQ818" s="16"/>
      <c r="VHR818" s="16"/>
      <c r="VHS818" s="16"/>
      <c r="VHT818" s="16"/>
      <c r="VHU818" s="16"/>
      <c r="VHV818" s="16"/>
      <c r="VHW818" s="16"/>
      <c r="VHX818" s="16"/>
      <c r="VHY818" s="16"/>
      <c r="VHZ818" s="16"/>
      <c r="VIA818" s="16"/>
      <c r="VIB818" s="16"/>
      <c r="VIC818" s="16"/>
      <c r="VID818" s="16"/>
      <c r="VIE818" s="16"/>
      <c r="VIF818" s="16"/>
      <c r="VIG818" s="16"/>
      <c r="VIH818" s="16"/>
      <c r="VII818" s="16"/>
      <c r="VIJ818" s="16"/>
      <c r="VIK818" s="16"/>
      <c r="VIL818" s="16"/>
      <c r="VIM818" s="16"/>
      <c r="VIN818" s="16"/>
      <c r="VIO818" s="16"/>
      <c r="VIP818" s="16"/>
      <c r="VIQ818" s="16"/>
      <c r="VIR818" s="16"/>
      <c r="VIS818" s="16"/>
      <c r="VIT818" s="16"/>
      <c r="VIU818" s="16"/>
      <c r="VIV818" s="16"/>
      <c r="VIW818" s="16"/>
      <c r="VIX818" s="16"/>
      <c r="VIY818" s="16"/>
      <c r="VIZ818" s="16"/>
      <c r="VJA818" s="16"/>
      <c r="VJB818" s="16"/>
      <c r="VJC818" s="16"/>
      <c r="VJD818" s="16"/>
      <c r="VJE818" s="16"/>
      <c r="VJF818" s="16"/>
      <c r="VJG818" s="16"/>
      <c r="VJH818" s="16"/>
      <c r="VJI818" s="16"/>
      <c r="VJJ818" s="16"/>
      <c r="VJK818" s="16"/>
      <c r="VJL818" s="16"/>
      <c r="VJM818" s="16"/>
      <c r="VJN818" s="16"/>
      <c r="VJO818" s="16"/>
      <c r="VJP818" s="16"/>
      <c r="VJQ818" s="16"/>
      <c r="VJR818" s="16"/>
      <c r="VJS818" s="16"/>
      <c r="VJT818" s="16"/>
      <c r="VJU818" s="16"/>
      <c r="VJV818" s="16"/>
      <c r="VJW818" s="16"/>
      <c r="VJX818" s="16"/>
      <c r="VJY818" s="16"/>
      <c r="VJZ818" s="16"/>
      <c r="VKA818" s="16"/>
      <c r="VKB818" s="16"/>
      <c r="VKC818" s="16"/>
      <c r="VKD818" s="16"/>
      <c r="VKE818" s="16"/>
      <c r="VKF818" s="16"/>
      <c r="VKG818" s="16"/>
      <c r="VKH818" s="16"/>
      <c r="VKI818" s="16"/>
      <c r="VKJ818" s="16"/>
      <c r="VKK818" s="16"/>
      <c r="VKL818" s="16"/>
      <c r="VKM818" s="16"/>
      <c r="VKN818" s="16"/>
      <c r="VKO818" s="16"/>
      <c r="VKP818" s="16"/>
      <c r="VKQ818" s="16"/>
      <c r="VKR818" s="16"/>
      <c r="VKS818" s="16"/>
      <c r="VKT818" s="16"/>
      <c r="VKU818" s="16"/>
      <c r="VKV818" s="16"/>
      <c r="VKW818" s="16"/>
      <c r="VKX818" s="16"/>
      <c r="VKY818" s="16"/>
      <c r="VKZ818" s="16"/>
      <c r="VLA818" s="16"/>
      <c r="VLB818" s="16"/>
      <c r="VLC818" s="16"/>
      <c r="VLD818" s="16"/>
      <c r="VLE818" s="16"/>
      <c r="VLF818" s="16"/>
      <c r="VLG818" s="16"/>
      <c r="VLH818" s="16"/>
      <c r="VLI818" s="16"/>
      <c r="VLJ818" s="16"/>
      <c r="VLK818" s="16"/>
      <c r="VLL818" s="16"/>
      <c r="VLM818" s="16"/>
      <c r="VLN818" s="16"/>
      <c r="VLO818" s="16"/>
      <c r="VLP818" s="16"/>
      <c r="VLQ818" s="16"/>
      <c r="VLR818" s="16"/>
      <c r="VLS818" s="16"/>
      <c r="VLT818" s="16"/>
      <c r="VLU818" s="16"/>
      <c r="VLV818" s="16"/>
      <c r="VLW818" s="16"/>
      <c r="VLX818" s="16"/>
      <c r="VLY818" s="16"/>
      <c r="VLZ818" s="16"/>
      <c r="VMA818" s="16"/>
      <c r="VMB818" s="16"/>
      <c r="VMC818" s="16"/>
      <c r="VMD818" s="16"/>
      <c r="VME818" s="16"/>
      <c r="VMF818" s="16"/>
      <c r="VMG818" s="16"/>
      <c r="VMH818" s="16"/>
      <c r="VMI818" s="16"/>
      <c r="VMJ818" s="16"/>
      <c r="VMK818" s="16"/>
      <c r="VML818" s="16"/>
      <c r="VMM818" s="16"/>
      <c r="VMN818" s="16"/>
      <c r="VMO818" s="16"/>
      <c r="VMP818" s="16"/>
      <c r="VMQ818" s="16"/>
      <c r="VMR818" s="16"/>
      <c r="VMS818" s="16"/>
      <c r="VMT818" s="16"/>
      <c r="VMU818" s="16"/>
      <c r="VMV818" s="16"/>
      <c r="VMW818" s="16"/>
      <c r="VMX818" s="16"/>
      <c r="VMY818" s="16"/>
      <c r="VMZ818" s="16"/>
      <c r="VNA818" s="16"/>
      <c r="VNB818" s="16"/>
      <c r="VNC818" s="16"/>
      <c r="VND818" s="16"/>
      <c r="VNE818" s="16"/>
      <c r="VNF818" s="16"/>
      <c r="VNG818" s="16"/>
      <c r="VNH818" s="16"/>
      <c r="VNI818" s="16"/>
      <c r="VNJ818" s="16"/>
      <c r="VNK818" s="16"/>
      <c r="VNL818" s="16"/>
      <c r="VNM818" s="16"/>
      <c r="VNN818" s="16"/>
      <c r="VNO818" s="16"/>
      <c r="VNP818" s="16"/>
      <c r="VNQ818" s="16"/>
      <c r="VNR818" s="16"/>
      <c r="VNS818" s="16"/>
      <c r="VNT818" s="16"/>
      <c r="VNU818" s="16"/>
      <c r="VNV818" s="16"/>
      <c r="VNW818" s="16"/>
      <c r="VNX818" s="16"/>
      <c r="VNY818" s="16"/>
      <c r="VNZ818" s="16"/>
      <c r="VOA818" s="16"/>
      <c r="VOB818" s="16"/>
      <c r="VOC818" s="16"/>
      <c r="VOD818" s="16"/>
      <c r="VOE818" s="16"/>
      <c r="VOF818" s="16"/>
      <c r="VOG818" s="16"/>
      <c r="VOH818" s="16"/>
      <c r="VOI818" s="16"/>
      <c r="VOJ818" s="16"/>
      <c r="VOK818" s="16"/>
      <c r="VOL818" s="16"/>
      <c r="VOM818" s="16"/>
      <c r="VON818" s="16"/>
      <c r="VOO818" s="16"/>
      <c r="VOP818" s="16"/>
      <c r="VOQ818" s="16"/>
      <c r="VOR818" s="16"/>
      <c r="VOS818" s="16"/>
      <c r="VOT818" s="16"/>
      <c r="VOU818" s="16"/>
      <c r="VOV818" s="16"/>
      <c r="VOW818" s="16"/>
      <c r="VOX818" s="16"/>
      <c r="VOY818" s="16"/>
      <c r="VOZ818" s="16"/>
      <c r="VPA818" s="16"/>
      <c r="VPB818" s="16"/>
      <c r="VPC818" s="16"/>
      <c r="VPD818" s="16"/>
      <c r="VPE818" s="16"/>
      <c r="VPF818" s="16"/>
      <c r="VPG818" s="16"/>
      <c r="VPH818" s="16"/>
      <c r="VPI818" s="16"/>
      <c r="VPJ818" s="16"/>
      <c r="VPK818" s="16"/>
      <c r="VPL818" s="16"/>
      <c r="VPM818" s="16"/>
      <c r="VPN818" s="16"/>
      <c r="VPO818" s="16"/>
      <c r="VPP818" s="16"/>
      <c r="VPQ818" s="16"/>
      <c r="VPR818" s="16"/>
      <c r="VPS818" s="16"/>
      <c r="VPT818" s="16"/>
      <c r="VPU818" s="16"/>
      <c r="VPV818" s="16"/>
      <c r="VPW818" s="16"/>
      <c r="VPX818" s="16"/>
      <c r="VPY818" s="16"/>
      <c r="VPZ818" s="16"/>
      <c r="VQA818" s="16"/>
      <c r="VQB818" s="16"/>
      <c r="VQC818" s="16"/>
      <c r="VQD818" s="16"/>
      <c r="VQE818" s="16"/>
      <c r="VQF818" s="16"/>
      <c r="VQG818" s="16"/>
      <c r="VQH818" s="16"/>
      <c r="VQI818" s="16"/>
      <c r="VQJ818" s="16"/>
      <c r="VQK818" s="16"/>
      <c r="VQL818" s="16"/>
      <c r="VQM818" s="16"/>
      <c r="VQN818" s="16"/>
      <c r="VQO818" s="16"/>
      <c r="VQP818" s="16"/>
      <c r="VQQ818" s="16"/>
      <c r="VQR818" s="16"/>
      <c r="VQS818" s="16"/>
      <c r="VQT818" s="16"/>
      <c r="VQU818" s="16"/>
      <c r="VQV818" s="16"/>
      <c r="VQW818" s="16"/>
      <c r="VQX818" s="16"/>
      <c r="VQY818" s="16"/>
      <c r="VQZ818" s="16"/>
      <c r="VRA818" s="16"/>
      <c r="VRB818" s="16"/>
      <c r="VRC818" s="16"/>
      <c r="VRD818" s="16"/>
      <c r="VRE818" s="16"/>
      <c r="VRF818" s="16"/>
      <c r="VRG818" s="16"/>
      <c r="VRH818" s="16"/>
      <c r="VRI818" s="16"/>
      <c r="VRJ818" s="16"/>
      <c r="VRK818" s="16"/>
      <c r="VRL818" s="16"/>
      <c r="VRM818" s="16"/>
      <c r="VRN818" s="16"/>
      <c r="VRO818" s="16"/>
      <c r="VRP818" s="16"/>
      <c r="VRQ818" s="16"/>
      <c r="VRR818" s="16"/>
      <c r="VRS818" s="16"/>
      <c r="VRT818" s="16"/>
      <c r="VRU818" s="16"/>
      <c r="VRV818" s="16"/>
      <c r="VRW818" s="16"/>
      <c r="VRX818" s="16"/>
      <c r="VRY818" s="16"/>
      <c r="VRZ818" s="16"/>
      <c r="VSA818" s="16"/>
      <c r="VSB818" s="16"/>
      <c r="VSC818" s="16"/>
      <c r="VSD818" s="16"/>
      <c r="VSE818" s="16"/>
      <c r="VSF818" s="16"/>
      <c r="VSG818" s="16"/>
      <c r="VSH818" s="16"/>
      <c r="VSI818" s="16"/>
      <c r="VSJ818" s="16"/>
      <c r="VSK818" s="16"/>
      <c r="VSL818" s="16"/>
      <c r="VSM818" s="16"/>
      <c r="VSN818" s="16"/>
      <c r="VSO818" s="16"/>
      <c r="VSP818" s="16"/>
      <c r="VSQ818" s="16"/>
      <c r="VSR818" s="16"/>
      <c r="VSS818" s="16"/>
      <c r="VST818" s="16"/>
      <c r="VSU818" s="16"/>
      <c r="VSV818" s="16"/>
      <c r="VSW818" s="16"/>
      <c r="VSX818" s="16"/>
      <c r="VSY818" s="16"/>
      <c r="VSZ818" s="16"/>
      <c r="VTA818" s="16"/>
      <c r="VTB818" s="16"/>
      <c r="VTC818" s="16"/>
      <c r="VTD818" s="16"/>
      <c r="VTE818" s="16"/>
      <c r="VTF818" s="16"/>
      <c r="VTG818" s="16"/>
      <c r="VTH818" s="16"/>
      <c r="VTI818" s="16"/>
      <c r="VTJ818" s="16"/>
      <c r="VTK818" s="16"/>
      <c r="VTL818" s="16"/>
      <c r="VTM818" s="16"/>
      <c r="VTN818" s="16"/>
      <c r="VTO818" s="16"/>
      <c r="VTP818" s="16"/>
      <c r="VTQ818" s="16"/>
      <c r="VTR818" s="16"/>
      <c r="VTS818" s="16"/>
      <c r="VTT818" s="16"/>
      <c r="VTU818" s="16"/>
      <c r="VTV818" s="16"/>
      <c r="VTW818" s="16"/>
      <c r="VTX818" s="16"/>
      <c r="VTY818" s="16"/>
      <c r="VTZ818" s="16"/>
      <c r="VUA818" s="16"/>
      <c r="VUB818" s="16"/>
      <c r="VUC818" s="16"/>
      <c r="VUD818" s="16"/>
      <c r="VUE818" s="16"/>
      <c r="VUF818" s="16"/>
      <c r="VUG818" s="16"/>
      <c r="VUH818" s="16"/>
      <c r="VUI818" s="16"/>
      <c r="VUJ818" s="16"/>
      <c r="VUK818" s="16"/>
      <c r="VUL818" s="16"/>
      <c r="VUM818" s="16"/>
      <c r="VUN818" s="16"/>
      <c r="VUO818" s="16"/>
      <c r="VUP818" s="16"/>
      <c r="VUQ818" s="16"/>
      <c r="VUR818" s="16"/>
      <c r="VUS818" s="16"/>
      <c r="VUT818" s="16"/>
      <c r="VUU818" s="16"/>
      <c r="VUV818" s="16"/>
      <c r="VUW818" s="16"/>
      <c r="VUX818" s="16"/>
      <c r="VUY818" s="16"/>
      <c r="VUZ818" s="16"/>
      <c r="VVA818" s="16"/>
      <c r="VVB818" s="16"/>
      <c r="VVC818" s="16"/>
      <c r="VVD818" s="16"/>
      <c r="VVE818" s="16"/>
      <c r="VVF818" s="16"/>
      <c r="VVG818" s="16"/>
      <c r="VVH818" s="16"/>
      <c r="VVI818" s="16"/>
      <c r="VVJ818" s="16"/>
      <c r="VVK818" s="16"/>
      <c r="VVL818" s="16"/>
      <c r="VVM818" s="16"/>
      <c r="VVN818" s="16"/>
      <c r="VVO818" s="16"/>
      <c r="VVP818" s="16"/>
      <c r="VVQ818" s="16"/>
      <c r="VVR818" s="16"/>
      <c r="VVS818" s="16"/>
      <c r="VVT818" s="16"/>
      <c r="VVU818" s="16"/>
      <c r="VVV818" s="16"/>
      <c r="VVW818" s="16"/>
      <c r="VVX818" s="16"/>
      <c r="VVY818" s="16"/>
      <c r="VVZ818" s="16"/>
      <c r="VWA818" s="16"/>
      <c r="VWB818" s="16"/>
      <c r="VWC818" s="16"/>
      <c r="VWD818" s="16"/>
      <c r="VWE818" s="16"/>
      <c r="VWF818" s="16"/>
      <c r="VWG818" s="16"/>
      <c r="VWH818" s="16"/>
      <c r="VWI818" s="16"/>
      <c r="VWJ818" s="16"/>
      <c r="VWK818" s="16"/>
      <c r="VWL818" s="16"/>
      <c r="VWM818" s="16"/>
      <c r="VWN818" s="16"/>
      <c r="VWO818" s="16"/>
      <c r="VWP818" s="16"/>
      <c r="VWQ818" s="16"/>
      <c r="VWR818" s="16"/>
      <c r="VWS818" s="16"/>
      <c r="VWT818" s="16"/>
      <c r="VWU818" s="16"/>
      <c r="VWV818" s="16"/>
      <c r="VWW818" s="16"/>
      <c r="VWX818" s="16"/>
      <c r="VWY818" s="16"/>
      <c r="VWZ818" s="16"/>
      <c r="VXA818" s="16"/>
      <c r="VXB818" s="16"/>
      <c r="VXC818" s="16"/>
      <c r="VXD818" s="16"/>
      <c r="VXE818" s="16"/>
      <c r="VXF818" s="16"/>
      <c r="VXG818" s="16"/>
      <c r="VXH818" s="16"/>
      <c r="VXI818" s="16"/>
      <c r="VXJ818" s="16"/>
      <c r="VXK818" s="16"/>
      <c r="VXL818" s="16"/>
      <c r="VXM818" s="16"/>
      <c r="VXN818" s="16"/>
      <c r="VXO818" s="16"/>
      <c r="VXP818" s="16"/>
      <c r="VXQ818" s="16"/>
      <c r="VXR818" s="16"/>
      <c r="VXS818" s="16"/>
      <c r="VXT818" s="16"/>
      <c r="VXU818" s="16"/>
      <c r="VXV818" s="16"/>
      <c r="VXW818" s="16"/>
      <c r="VXX818" s="16"/>
      <c r="VXY818" s="16"/>
      <c r="VXZ818" s="16"/>
      <c r="VYA818" s="16"/>
      <c r="VYB818" s="16"/>
      <c r="VYC818" s="16"/>
      <c r="VYD818" s="16"/>
      <c r="VYE818" s="16"/>
      <c r="VYF818" s="16"/>
      <c r="VYG818" s="16"/>
      <c r="VYH818" s="16"/>
      <c r="VYI818" s="16"/>
      <c r="VYJ818" s="16"/>
      <c r="VYK818" s="16"/>
      <c r="VYL818" s="16"/>
      <c r="VYM818" s="16"/>
      <c r="VYN818" s="16"/>
      <c r="VYO818" s="16"/>
      <c r="VYP818" s="16"/>
      <c r="VYQ818" s="16"/>
      <c r="VYR818" s="16"/>
      <c r="VYS818" s="16"/>
      <c r="VYT818" s="16"/>
      <c r="VYU818" s="16"/>
      <c r="VYV818" s="16"/>
      <c r="VYW818" s="16"/>
      <c r="VYX818" s="16"/>
      <c r="VYY818" s="16"/>
      <c r="VYZ818" s="16"/>
      <c r="VZA818" s="16"/>
      <c r="VZB818" s="16"/>
      <c r="VZC818" s="16"/>
      <c r="VZD818" s="16"/>
      <c r="VZE818" s="16"/>
      <c r="VZF818" s="16"/>
      <c r="VZG818" s="16"/>
      <c r="VZH818" s="16"/>
      <c r="VZI818" s="16"/>
      <c r="VZJ818" s="16"/>
      <c r="VZK818" s="16"/>
      <c r="VZL818" s="16"/>
      <c r="VZM818" s="16"/>
      <c r="VZN818" s="16"/>
      <c r="VZO818" s="16"/>
      <c r="VZP818" s="16"/>
      <c r="VZQ818" s="16"/>
      <c r="VZR818" s="16"/>
      <c r="VZS818" s="16"/>
      <c r="VZT818" s="16"/>
      <c r="VZU818" s="16"/>
      <c r="VZV818" s="16"/>
      <c r="VZW818" s="16"/>
      <c r="VZX818" s="16"/>
      <c r="VZY818" s="16"/>
      <c r="VZZ818" s="16"/>
      <c r="WAA818" s="16"/>
      <c r="WAB818" s="16"/>
      <c r="WAC818" s="16"/>
      <c r="WAD818" s="16"/>
      <c r="WAE818" s="16"/>
      <c r="WAF818" s="16"/>
      <c r="WAG818" s="16"/>
      <c r="WAH818" s="16"/>
      <c r="WAI818" s="16"/>
      <c r="WAJ818" s="16"/>
      <c r="WAK818" s="16"/>
      <c r="WAL818" s="16"/>
      <c r="WAM818" s="16"/>
      <c r="WAN818" s="16"/>
      <c r="WAO818" s="16"/>
      <c r="WAP818" s="16"/>
      <c r="WAQ818" s="16"/>
      <c r="WAR818" s="16"/>
      <c r="WAS818" s="16"/>
      <c r="WAT818" s="16"/>
      <c r="WAU818" s="16"/>
      <c r="WAV818" s="16"/>
      <c r="WAW818" s="16"/>
      <c r="WAX818" s="16"/>
      <c r="WAY818" s="16"/>
      <c r="WAZ818" s="16"/>
      <c r="WBA818" s="16"/>
      <c r="WBB818" s="16"/>
      <c r="WBC818" s="16"/>
      <c r="WBD818" s="16"/>
      <c r="WBE818" s="16"/>
      <c r="WBF818" s="16"/>
      <c r="WBG818" s="16"/>
      <c r="WBH818" s="16"/>
      <c r="WBI818" s="16"/>
      <c r="WBJ818" s="16"/>
      <c r="WBK818" s="16"/>
      <c r="WBL818" s="16"/>
      <c r="WBM818" s="16"/>
      <c r="WBN818" s="16"/>
      <c r="WBO818" s="16"/>
      <c r="WBP818" s="16"/>
      <c r="WBQ818" s="16"/>
      <c r="WBR818" s="16"/>
      <c r="WBS818" s="16"/>
      <c r="WBT818" s="16"/>
      <c r="WBU818" s="16"/>
      <c r="WBV818" s="16"/>
      <c r="WBW818" s="16"/>
      <c r="WBX818" s="16"/>
      <c r="WBY818" s="16"/>
      <c r="WBZ818" s="16"/>
      <c r="WCA818" s="16"/>
      <c r="WCB818" s="16"/>
      <c r="WCC818" s="16"/>
      <c r="WCD818" s="16"/>
      <c r="WCE818" s="16"/>
      <c r="WCF818" s="16"/>
      <c r="WCG818" s="16"/>
      <c r="WCH818" s="16"/>
      <c r="WCI818" s="16"/>
      <c r="WCJ818" s="16"/>
      <c r="WCK818" s="16"/>
      <c r="WCL818" s="16"/>
      <c r="WCM818" s="16"/>
      <c r="WCN818" s="16"/>
      <c r="WCO818" s="16"/>
      <c r="WCP818" s="16"/>
      <c r="WCQ818" s="16"/>
      <c r="WCR818" s="16"/>
      <c r="WCS818" s="16"/>
      <c r="WCT818" s="16"/>
      <c r="WCU818" s="16"/>
      <c r="WCV818" s="16"/>
      <c r="WCW818" s="16"/>
      <c r="WCX818" s="16"/>
      <c r="WCY818" s="16"/>
      <c r="WCZ818" s="16"/>
      <c r="WDA818" s="16"/>
      <c r="WDB818" s="16"/>
      <c r="WDC818" s="16"/>
      <c r="WDD818" s="16"/>
      <c r="WDE818" s="16"/>
      <c r="WDF818" s="16"/>
      <c r="WDG818" s="16"/>
      <c r="WDH818" s="16"/>
      <c r="WDI818" s="16"/>
      <c r="WDJ818" s="16"/>
      <c r="WDK818" s="16"/>
      <c r="WDL818" s="16"/>
      <c r="WDM818" s="16"/>
      <c r="WDN818" s="16"/>
      <c r="WDO818" s="16"/>
      <c r="WDP818" s="16"/>
      <c r="WDQ818" s="16"/>
      <c r="WDR818" s="16"/>
      <c r="WDS818" s="16"/>
      <c r="WDT818" s="16"/>
      <c r="WDU818" s="16"/>
      <c r="WDV818" s="16"/>
      <c r="WDW818" s="16"/>
      <c r="WDX818" s="16"/>
      <c r="WDY818" s="16"/>
      <c r="WDZ818" s="16"/>
      <c r="WEA818" s="16"/>
      <c r="WEB818" s="16"/>
      <c r="WEC818" s="16"/>
      <c r="WED818" s="16"/>
      <c r="WEE818" s="16"/>
      <c r="WEF818" s="16"/>
      <c r="WEG818" s="16"/>
      <c r="WEH818" s="16"/>
      <c r="WEI818" s="16"/>
      <c r="WEJ818" s="16"/>
      <c r="WEK818" s="16"/>
      <c r="WEL818" s="16"/>
      <c r="WEM818" s="16"/>
      <c r="WEN818" s="16"/>
      <c r="WEO818" s="16"/>
      <c r="WEP818" s="16"/>
      <c r="WEQ818" s="16"/>
      <c r="WER818" s="16"/>
      <c r="WES818" s="16"/>
      <c r="WET818" s="16"/>
      <c r="WEU818" s="16"/>
      <c r="WEV818" s="16"/>
      <c r="WEW818" s="16"/>
      <c r="WEX818" s="16"/>
      <c r="WEY818" s="16"/>
      <c r="WEZ818" s="16"/>
      <c r="WFA818" s="16"/>
      <c r="WFB818" s="16"/>
      <c r="WFC818" s="16"/>
      <c r="WFD818" s="16"/>
      <c r="WFE818" s="16"/>
      <c r="WFF818" s="16"/>
      <c r="WFG818" s="16"/>
      <c r="WFH818" s="16"/>
      <c r="WFI818" s="16"/>
      <c r="WFJ818" s="16"/>
      <c r="WFK818" s="16"/>
      <c r="WFL818" s="16"/>
      <c r="WFM818" s="16"/>
      <c r="WFN818" s="16"/>
      <c r="WFO818" s="16"/>
      <c r="WFP818" s="16"/>
      <c r="WFQ818" s="16"/>
      <c r="WFR818" s="16"/>
      <c r="WFS818" s="16"/>
      <c r="WFT818" s="16"/>
      <c r="WFU818" s="16"/>
      <c r="WFV818" s="16"/>
      <c r="WFW818" s="16"/>
      <c r="WFX818" s="16"/>
      <c r="WFY818" s="16"/>
      <c r="WFZ818" s="16"/>
      <c r="WGA818" s="16"/>
      <c r="WGB818" s="16"/>
      <c r="WGC818" s="16"/>
      <c r="WGD818" s="16"/>
      <c r="WGE818" s="16"/>
      <c r="WGF818" s="16"/>
      <c r="WGG818" s="16"/>
      <c r="WGH818" s="16"/>
      <c r="WGI818" s="16"/>
      <c r="WGJ818" s="16"/>
      <c r="WGK818" s="16"/>
      <c r="WGL818" s="16"/>
      <c r="WGM818" s="16"/>
      <c r="WGN818" s="16"/>
      <c r="WGO818" s="16"/>
      <c r="WGP818" s="16"/>
      <c r="WGQ818" s="16"/>
      <c r="WGR818" s="16"/>
      <c r="WGS818" s="16"/>
      <c r="WGT818" s="16"/>
      <c r="WGU818" s="16"/>
      <c r="WGV818" s="16"/>
      <c r="WGW818" s="16"/>
      <c r="WGX818" s="16"/>
      <c r="WGY818" s="16"/>
      <c r="WGZ818" s="16"/>
      <c r="WHA818" s="16"/>
      <c r="WHB818" s="16"/>
      <c r="WHC818" s="16"/>
      <c r="WHD818" s="16"/>
      <c r="WHE818" s="16"/>
      <c r="WHF818" s="16"/>
      <c r="WHG818" s="16"/>
      <c r="WHH818" s="16"/>
      <c r="WHI818" s="16"/>
      <c r="WHJ818" s="16"/>
      <c r="WHK818" s="16"/>
      <c r="WHL818" s="16"/>
      <c r="WHM818" s="16"/>
      <c r="WHN818" s="16"/>
      <c r="WHO818" s="16"/>
      <c r="WHP818" s="16"/>
      <c r="WHQ818" s="16"/>
      <c r="WHR818" s="16"/>
      <c r="WHS818" s="16"/>
      <c r="WHT818" s="16"/>
      <c r="WHU818" s="16"/>
      <c r="WHV818" s="16"/>
      <c r="WHW818" s="16"/>
      <c r="WHX818" s="16"/>
      <c r="WHY818" s="16"/>
      <c r="WHZ818" s="16"/>
      <c r="WIA818" s="16"/>
      <c r="WIB818" s="16"/>
      <c r="WIC818" s="16"/>
      <c r="WID818" s="16"/>
      <c r="WIE818" s="16"/>
      <c r="WIF818" s="16"/>
      <c r="WIG818" s="16"/>
      <c r="WIH818" s="16"/>
      <c r="WII818" s="16"/>
      <c r="WIJ818" s="16"/>
      <c r="WIK818" s="16"/>
      <c r="WIL818" s="16"/>
      <c r="WIM818" s="16"/>
      <c r="WIN818" s="16"/>
      <c r="WIO818" s="16"/>
      <c r="WIP818" s="16"/>
      <c r="WIQ818" s="16"/>
      <c r="WIR818" s="16"/>
      <c r="WIS818" s="16"/>
      <c r="WIT818" s="16"/>
      <c r="WIU818" s="16"/>
      <c r="WIV818" s="16"/>
      <c r="WIW818" s="16"/>
      <c r="WIX818" s="16"/>
      <c r="WIY818" s="16"/>
      <c r="WIZ818" s="16"/>
      <c r="WJA818" s="16"/>
      <c r="WJB818" s="16"/>
      <c r="WJC818" s="16"/>
      <c r="WJD818" s="16"/>
      <c r="WJE818" s="16"/>
      <c r="WJF818" s="16"/>
      <c r="WJG818" s="16"/>
      <c r="WJH818" s="16"/>
      <c r="WJI818" s="16"/>
      <c r="WJJ818" s="16"/>
      <c r="WJK818" s="16"/>
      <c r="WJL818" s="16"/>
      <c r="WJM818" s="16"/>
      <c r="WJN818" s="16"/>
      <c r="WJO818" s="16"/>
      <c r="WJP818" s="16"/>
      <c r="WJQ818" s="16"/>
      <c r="WJR818" s="16"/>
      <c r="WJS818" s="16"/>
      <c r="WJT818" s="16"/>
      <c r="WJU818" s="16"/>
      <c r="WJV818" s="16"/>
      <c r="WJW818" s="16"/>
      <c r="WJX818" s="16"/>
      <c r="WJY818" s="16"/>
      <c r="WJZ818" s="16"/>
      <c r="WKA818" s="16"/>
      <c r="WKB818" s="16"/>
      <c r="WKC818" s="16"/>
      <c r="WKD818" s="16"/>
      <c r="WKE818" s="16"/>
      <c r="WKF818" s="16"/>
      <c r="WKG818" s="16"/>
      <c r="WKH818" s="16"/>
      <c r="WKI818" s="16"/>
      <c r="WKJ818" s="16"/>
      <c r="WKK818" s="16"/>
      <c r="WKL818" s="16"/>
      <c r="WKM818" s="16"/>
      <c r="WKN818" s="16"/>
      <c r="WKO818" s="16"/>
      <c r="WKP818" s="16"/>
      <c r="WKQ818" s="16"/>
      <c r="WKR818" s="16"/>
      <c r="WKS818" s="16"/>
      <c r="WKT818" s="16"/>
      <c r="WKU818" s="16"/>
      <c r="WKV818" s="16"/>
      <c r="WKW818" s="16"/>
      <c r="WKX818" s="16"/>
      <c r="WKY818" s="16"/>
      <c r="WKZ818" s="16"/>
      <c r="WLA818" s="16"/>
      <c r="WLB818" s="16"/>
      <c r="WLC818" s="16"/>
      <c r="WLD818" s="16"/>
      <c r="WLE818" s="16"/>
      <c r="WLF818" s="16"/>
      <c r="WLG818" s="16"/>
      <c r="WLH818" s="16"/>
      <c r="WLI818" s="16"/>
      <c r="WLJ818" s="16"/>
      <c r="WLK818" s="16"/>
      <c r="WLL818" s="16"/>
      <c r="WLM818" s="16"/>
      <c r="WLN818" s="16"/>
      <c r="WLO818" s="16"/>
      <c r="WLP818" s="16"/>
      <c r="WLQ818" s="16"/>
      <c r="WLR818" s="16"/>
      <c r="WLS818" s="16"/>
      <c r="WLT818" s="16"/>
      <c r="WLU818" s="16"/>
      <c r="WLV818" s="16"/>
      <c r="WLW818" s="16"/>
      <c r="WLX818" s="16"/>
      <c r="WLY818" s="16"/>
      <c r="WLZ818" s="16"/>
      <c r="WMA818" s="16"/>
      <c r="WMB818" s="16"/>
      <c r="WMC818" s="16"/>
      <c r="WMD818" s="16"/>
      <c r="WME818" s="16"/>
      <c r="WMF818" s="16"/>
      <c r="WMG818" s="16"/>
      <c r="WMH818" s="16"/>
      <c r="WMI818" s="16"/>
      <c r="WMJ818" s="16"/>
      <c r="WMK818" s="16"/>
      <c r="WML818" s="16"/>
      <c r="WMM818" s="16"/>
      <c r="WMN818" s="16"/>
      <c r="WMO818" s="16"/>
      <c r="WMP818" s="16"/>
      <c r="WMQ818" s="16"/>
      <c r="WMR818" s="16"/>
      <c r="WMS818" s="16"/>
      <c r="WMT818" s="16"/>
      <c r="WMU818" s="16"/>
      <c r="WMV818" s="16"/>
      <c r="WMW818" s="16"/>
      <c r="WMX818" s="16"/>
      <c r="WMY818" s="16"/>
      <c r="WMZ818" s="16"/>
      <c r="WNA818" s="16"/>
      <c r="WNB818" s="16"/>
      <c r="WNC818" s="16"/>
      <c r="WND818" s="16"/>
      <c r="WNE818" s="16"/>
      <c r="WNF818" s="16"/>
      <c r="WNG818" s="16"/>
      <c r="WNH818" s="16"/>
      <c r="WNI818" s="16"/>
      <c r="WNJ818" s="16"/>
      <c r="WNK818" s="16"/>
      <c r="WNL818" s="16"/>
      <c r="WNM818" s="16"/>
      <c r="WNN818" s="16"/>
      <c r="WNO818" s="16"/>
      <c r="WNP818" s="16"/>
      <c r="WNQ818" s="16"/>
      <c r="WNR818" s="16"/>
      <c r="WNS818" s="16"/>
      <c r="WNT818" s="16"/>
      <c r="WNU818" s="16"/>
      <c r="WNV818" s="16"/>
      <c r="WNW818" s="16"/>
      <c r="WNX818" s="16"/>
      <c r="WNY818" s="16"/>
      <c r="WNZ818" s="16"/>
      <c r="WOA818" s="16"/>
      <c r="WOB818" s="16"/>
      <c r="WOC818" s="16"/>
      <c r="WOD818" s="16"/>
      <c r="WOE818" s="16"/>
      <c r="WOF818" s="16"/>
      <c r="WOG818" s="16"/>
      <c r="WOH818" s="16"/>
      <c r="WOI818" s="16"/>
      <c r="WOJ818" s="16"/>
      <c r="WOK818" s="16"/>
      <c r="WOL818" s="16"/>
      <c r="WOM818" s="16"/>
      <c r="WON818" s="16"/>
      <c r="WOO818" s="16"/>
      <c r="WOP818" s="16"/>
      <c r="WOQ818" s="16"/>
      <c r="WOR818" s="16"/>
      <c r="WOS818" s="16"/>
      <c r="WOT818" s="16"/>
      <c r="WOU818" s="16"/>
      <c r="WOV818" s="16"/>
      <c r="WOW818" s="16"/>
      <c r="WOX818" s="16"/>
      <c r="WOY818" s="16"/>
      <c r="WOZ818" s="16"/>
      <c r="WPA818" s="16"/>
      <c r="WPB818" s="16"/>
      <c r="WPC818" s="16"/>
      <c r="WPD818" s="16"/>
      <c r="WPE818" s="16"/>
      <c r="WPF818" s="16"/>
      <c r="WPG818" s="16"/>
      <c r="WPH818" s="16"/>
      <c r="WPI818" s="16"/>
      <c r="WPJ818" s="16"/>
      <c r="WPK818" s="16"/>
      <c r="WPL818" s="16"/>
      <c r="WPM818" s="16"/>
      <c r="WPN818" s="16"/>
      <c r="WPO818" s="16"/>
      <c r="WPP818" s="16"/>
      <c r="WPQ818" s="16"/>
      <c r="WPR818" s="16"/>
      <c r="WPS818" s="16"/>
      <c r="WPT818" s="16"/>
      <c r="WPU818" s="16"/>
      <c r="WPV818" s="16"/>
      <c r="WPW818" s="16"/>
      <c r="WPX818" s="16"/>
      <c r="WPY818" s="16"/>
      <c r="WPZ818" s="16"/>
      <c r="WQA818" s="16"/>
      <c r="WQB818" s="16"/>
      <c r="WQC818" s="16"/>
      <c r="WQD818" s="16"/>
      <c r="WQE818" s="16"/>
      <c r="WQF818" s="16"/>
      <c r="WQG818" s="16"/>
      <c r="WQH818" s="16"/>
      <c r="WQI818" s="16"/>
      <c r="WQJ818" s="16"/>
      <c r="WQK818" s="16"/>
      <c r="WQL818" s="16"/>
      <c r="WQM818" s="16"/>
      <c r="WQN818" s="16"/>
      <c r="WQO818" s="16"/>
      <c r="WQP818" s="16"/>
      <c r="WQQ818" s="16"/>
      <c r="WQR818" s="16"/>
      <c r="WQS818" s="16"/>
      <c r="WQT818" s="16"/>
      <c r="WQU818" s="16"/>
      <c r="WQV818" s="16"/>
      <c r="WQW818" s="16"/>
      <c r="WQX818" s="16"/>
      <c r="WQY818" s="16"/>
      <c r="WQZ818" s="16"/>
      <c r="WRA818" s="16"/>
      <c r="WRB818" s="16"/>
      <c r="WRC818" s="16"/>
      <c r="WRD818" s="16"/>
      <c r="WRE818" s="16"/>
      <c r="WRF818" s="16"/>
      <c r="WRG818" s="16"/>
      <c r="WRH818" s="16"/>
      <c r="WRI818" s="16"/>
      <c r="WRJ818" s="16"/>
      <c r="WRK818" s="16"/>
      <c r="WRL818" s="16"/>
      <c r="WRM818" s="16"/>
      <c r="WRN818" s="16"/>
      <c r="WRO818" s="16"/>
      <c r="WRP818" s="16"/>
      <c r="WRQ818" s="16"/>
      <c r="WRR818" s="16"/>
      <c r="WRS818" s="16"/>
      <c r="WRT818" s="16"/>
      <c r="WRU818" s="16"/>
      <c r="WRV818" s="16"/>
      <c r="WRW818" s="16"/>
      <c r="WRX818" s="16"/>
      <c r="WRY818" s="16"/>
      <c r="WRZ818" s="16"/>
      <c r="WSA818" s="16"/>
      <c r="WSB818" s="16"/>
      <c r="WSC818" s="16"/>
      <c r="WSD818" s="16"/>
      <c r="WSE818" s="16"/>
      <c r="WSF818" s="16"/>
      <c r="WSG818" s="16"/>
      <c r="WSH818" s="16"/>
      <c r="WSI818" s="16"/>
      <c r="WSJ818" s="16"/>
      <c r="WSK818" s="16"/>
      <c r="WSL818" s="16"/>
      <c r="WSM818" s="16"/>
      <c r="WSN818" s="16"/>
      <c r="WSO818" s="16"/>
      <c r="WSP818" s="16"/>
      <c r="WSQ818" s="16"/>
      <c r="WSR818" s="16"/>
      <c r="WSS818" s="16"/>
      <c r="WST818" s="16"/>
      <c r="WSU818" s="16"/>
      <c r="WSV818" s="16"/>
      <c r="WSW818" s="16"/>
      <c r="WSX818" s="16"/>
      <c r="WSY818" s="16"/>
      <c r="WSZ818" s="16"/>
      <c r="WTA818" s="16"/>
      <c r="WTB818" s="16"/>
      <c r="WTC818" s="16"/>
      <c r="WTD818" s="16"/>
      <c r="WTE818" s="16"/>
      <c r="WTF818" s="16"/>
      <c r="WTG818" s="16"/>
      <c r="WTH818" s="16"/>
      <c r="WTI818" s="16"/>
      <c r="WTJ818" s="16"/>
      <c r="WTK818" s="16"/>
      <c r="WTL818" s="16"/>
      <c r="WTM818" s="16"/>
      <c r="WTN818" s="16"/>
      <c r="WTO818" s="16"/>
      <c r="WTP818" s="16"/>
      <c r="WTQ818" s="16"/>
      <c r="WTR818" s="16"/>
      <c r="WTS818" s="16"/>
      <c r="WTT818" s="16"/>
      <c r="WTU818" s="16"/>
      <c r="WTV818" s="16"/>
      <c r="WTW818" s="16"/>
      <c r="WTX818" s="16"/>
      <c r="WTY818" s="16"/>
      <c r="WTZ818" s="16"/>
      <c r="WUA818" s="16"/>
      <c r="WUB818" s="16"/>
      <c r="WUC818" s="16"/>
      <c r="WUD818" s="16"/>
      <c r="WUE818" s="16"/>
      <c r="WUF818" s="16"/>
      <c r="WUG818" s="16"/>
      <c r="WUH818" s="16"/>
      <c r="WUI818" s="16"/>
      <c r="WUJ818" s="16"/>
      <c r="WUK818" s="16"/>
      <c r="WUL818" s="16"/>
      <c r="WUM818" s="16"/>
      <c r="WUN818" s="16"/>
      <c r="WUO818" s="16"/>
      <c r="WUP818" s="16"/>
      <c r="WUQ818" s="16"/>
      <c r="WUR818" s="16"/>
      <c r="WUS818" s="16"/>
      <c r="WUT818" s="16"/>
      <c r="WUU818" s="16"/>
      <c r="WUV818" s="16"/>
      <c r="WUW818" s="16"/>
      <c r="WUX818" s="16"/>
      <c r="WUY818" s="16"/>
      <c r="WUZ818" s="16"/>
      <c r="WVA818" s="16"/>
      <c r="WVB818" s="16"/>
      <c r="WVC818" s="16"/>
      <c r="WVD818" s="16"/>
      <c r="WVE818" s="16"/>
      <c r="WVF818" s="16"/>
      <c r="WVG818" s="16"/>
      <c r="WVH818" s="16"/>
      <c r="WVI818" s="16"/>
      <c r="WVJ818" s="16"/>
      <c r="WVK818" s="16"/>
      <c r="WVL818" s="16"/>
      <c r="WVM818" s="16"/>
      <c r="WVN818" s="16"/>
      <c r="WVO818" s="16"/>
      <c r="WVP818" s="16"/>
      <c r="WVQ818" s="16"/>
      <c r="WVR818" s="16"/>
      <c r="WVS818" s="16"/>
      <c r="WVT818" s="16"/>
      <c r="WVU818" s="16"/>
      <c r="WVV818" s="16"/>
      <c r="WVW818" s="16"/>
      <c r="WVX818" s="16"/>
      <c r="WVY818" s="16"/>
      <c r="WVZ818" s="16"/>
      <c r="WWA818" s="16"/>
      <c r="WWB818" s="16"/>
      <c r="WWC818" s="16"/>
      <c r="WWD818" s="16"/>
      <c r="WWE818" s="16"/>
      <c r="WWF818" s="16"/>
      <c r="WWG818" s="16"/>
      <c r="WWH818" s="16"/>
      <c r="WWI818" s="16"/>
      <c r="WWJ818" s="16"/>
      <c r="WWK818" s="16"/>
      <c r="WWL818" s="16"/>
      <c r="WWM818" s="16"/>
      <c r="WWN818" s="16"/>
      <c r="WWO818" s="16"/>
      <c r="WWP818" s="16"/>
      <c r="WWQ818" s="16"/>
      <c r="WWR818" s="16"/>
      <c r="WWS818" s="16"/>
      <c r="WWT818" s="16"/>
      <c r="WWU818" s="16"/>
      <c r="WWV818" s="16"/>
      <c r="WWW818" s="16"/>
      <c r="WWX818" s="16"/>
      <c r="WWY818" s="16"/>
      <c r="WWZ818" s="16"/>
      <c r="WXA818" s="16"/>
      <c r="WXB818" s="16"/>
      <c r="WXC818" s="16"/>
      <c r="WXD818" s="16"/>
      <c r="WXE818" s="16"/>
      <c r="WXF818" s="16"/>
      <c r="WXG818" s="16"/>
      <c r="WXH818" s="16"/>
      <c r="WXI818" s="16"/>
      <c r="WXJ818" s="16"/>
      <c r="WXK818" s="16"/>
      <c r="WXL818" s="16"/>
      <c r="WXM818" s="16"/>
      <c r="WXN818" s="16"/>
      <c r="WXO818" s="16"/>
      <c r="WXP818" s="16"/>
      <c r="WXQ818" s="16"/>
      <c r="WXR818" s="16"/>
      <c r="WXS818" s="16"/>
      <c r="WXT818" s="16"/>
      <c r="WXU818" s="16"/>
      <c r="WXV818" s="16"/>
      <c r="WXW818" s="16"/>
      <c r="WXX818" s="16"/>
      <c r="WXY818" s="16"/>
      <c r="WXZ818" s="16"/>
      <c r="WYA818" s="16"/>
      <c r="WYB818" s="16"/>
      <c r="WYC818" s="16"/>
      <c r="WYD818" s="16"/>
      <c r="WYE818" s="16"/>
      <c r="WYF818" s="16"/>
      <c r="WYG818" s="16"/>
      <c r="WYH818" s="16"/>
      <c r="WYI818" s="16"/>
      <c r="WYJ818" s="16"/>
      <c r="WYK818" s="16"/>
      <c r="WYL818" s="16"/>
      <c r="WYM818" s="16"/>
      <c r="WYN818" s="16"/>
      <c r="WYO818" s="16"/>
      <c r="WYP818" s="16"/>
      <c r="WYQ818" s="16"/>
      <c r="WYR818" s="16"/>
      <c r="WYS818" s="16"/>
      <c r="WYT818" s="16"/>
      <c r="WYU818" s="16"/>
      <c r="WYV818" s="16"/>
      <c r="WYW818" s="16"/>
      <c r="WYX818" s="16"/>
      <c r="WYY818" s="16"/>
      <c r="WYZ818" s="16"/>
      <c r="WZA818" s="16"/>
      <c r="WZB818" s="16"/>
      <c r="WZC818" s="16"/>
      <c r="WZD818" s="16"/>
      <c r="WZE818" s="16"/>
      <c r="WZF818" s="16"/>
      <c r="WZG818" s="16"/>
      <c r="WZH818" s="16"/>
      <c r="WZI818" s="16"/>
      <c r="WZJ818" s="16"/>
      <c r="WZK818" s="16"/>
      <c r="WZL818" s="16"/>
      <c r="WZM818" s="16"/>
      <c r="WZN818" s="16"/>
      <c r="WZO818" s="16"/>
      <c r="WZP818" s="16"/>
      <c r="WZQ818" s="16"/>
      <c r="WZR818" s="16"/>
      <c r="WZS818" s="16"/>
      <c r="WZT818" s="16"/>
      <c r="WZU818" s="16"/>
      <c r="WZV818" s="16"/>
      <c r="WZW818" s="16"/>
      <c r="WZX818" s="16"/>
      <c r="WZY818" s="16"/>
      <c r="WZZ818" s="16"/>
      <c r="XAA818" s="16"/>
      <c r="XAB818" s="16"/>
      <c r="XAC818" s="16"/>
      <c r="XAD818" s="16"/>
      <c r="XAE818" s="16"/>
      <c r="XAF818" s="16"/>
      <c r="XAG818" s="16"/>
      <c r="XAH818" s="16"/>
      <c r="XAI818" s="16"/>
      <c r="XAJ818" s="16"/>
      <c r="XAK818" s="16"/>
      <c r="XAL818" s="16"/>
      <c r="XAM818" s="16"/>
      <c r="XAN818" s="16"/>
      <c r="XAO818" s="16"/>
      <c r="XAP818" s="16"/>
      <c r="XAQ818" s="16"/>
      <c r="XAR818" s="16"/>
      <c r="XAS818" s="16"/>
      <c r="XAT818" s="16"/>
      <c r="XAU818" s="16"/>
      <c r="XAV818" s="16"/>
      <c r="XAW818" s="16"/>
      <c r="XAX818" s="16"/>
      <c r="XAY818" s="16"/>
      <c r="XAZ818" s="16"/>
      <c r="XBA818" s="16"/>
      <c r="XBB818" s="16"/>
      <c r="XBC818" s="16"/>
      <c r="XBD818" s="16"/>
      <c r="XBE818" s="16"/>
      <c r="XBF818" s="16"/>
      <c r="XBG818" s="16"/>
      <c r="XBH818" s="16"/>
      <c r="XBI818" s="16"/>
      <c r="XBJ818" s="16"/>
      <c r="XBK818" s="16"/>
      <c r="XBL818" s="16"/>
      <c r="XBM818" s="16"/>
      <c r="XBN818" s="16"/>
      <c r="XBO818" s="16"/>
      <c r="XBP818" s="16"/>
      <c r="XBQ818" s="16"/>
      <c r="XBR818" s="16"/>
      <c r="XBS818" s="16"/>
      <c r="XBT818" s="16"/>
      <c r="XBU818" s="16"/>
      <c r="XBV818" s="16"/>
      <c r="XBW818" s="16"/>
      <c r="XBX818" s="16"/>
      <c r="XBY818" s="16"/>
      <c r="XBZ818" s="16"/>
      <c r="XCA818" s="16"/>
      <c r="XCB818" s="16"/>
      <c r="XCC818" s="16"/>
      <c r="XCD818" s="16"/>
      <c r="XCE818" s="16"/>
      <c r="XCF818" s="16"/>
      <c r="XCG818" s="16"/>
      <c r="XCH818" s="16"/>
      <c r="XCI818" s="16"/>
      <c r="XCJ818" s="16"/>
      <c r="XCK818" s="16"/>
      <c r="XCL818" s="16"/>
      <c r="XCM818" s="16"/>
      <c r="XCN818" s="16"/>
      <c r="XCO818" s="16"/>
      <c r="XCP818" s="16"/>
      <c r="XCQ818" s="16"/>
      <c r="XCR818" s="16"/>
      <c r="XCS818" s="16"/>
      <c r="XCT818" s="16"/>
      <c r="XCU818" s="16"/>
      <c r="XCV818" s="16"/>
      <c r="XCW818" s="16"/>
      <c r="XCX818" s="16"/>
      <c r="XCY818" s="16"/>
      <c r="XCZ818" s="16"/>
      <c r="XDA818" s="16"/>
      <c r="XDB818" s="16"/>
      <c r="XDC818" s="16"/>
      <c r="XDD818" s="16"/>
      <c r="XDE818" s="16"/>
      <c r="XDF818" s="16"/>
      <c r="XDG818" s="16"/>
      <c r="XDH818" s="16"/>
      <c r="XDI818" s="16"/>
      <c r="XDJ818" s="16"/>
      <c r="XDK818" s="16"/>
      <c r="XDL818" s="16"/>
      <c r="XDM818" s="16"/>
      <c r="XDN818" s="16"/>
      <c r="XDO818" s="16"/>
      <c r="XDP818" s="16"/>
      <c r="XDQ818" s="16"/>
      <c r="XDR818" s="16"/>
      <c r="XDS818" s="16"/>
      <c r="XDT818" s="16"/>
      <c r="XDU818" s="16"/>
      <c r="XDV818" s="16"/>
      <c r="XDW818" s="16"/>
      <c r="XDX818" s="16"/>
      <c r="XDY818" s="16"/>
      <c r="XDZ818" s="16"/>
      <c r="XEA818" s="16"/>
      <c r="XEB818" s="16"/>
      <c r="XEC818" s="16"/>
      <c r="XED818" s="16"/>
      <c r="XEE818" s="16"/>
      <c r="XEF818" s="16"/>
      <c r="XEG818" s="16"/>
      <c r="XEH818" s="16"/>
      <c r="XEI818" s="16"/>
      <c r="XEJ818" s="16"/>
      <c r="XEK818" s="16"/>
      <c r="XEL818" s="16"/>
      <c r="XEM818" s="16"/>
      <c r="XEN818" s="16"/>
      <c r="XEO818" s="16"/>
      <c r="XEP818" s="16"/>
      <c r="XEQ818" s="16"/>
      <c r="XER818" s="16"/>
      <c r="XES818" s="16"/>
      <c r="XET818" s="16"/>
      <c r="XEU818" s="16"/>
      <c r="XEV818" s="16"/>
      <c r="XEW818" s="16"/>
      <c r="XEX818" s="16"/>
      <c r="XEY818" s="16"/>
      <c r="XEZ818" s="16"/>
      <c r="XFA818" s="16"/>
      <c r="XFB818" s="16"/>
      <c r="XFC818" s="16"/>
      <c r="XFD818" s="16"/>
    </row>
    <row r="819" spans="1:16384" s="127" customFormat="1" ht="15.75" customHeight="1" x14ac:dyDescent="0.2">
      <c r="A819" s="496" t="s">
        <v>17</v>
      </c>
      <c r="B819" s="496"/>
      <c r="C819" s="429">
        <f>SUM(C814:C818)</f>
        <v>16330818.740000004</v>
      </c>
      <c r="D819" s="427">
        <f t="shared" ref="D819:Y819" si="263">SUM(D814:D818)</f>
        <v>11227446.010000002</v>
      </c>
      <c r="E819" s="427">
        <f t="shared" si="263"/>
        <v>0</v>
      </c>
      <c r="F819" s="427">
        <f t="shared" si="263"/>
        <v>1565357.32</v>
      </c>
      <c r="G819" s="427">
        <f t="shared" si="263"/>
        <v>5700919.8799999999</v>
      </c>
      <c r="H819" s="427">
        <f t="shared" si="263"/>
        <v>1573618.63</v>
      </c>
      <c r="I819" s="427">
        <f t="shared" si="263"/>
        <v>1430573.63</v>
      </c>
      <c r="J819" s="427">
        <f t="shared" si="263"/>
        <v>956976.55</v>
      </c>
      <c r="K819" s="427">
        <f t="shared" si="263"/>
        <v>0</v>
      </c>
      <c r="L819" s="427">
        <f t="shared" si="263"/>
        <v>0</v>
      </c>
      <c r="M819" s="427">
        <f t="shared" si="263"/>
        <v>0</v>
      </c>
      <c r="N819" s="427">
        <f t="shared" si="263"/>
        <v>0</v>
      </c>
      <c r="O819" s="427">
        <f t="shared" si="263"/>
        <v>0</v>
      </c>
      <c r="P819" s="427">
        <f t="shared" si="263"/>
        <v>0</v>
      </c>
      <c r="Q819" s="427">
        <f t="shared" si="263"/>
        <v>0</v>
      </c>
      <c r="R819" s="427">
        <f t="shared" si="263"/>
        <v>0</v>
      </c>
      <c r="S819" s="427">
        <f t="shared" si="263"/>
        <v>0</v>
      </c>
      <c r="T819" s="427">
        <f t="shared" si="263"/>
        <v>0</v>
      </c>
      <c r="U819" s="427">
        <f t="shared" si="263"/>
        <v>0</v>
      </c>
      <c r="V819" s="427">
        <f t="shared" si="263"/>
        <v>0</v>
      </c>
      <c r="W819" s="427">
        <f t="shared" si="263"/>
        <v>0</v>
      </c>
      <c r="X819" s="427">
        <f t="shared" si="263"/>
        <v>560614.46</v>
      </c>
      <c r="Y819" s="427">
        <f t="shared" si="263"/>
        <v>4542758.2700000005</v>
      </c>
      <c r="Z819" s="429">
        <f>(C819-Y819)*0.0214</f>
        <v>252264.49405800004</v>
      </c>
      <c r="AA819" s="34"/>
      <c r="AB819" s="34"/>
      <c r="AC819" s="85"/>
      <c r="AD819" s="85"/>
      <c r="AE819" s="86"/>
      <c r="AG819" s="86"/>
    </row>
    <row r="820" spans="1:16384" ht="15.75" customHeight="1" x14ac:dyDescent="0.25">
      <c r="A820" s="545" t="s">
        <v>57</v>
      </c>
      <c r="B820" s="546"/>
      <c r="C820" s="547"/>
      <c r="D820" s="627"/>
      <c r="E820" s="627"/>
      <c r="F820" s="627"/>
      <c r="G820" s="627"/>
      <c r="H820" s="627"/>
      <c r="I820" s="627"/>
      <c r="J820" s="627"/>
      <c r="K820" s="627"/>
      <c r="L820" s="627"/>
      <c r="M820" s="627"/>
      <c r="N820" s="627"/>
      <c r="O820" s="627"/>
      <c r="P820" s="627"/>
      <c r="Q820" s="627"/>
      <c r="R820" s="627"/>
      <c r="S820" s="627"/>
      <c r="T820" s="627"/>
      <c r="U820" s="627"/>
      <c r="V820" s="627"/>
      <c r="W820" s="627"/>
      <c r="X820" s="627"/>
      <c r="Y820" s="627"/>
      <c r="Z820" s="482"/>
      <c r="AA820" s="34"/>
      <c r="AB820" s="34"/>
      <c r="AD820" s="85"/>
    </row>
    <row r="821" spans="1:16384" ht="15.75" customHeight="1" x14ac:dyDescent="0.25">
      <c r="A821" s="428">
        <f>A818+1</f>
        <v>642</v>
      </c>
      <c r="B821" s="329" t="s">
        <v>255</v>
      </c>
      <c r="C821" s="429">
        <f>D821+M821+O821+Q821+S821+U821+W821+X821+Y821</f>
        <v>17938259.699999999</v>
      </c>
      <c r="D821" s="455">
        <f>E821+F821+G821+H821+I821+J821</f>
        <v>0</v>
      </c>
      <c r="E821" s="427"/>
      <c r="F821" s="427"/>
      <c r="G821" s="427"/>
      <c r="H821" s="427"/>
      <c r="I821" s="427"/>
      <c r="J821" s="427"/>
      <c r="K821" s="427"/>
      <c r="L821" s="427"/>
      <c r="M821" s="427"/>
      <c r="N821" s="427"/>
      <c r="O821" s="427"/>
      <c r="P821" s="427"/>
      <c r="Q821" s="427"/>
      <c r="R821" s="427">
        <v>2725</v>
      </c>
      <c r="S821" s="427">
        <v>17938259.699999999</v>
      </c>
      <c r="T821" s="427"/>
      <c r="U821" s="427"/>
      <c r="V821" s="427"/>
      <c r="W821" s="427"/>
      <c r="X821" s="427"/>
      <c r="Y821" s="427"/>
      <c r="Z821" s="429"/>
      <c r="AA821" s="34"/>
      <c r="AB821" s="34"/>
      <c r="AC821" s="85"/>
      <c r="AD821" s="85"/>
    </row>
    <row r="822" spans="1:16384" ht="15.75" customHeight="1" x14ac:dyDescent="0.25">
      <c r="A822" s="428">
        <f>A821+1</f>
        <v>643</v>
      </c>
      <c r="B822" s="329" t="s">
        <v>256</v>
      </c>
      <c r="C822" s="429">
        <f>D822+M822+O822+Q822+S822+U822+W822+X822+Y822</f>
        <v>2673736.04</v>
      </c>
      <c r="D822" s="455">
        <f>E822+F822+G822+H822+I822+J822</f>
        <v>0</v>
      </c>
      <c r="E822" s="427"/>
      <c r="F822" s="427"/>
      <c r="G822" s="427"/>
      <c r="H822" s="427"/>
      <c r="I822" s="427"/>
      <c r="J822" s="427"/>
      <c r="K822" s="427"/>
      <c r="L822" s="427"/>
      <c r="M822" s="427"/>
      <c r="N822" s="427">
        <v>970</v>
      </c>
      <c r="O822" s="427">
        <v>2673736.04</v>
      </c>
      <c r="P822" s="427"/>
      <c r="Q822" s="427"/>
      <c r="R822" s="427"/>
      <c r="S822" s="427"/>
      <c r="T822" s="427"/>
      <c r="U822" s="427"/>
      <c r="V822" s="427"/>
      <c r="W822" s="427"/>
      <c r="X822" s="427"/>
      <c r="Y822" s="427"/>
      <c r="Z822" s="429"/>
      <c r="AA822" s="34"/>
      <c r="AB822" s="34"/>
      <c r="AD822" s="85"/>
    </row>
    <row r="823" spans="1:16384" ht="15.75" customHeight="1" x14ac:dyDescent="0.25">
      <c r="A823" s="428">
        <f>A822+1</f>
        <v>644</v>
      </c>
      <c r="B823" s="305" t="s">
        <v>1752</v>
      </c>
      <c r="C823" s="429">
        <f>D823+M823+O823+Q823+S823+U823+W823+X823+Y823</f>
        <v>819598.96</v>
      </c>
      <c r="D823" s="455">
        <f>E823+F823+G823+H823+I823+J823</f>
        <v>0</v>
      </c>
      <c r="E823" s="427"/>
      <c r="F823" s="427"/>
      <c r="G823" s="427"/>
      <c r="H823" s="427"/>
      <c r="I823" s="427"/>
      <c r="J823" s="427"/>
      <c r="K823" s="427"/>
      <c r="L823" s="427"/>
      <c r="M823" s="427"/>
      <c r="N823" s="427"/>
      <c r="O823" s="427"/>
      <c r="P823" s="427"/>
      <c r="Q823" s="427"/>
      <c r="R823" s="427"/>
      <c r="S823" s="427"/>
      <c r="T823" s="427"/>
      <c r="U823" s="427"/>
      <c r="V823" s="427"/>
      <c r="W823" s="427"/>
      <c r="X823" s="427"/>
      <c r="Y823" s="427">
        <v>819598.96</v>
      </c>
      <c r="Z823" s="429"/>
      <c r="AA823" s="34" t="s">
        <v>1753</v>
      </c>
      <c r="AB823" s="34" t="s">
        <v>1753</v>
      </c>
      <c r="AC823" s="85"/>
      <c r="AD823" s="85"/>
    </row>
    <row r="824" spans="1:16384" ht="15.75" customHeight="1" x14ac:dyDescent="0.25">
      <c r="A824" s="496" t="s">
        <v>17</v>
      </c>
      <c r="B824" s="496"/>
      <c r="C824" s="429">
        <f>SUM(C821:C823)</f>
        <v>21431594.699999999</v>
      </c>
      <c r="D824" s="429">
        <f t="shared" ref="D824:Y824" si="264">SUM(D821:D823)</f>
        <v>0</v>
      </c>
      <c r="E824" s="429">
        <f t="shared" si="264"/>
        <v>0</v>
      </c>
      <c r="F824" s="429">
        <f t="shared" si="264"/>
        <v>0</v>
      </c>
      <c r="G824" s="429">
        <f t="shared" si="264"/>
        <v>0</v>
      </c>
      <c r="H824" s="429">
        <f t="shared" si="264"/>
        <v>0</v>
      </c>
      <c r="I824" s="429">
        <f t="shared" si="264"/>
        <v>0</v>
      </c>
      <c r="J824" s="429">
        <f t="shared" si="264"/>
        <v>0</v>
      </c>
      <c r="K824" s="429">
        <f t="shared" si="264"/>
        <v>0</v>
      </c>
      <c r="L824" s="429">
        <f t="shared" si="264"/>
        <v>0</v>
      </c>
      <c r="M824" s="429">
        <f t="shared" si="264"/>
        <v>0</v>
      </c>
      <c r="N824" s="429">
        <f t="shared" si="264"/>
        <v>970</v>
      </c>
      <c r="O824" s="429">
        <f t="shared" si="264"/>
        <v>2673736.04</v>
      </c>
      <c r="P824" s="429">
        <f t="shared" si="264"/>
        <v>0</v>
      </c>
      <c r="Q824" s="429">
        <f t="shared" si="264"/>
        <v>0</v>
      </c>
      <c r="R824" s="429">
        <f t="shared" si="264"/>
        <v>2725</v>
      </c>
      <c r="S824" s="429">
        <f t="shared" si="264"/>
        <v>17938259.699999999</v>
      </c>
      <c r="T824" s="429">
        <f t="shared" si="264"/>
        <v>0</v>
      </c>
      <c r="U824" s="429">
        <f t="shared" si="264"/>
        <v>0</v>
      </c>
      <c r="V824" s="429">
        <f t="shared" si="264"/>
        <v>0</v>
      </c>
      <c r="W824" s="429">
        <f t="shared" si="264"/>
        <v>0</v>
      </c>
      <c r="X824" s="429">
        <f t="shared" si="264"/>
        <v>0</v>
      </c>
      <c r="Y824" s="429">
        <f t="shared" si="264"/>
        <v>819598.96</v>
      </c>
      <c r="Z824" s="429">
        <f>(C824-Y824)*0.0214</f>
        <v>441096.70883599995</v>
      </c>
      <c r="AA824" s="34"/>
      <c r="AB824" s="34"/>
      <c r="AC824" s="85"/>
      <c r="AD824" s="85"/>
      <c r="AG824" s="86"/>
    </row>
    <row r="825" spans="1:16384" ht="15.75" customHeight="1" x14ac:dyDescent="0.25">
      <c r="A825" s="545" t="s">
        <v>146</v>
      </c>
      <c r="B825" s="546"/>
      <c r="C825" s="547"/>
      <c r="D825" s="627"/>
      <c r="E825" s="627"/>
      <c r="F825" s="627"/>
      <c r="G825" s="627"/>
      <c r="H825" s="627"/>
      <c r="I825" s="627"/>
      <c r="J825" s="627"/>
      <c r="K825" s="627"/>
      <c r="L825" s="627"/>
      <c r="M825" s="627"/>
      <c r="N825" s="627"/>
      <c r="O825" s="627"/>
      <c r="P825" s="627"/>
      <c r="Q825" s="627"/>
      <c r="R825" s="627"/>
      <c r="S825" s="627"/>
      <c r="T825" s="627"/>
      <c r="U825" s="627"/>
      <c r="V825" s="627"/>
      <c r="W825" s="627"/>
      <c r="X825" s="627"/>
      <c r="Y825" s="627"/>
      <c r="Z825" s="429">
        <f>(C825-Y825)*0.0214</f>
        <v>0</v>
      </c>
      <c r="AA825" s="34"/>
      <c r="AB825" s="34"/>
      <c r="AC825" s="85"/>
      <c r="AD825" s="86"/>
      <c r="AE825" s="123"/>
    </row>
    <row r="826" spans="1:16384" ht="15.75" customHeight="1" x14ac:dyDescent="0.25">
      <c r="A826" s="125">
        <f>A823+1</f>
        <v>645</v>
      </c>
      <c r="B826" s="329" t="s">
        <v>257</v>
      </c>
      <c r="C826" s="429">
        <f>D826+K826+N826+P826+R826+T826+V826+W826+X826+Y826</f>
        <v>13687638.92</v>
      </c>
      <c r="D826" s="427">
        <f>SUM(E826:J826)</f>
        <v>13687638.92</v>
      </c>
      <c r="E826" s="427"/>
      <c r="F826" s="171"/>
      <c r="G826" s="427">
        <v>9832903.4199999999</v>
      </c>
      <c r="H826" s="427">
        <v>1422656.38</v>
      </c>
      <c r="I826" s="427">
        <v>1606889.78</v>
      </c>
      <c r="J826" s="427">
        <v>825189.34</v>
      </c>
      <c r="K826" s="427"/>
      <c r="L826" s="427"/>
      <c r="M826" s="427"/>
      <c r="N826" s="427"/>
      <c r="O826" s="427"/>
      <c r="P826" s="427"/>
      <c r="Q826" s="427"/>
      <c r="R826" s="427"/>
      <c r="S826" s="427"/>
      <c r="T826" s="427"/>
      <c r="U826" s="427"/>
      <c r="V826" s="427"/>
      <c r="W826" s="427"/>
      <c r="X826" s="427"/>
      <c r="Y826" s="427"/>
      <c r="Z826" s="429">
        <f>(C826-Y826)*0.0214</f>
        <v>292915.47288799996</v>
      </c>
      <c r="AA826" s="34"/>
      <c r="AB826" s="34"/>
      <c r="AC826" s="85"/>
      <c r="AD826" s="86"/>
      <c r="AE826" s="123"/>
    </row>
    <row r="827" spans="1:16384" ht="15.75" customHeight="1" x14ac:dyDescent="0.25">
      <c r="A827" s="125">
        <f>A826+1</f>
        <v>646</v>
      </c>
      <c r="B827" s="329" t="s">
        <v>258</v>
      </c>
      <c r="C827" s="429">
        <f>D827+K827+N827+P827+R827+T827+V827+W827+X827+Y827</f>
        <v>22391356.680000003</v>
      </c>
      <c r="D827" s="427">
        <f>SUM(E827:J827)</f>
        <v>22391356.680000003</v>
      </c>
      <c r="E827" s="427"/>
      <c r="F827" s="171"/>
      <c r="G827" s="427">
        <v>15585469.5</v>
      </c>
      <c r="H827" s="427">
        <v>1761557.1</v>
      </c>
      <c r="I827" s="427">
        <v>3840587.3</v>
      </c>
      <c r="J827" s="427">
        <v>1203742.78</v>
      </c>
      <c r="K827" s="427"/>
      <c r="L827" s="427"/>
      <c r="M827" s="427"/>
      <c r="N827" s="427"/>
      <c r="O827" s="427"/>
      <c r="P827" s="427"/>
      <c r="Q827" s="427"/>
      <c r="R827" s="427"/>
      <c r="S827" s="427"/>
      <c r="T827" s="427"/>
      <c r="U827" s="427"/>
      <c r="V827" s="427"/>
      <c r="W827" s="427"/>
      <c r="X827" s="427"/>
      <c r="Y827" s="427"/>
      <c r="Z827" s="429">
        <f>(C827-Y827)*0.0214</f>
        <v>479175.03295200004</v>
      </c>
      <c r="AA827" s="34"/>
      <c r="AB827" s="34"/>
      <c r="AC827" s="85"/>
      <c r="AD827" s="86"/>
      <c r="AE827" s="123"/>
    </row>
    <row r="828" spans="1:16384" ht="15.75" customHeight="1" x14ac:dyDescent="0.25">
      <c r="A828" s="496" t="s">
        <v>17</v>
      </c>
      <c r="B828" s="496"/>
      <c r="C828" s="429">
        <f>SUM(C826:C827)</f>
        <v>36078995.600000001</v>
      </c>
      <c r="D828" s="427">
        <f t="shared" ref="D828:Y828" si="265">SUM(D826:D827)</f>
        <v>36078995.600000001</v>
      </c>
      <c r="E828" s="427">
        <f t="shared" si="265"/>
        <v>0</v>
      </c>
      <c r="F828" s="427">
        <f t="shared" si="265"/>
        <v>0</v>
      </c>
      <c r="G828" s="427">
        <f t="shared" si="265"/>
        <v>25418372.920000002</v>
      </c>
      <c r="H828" s="427">
        <f t="shared" si="265"/>
        <v>3184213.48</v>
      </c>
      <c r="I828" s="427">
        <f t="shared" si="265"/>
        <v>5447477.0800000001</v>
      </c>
      <c r="J828" s="427">
        <f t="shared" si="265"/>
        <v>2028932.12</v>
      </c>
      <c r="K828" s="427">
        <f t="shared" si="265"/>
        <v>0</v>
      </c>
      <c r="L828" s="427">
        <f t="shared" si="265"/>
        <v>0</v>
      </c>
      <c r="M828" s="427">
        <f t="shared" si="265"/>
        <v>0</v>
      </c>
      <c r="N828" s="427">
        <f t="shared" si="265"/>
        <v>0</v>
      </c>
      <c r="O828" s="427">
        <f t="shared" si="265"/>
        <v>0</v>
      </c>
      <c r="P828" s="427">
        <f t="shared" si="265"/>
        <v>0</v>
      </c>
      <c r="Q828" s="427">
        <f t="shared" si="265"/>
        <v>0</v>
      </c>
      <c r="R828" s="427">
        <f t="shared" si="265"/>
        <v>0</v>
      </c>
      <c r="S828" s="427">
        <f t="shared" si="265"/>
        <v>0</v>
      </c>
      <c r="T828" s="427">
        <f t="shared" si="265"/>
        <v>0</v>
      </c>
      <c r="U828" s="427">
        <f t="shared" si="265"/>
        <v>0</v>
      </c>
      <c r="V828" s="427">
        <f t="shared" si="265"/>
        <v>0</v>
      </c>
      <c r="W828" s="427">
        <f t="shared" si="265"/>
        <v>0</v>
      </c>
      <c r="X828" s="427">
        <f t="shared" si="265"/>
        <v>0</v>
      </c>
      <c r="Y828" s="427">
        <f t="shared" si="265"/>
        <v>0</v>
      </c>
      <c r="Z828" s="429">
        <f>(C828-Y828)*0.0214</f>
        <v>772090.50584</v>
      </c>
      <c r="AA828" s="34"/>
      <c r="AB828" s="34"/>
      <c r="AC828" s="85"/>
      <c r="AD828" s="86"/>
      <c r="AE828" s="123"/>
      <c r="AF828" s="86"/>
    </row>
    <row r="829" spans="1:16384" ht="15.75" customHeight="1" x14ac:dyDescent="0.25">
      <c r="A829" s="545" t="s">
        <v>145</v>
      </c>
      <c r="B829" s="546"/>
      <c r="C829" s="547"/>
      <c r="D829" s="627"/>
      <c r="E829" s="627"/>
      <c r="F829" s="627"/>
      <c r="G829" s="627"/>
      <c r="H829" s="627"/>
      <c r="I829" s="627"/>
      <c r="J829" s="627"/>
      <c r="K829" s="627"/>
      <c r="L829" s="627"/>
      <c r="M829" s="627"/>
      <c r="N829" s="627"/>
      <c r="O829" s="627"/>
      <c r="P829" s="627"/>
      <c r="Q829" s="627"/>
      <c r="R829" s="627"/>
      <c r="S829" s="627"/>
      <c r="T829" s="627"/>
      <c r="U829" s="627"/>
      <c r="V829" s="627"/>
      <c r="W829" s="627"/>
      <c r="X829" s="627"/>
      <c r="Y829" s="627"/>
      <c r="Z829" s="482"/>
      <c r="AA829" s="34"/>
      <c r="AB829" s="34"/>
      <c r="AC829" s="85"/>
      <c r="AD829" s="85"/>
    </row>
    <row r="830" spans="1:16384" ht="15.75" customHeight="1" x14ac:dyDescent="0.25">
      <c r="A830" s="428">
        <f>A827+1</f>
        <v>647</v>
      </c>
      <c r="B830" s="305" t="s">
        <v>1328</v>
      </c>
      <c r="C830" s="429">
        <f t="shared" ref="C830:C837" si="266">D830+M830+O830+Q830+S830+U830+W830+X830+Y830</f>
        <v>1176142.1800000002</v>
      </c>
      <c r="D830" s="455">
        <f t="shared" ref="D830:D837" si="267">E830+F830+G830+H830+I830+J830</f>
        <v>0</v>
      </c>
      <c r="E830" s="427"/>
      <c r="F830" s="427"/>
      <c r="G830" s="427"/>
      <c r="H830" s="427"/>
      <c r="I830" s="427"/>
      <c r="J830" s="427"/>
      <c r="K830" s="427"/>
      <c r="L830" s="427"/>
      <c r="M830" s="427"/>
      <c r="N830" s="427"/>
      <c r="O830" s="427"/>
      <c r="P830" s="427"/>
      <c r="Q830" s="427"/>
      <c r="R830" s="427"/>
      <c r="S830" s="427"/>
      <c r="T830" s="427"/>
      <c r="U830" s="427"/>
      <c r="V830" s="427"/>
      <c r="W830" s="427"/>
      <c r="X830" s="427"/>
      <c r="Y830" s="171">
        <f>230750.4+204724.99+201757.44+113355.07+425554.28</f>
        <v>1176142.1800000002</v>
      </c>
      <c r="Z830" s="429">
        <v>1176142.18</v>
      </c>
      <c r="AA830" s="34"/>
      <c r="AB830" s="34" t="s">
        <v>1329</v>
      </c>
      <c r="AC830" s="85"/>
      <c r="AD830" s="85"/>
    </row>
    <row r="831" spans="1:16384" ht="15.75" customHeight="1" x14ac:dyDescent="0.25">
      <c r="A831" s="125">
        <f t="shared" ref="A831:A837" si="268">A830+1</f>
        <v>648</v>
      </c>
      <c r="B831" s="305" t="s">
        <v>1330</v>
      </c>
      <c r="C831" s="429">
        <f t="shared" si="266"/>
        <v>2015949.42</v>
      </c>
      <c r="D831" s="455">
        <f t="shared" si="267"/>
        <v>0</v>
      </c>
      <c r="E831" s="427"/>
      <c r="F831" s="427"/>
      <c r="G831" s="427"/>
      <c r="H831" s="427"/>
      <c r="I831" s="427"/>
      <c r="J831" s="427"/>
      <c r="K831" s="427"/>
      <c r="L831" s="427"/>
      <c r="M831" s="427"/>
      <c r="N831" s="427"/>
      <c r="O831" s="427"/>
      <c r="P831" s="427"/>
      <c r="Q831" s="427"/>
      <c r="R831" s="427"/>
      <c r="S831" s="427"/>
      <c r="T831" s="427"/>
      <c r="U831" s="427"/>
      <c r="V831" s="427"/>
      <c r="W831" s="427"/>
      <c r="X831" s="427"/>
      <c r="Y831" s="171">
        <f>339990.14+380988.1+756096.55+352148.66+186725.97</f>
        <v>2015949.42</v>
      </c>
      <c r="Z831" s="429">
        <v>2023735.1099999999</v>
      </c>
      <c r="AA831" s="34"/>
      <c r="AB831" s="34" t="s">
        <v>1687</v>
      </c>
      <c r="AC831" s="85"/>
      <c r="AD831" s="85"/>
    </row>
    <row r="832" spans="1:16384" ht="15.75" customHeight="1" x14ac:dyDescent="0.25">
      <c r="A832" s="125">
        <f t="shared" si="268"/>
        <v>649</v>
      </c>
      <c r="B832" s="305" t="s">
        <v>1331</v>
      </c>
      <c r="C832" s="429">
        <f t="shared" si="266"/>
        <v>2002756.2299999997</v>
      </c>
      <c r="D832" s="455">
        <f t="shared" si="267"/>
        <v>0</v>
      </c>
      <c r="E832" s="427"/>
      <c r="F832" s="427"/>
      <c r="G832" s="427"/>
      <c r="H832" s="427"/>
      <c r="I832" s="427"/>
      <c r="J832" s="427"/>
      <c r="K832" s="427"/>
      <c r="L832" s="427"/>
      <c r="M832" s="427"/>
      <c r="N832" s="427"/>
      <c r="O832" s="427"/>
      <c r="P832" s="427"/>
      <c r="Q832" s="427"/>
      <c r="R832" s="427"/>
      <c r="S832" s="427"/>
      <c r="T832" s="427"/>
      <c r="U832" s="427"/>
      <c r="V832" s="427"/>
      <c r="W832" s="427"/>
      <c r="X832" s="427"/>
      <c r="Y832" s="171">
        <f>337567.31+751153.67+349666.63+185213.93+379154.69</f>
        <v>2002756.2299999997</v>
      </c>
      <c r="Z832" s="429">
        <v>2003623.3599999999</v>
      </c>
      <c r="AA832" s="34"/>
      <c r="AB832" s="34" t="s">
        <v>1688</v>
      </c>
      <c r="AC832" s="85"/>
      <c r="AD832" s="85"/>
    </row>
    <row r="833" spans="1:33" ht="15.75" customHeight="1" x14ac:dyDescent="0.25">
      <c r="A833" s="125">
        <f t="shared" si="268"/>
        <v>650</v>
      </c>
      <c r="B833" s="305" t="s">
        <v>1332</v>
      </c>
      <c r="C833" s="429">
        <f t="shared" si="266"/>
        <v>1992304.3900000001</v>
      </c>
      <c r="D833" s="455">
        <f t="shared" si="267"/>
        <v>0</v>
      </c>
      <c r="E833" s="427"/>
      <c r="F833" s="427"/>
      <c r="G833" s="427"/>
      <c r="H833" s="427"/>
      <c r="I833" s="427"/>
      <c r="J833" s="427"/>
      <c r="K833" s="427"/>
      <c r="L833" s="427"/>
      <c r="M833" s="427"/>
      <c r="N833" s="427"/>
      <c r="O833" s="427"/>
      <c r="P833" s="427"/>
      <c r="Q833" s="427"/>
      <c r="R833" s="427"/>
      <c r="S833" s="427"/>
      <c r="T833" s="427"/>
      <c r="U833" s="427"/>
      <c r="V833" s="427"/>
      <c r="W833" s="427"/>
      <c r="X833" s="427"/>
      <c r="Y833" s="171">
        <f>335647.94+747237.91+377702.21+184016.01+347700.32</f>
        <v>1992304.3900000001</v>
      </c>
      <c r="Z833" s="429">
        <v>2024107.91</v>
      </c>
      <c r="AA833" s="34"/>
      <c r="AB833" s="34" t="s">
        <v>1689</v>
      </c>
      <c r="AC833" s="85"/>
      <c r="AD833" s="85"/>
    </row>
    <row r="834" spans="1:33" ht="15.75" customHeight="1" x14ac:dyDescent="0.25">
      <c r="A834" s="125">
        <f t="shared" si="268"/>
        <v>651</v>
      </c>
      <c r="B834" s="329" t="s">
        <v>259</v>
      </c>
      <c r="C834" s="429">
        <f t="shared" si="266"/>
        <v>19351883.110000003</v>
      </c>
      <c r="D834" s="455">
        <f t="shared" si="267"/>
        <v>9289416.5899999999</v>
      </c>
      <c r="E834" s="427"/>
      <c r="F834" s="427"/>
      <c r="G834" s="427">
        <v>5529048.96</v>
      </c>
      <c r="H834" s="427">
        <v>1420187.82</v>
      </c>
      <c r="I834" s="427">
        <v>1240539.04</v>
      </c>
      <c r="J834" s="427">
        <v>1099640.77</v>
      </c>
      <c r="K834" s="427"/>
      <c r="L834" s="427"/>
      <c r="M834" s="427"/>
      <c r="N834" s="427"/>
      <c r="O834" s="427"/>
      <c r="P834" s="427">
        <v>588.4</v>
      </c>
      <c r="Q834" s="427">
        <v>9469301.7599999998</v>
      </c>
      <c r="R834" s="427"/>
      <c r="S834" s="427"/>
      <c r="T834" s="427"/>
      <c r="U834" s="427"/>
      <c r="V834" s="427"/>
      <c r="W834" s="427"/>
      <c r="X834" s="427">
        <f>181473.38+411691.38</f>
        <v>593164.76</v>
      </c>
      <c r="Y834" s="427"/>
      <c r="Z834" s="429"/>
      <c r="AA834" s="34" t="s">
        <v>354</v>
      </c>
      <c r="AB834" s="34"/>
      <c r="AC834" s="85"/>
      <c r="AD834" s="85"/>
    </row>
    <row r="835" spans="1:33" ht="15.75" customHeight="1" x14ac:dyDescent="0.25">
      <c r="A835" s="125">
        <f t="shared" si="268"/>
        <v>652</v>
      </c>
      <c r="B835" s="329" t="s">
        <v>260</v>
      </c>
      <c r="C835" s="429">
        <f t="shared" si="266"/>
        <v>12271505.809999999</v>
      </c>
      <c r="D835" s="455">
        <f t="shared" si="267"/>
        <v>4667936.8099999996</v>
      </c>
      <c r="E835" s="427"/>
      <c r="F835" s="427"/>
      <c r="G835" s="427">
        <v>3317534.6</v>
      </c>
      <c r="H835" s="427">
        <v>594579.57999999996</v>
      </c>
      <c r="I835" s="427">
        <v>626143.07999999996</v>
      </c>
      <c r="J835" s="427">
        <v>129679.55</v>
      </c>
      <c r="K835" s="427"/>
      <c r="L835" s="427"/>
      <c r="M835" s="427"/>
      <c r="N835" s="427"/>
      <c r="O835" s="427"/>
      <c r="P835" s="427">
        <v>358.7</v>
      </c>
      <c r="Q835" s="427">
        <v>6964996.0199999996</v>
      </c>
      <c r="R835" s="427"/>
      <c r="S835" s="427"/>
      <c r="T835" s="427"/>
      <c r="U835" s="427"/>
      <c r="V835" s="427"/>
      <c r="W835" s="427"/>
      <c r="X835" s="427">
        <v>638572.98</v>
      </c>
      <c r="Y835" s="427"/>
      <c r="Z835" s="429"/>
      <c r="AA835" s="34" t="s">
        <v>354</v>
      </c>
      <c r="AB835" s="34"/>
      <c r="AC835" s="85"/>
      <c r="AD835" s="85"/>
    </row>
    <row r="836" spans="1:33" ht="15.75" customHeight="1" x14ac:dyDescent="0.25">
      <c r="A836" s="125">
        <f t="shared" si="268"/>
        <v>653</v>
      </c>
      <c r="B836" s="329" t="s">
        <v>261</v>
      </c>
      <c r="C836" s="429">
        <f t="shared" si="266"/>
        <v>45618302.340000004</v>
      </c>
      <c r="D836" s="455">
        <f t="shared" si="267"/>
        <v>28195689.66</v>
      </c>
      <c r="E836" s="427"/>
      <c r="F836" s="427"/>
      <c r="G836" s="427">
        <v>19225697.600000001</v>
      </c>
      <c r="H836" s="427">
        <v>2825668.36</v>
      </c>
      <c r="I836" s="427">
        <v>2757789.91</v>
      </c>
      <c r="J836" s="427">
        <v>3386533.79</v>
      </c>
      <c r="K836" s="427"/>
      <c r="L836" s="427"/>
      <c r="M836" s="427"/>
      <c r="N836" s="427"/>
      <c r="O836" s="427"/>
      <c r="P836" s="427">
        <v>972.1</v>
      </c>
      <c r="Q836" s="427">
        <v>16961685.800000001</v>
      </c>
      <c r="R836" s="427"/>
      <c r="S836" s="427"/>
      <c r="T836" s="427"/>
      <c r="U836" s="427"/>
      <c r="V836" s="427"/>
      <c r="W836" s="427"/>
      <c r="X836" s="427">
        <f>299459.22+161467.66</f>
        <v>460926.88</v>
      </c>
      <c r="Y836" s="427"/>
      <c r="Z836" s="429"/>
      <c r="AA836" s="34" t="s">
        <v>355</v>
      </c>
      <c r="AB836" s="34"/>
      <c r="AC836" s="85"/>
      <c r="AD836" s="85"/>
    </row>
    <row r="837" spans="1:33" ht="15.75" customHeight="1" x14ac:dyDescent="0.25">
      <c r="A837" s="125">
        <f t="shared" si="268"/>
        <v>654</v>
      </c>
      <c r="B837" s="329" t="s">
        <v>262</v>
      </c>
      <c r="C837" s="429">
        <f t="shared" si="266"/>
        <v>34077234.160000004</v>
      </c>
      <c r="D837" s="455">
        <f t="shared" si="267"/>
        <v>18453072.460000001</v>
      </c>
      <c r="E837" s="427"/>
      <c r="F837" s="427"/>
      <c r="G837" s="427">
        <v>11295859.16</v>
      </c>
      <c r="H837" s="427">
        <v>2268342.3199999998</v>
      </c>
      <c r="I837" s="427">
        <v>2589361.3199999998</v>
      </c>
      <c r="J837" s="427">
        <v>2299509.66</v>
      </c>
      <c r="K837" s="427"/>
      <c r="L837" s="427"/>
      <c r="M837" s="427"/>
      <c r="N837" s="427"/>
      <c r="O837" s="427"/>
      <c r="P837" s="427">
        <v>765</v>
      </c>
      <c r="Q837" s="427">
        <v>14902104.359999999</v>
      </c>
      <c r="R837" s="427"/>
      <c r="S837" s="427"/>
      <c r="T837" s="427"/>
      <c r="U837" s="427"/>
      <c r="V837" s="427"/>
      <c r="W837" s="427"/>
      <c r="X837" s="427">
        <f>145622.62+576434.72</f>
        <v>722057.34</v>
      </c>
      <c r="Y837" s="427"/>
      <c r="Z837" s="429"/>
      <c r="AA837" s="34" t="s">
        <v>354</v>
      </c>
      <c r="AB837" s="34"/>
      <c r="AC837" s="85"/>
      <c r="AD837" s="85"/>
    </row>
    <row r="838" spans="1:33" ht="15.75" customHeight="1" x14ac:dyDescent="0.25">
      <c r="A838" s="496" t="s">
        <v>17</v>
      </c>
      <c r="B838" s="496"/>
      <c r="C838" s="429">
        <f>SUM(C830:C837)</f>
        <v>118506077.64000002</v>
      </c>
      <c r="D838" s="427">
        <f t="shared" ref="D838:Y838" si="269">SUM(D830:D837)</f>
        <v>60606115.520000003</v>
      </c>
      <c r="E838" s="427">
        <f t="shared" si="269"/>
        <v>0</v>
      </c>
      <c r="F838" s="427">
        <f t="shared" si="269"/>
        <v>0</v>
      </c>
      <c r="G838" s="427">
        <f t="shared" si="269"/>
        <v>39368140.320000008</v>
      </c>
      <c r="H838" s="427">
        <f t="shared" si="269"/>
        <v>7108778.0800000001</v>
      </c>
      <c r="I838" s="427">
        <f t="shared" si="269"/>
        <v>7213833.3499999996</v>
      </c>
      <c r="J838" s="427">
        <f t="shared" si="269"/>
        <v>6915363.7700000005</v>
      </c>
      <c r="K838" s="427">
        <f t="shared" si="269"/>
        <v>0</v>
      </c>
      <c r="L838" s="427">
        <f t="shared" si="269"/>
        <v>0</v>
      </c>
      <c r="M838" s="427">
        <f t="shared" si="269"/>
        <v>0</v>
      </c>
      <c r="N838" s="427">
        <f t="shared" si="269"/>
        <v>0</v>
      </c>
      <c r="O838" s="427">
        <f t="shared" si="269"/>
        <v>0</v>
      </c>
      <c r="P838" s="427">
        <f t="shared" si="269"/>
        <v>2684.2</v>
      </c>
      <c r="Q838" s="427">
        <f t="shared" si="269"/>
        <v>48298087.939999998</v>
      </c>
      <c r="R838" s="427">
        <f t="shared" si="269"/>
        <v>0</v>
      </c>
      <c r="S838" s="427">
        <f t="shared" si="269"/>
        <v>0</v>
      </c>
      <c r="T838" s="427">
        <f t="shared" si="269"/>
        <v>0</v>
      </c>
      <c r="U838" s="427">
        <f t="shared" si="269"/>
        <v>0</v>
      </c>
      <c r="V838" s="427">
        <f t="shared" si="269"/>
        <v>0</v>
      </c>
      <c r="W838" s="427">
        <f t="shared" si="269"/>
        <v>0</v>
      </c>
      <c r="X838" s="427">
        <f t="shared" si="269"/>
        <v>2414721.96</v>
      </c>
      <c r="Y838" s="427">
        <f t="shared" si="269"/>
        <v>7187152.2200000007</v>
      </c>
      <c r="Z838" s="429">
        <f>SUM(Z830:Z837)</f>
        <v>7227608.5600000005</v>
      </c>
      <c r="AA838" s="34"/>
      <c r="AB838" s="34">
        <f>Y838-Z838</f>
        <v>-40456.339999999851</v>
      </c>
      <c r="AC838" s="85"/>
      <c r="AD838" s="85"/>
    </row>
    <row r="839" spans="1:33" ht="15.75" customHeight="1" x14ac:dyDescent="0.25">
      <c r="A839" s="545" t="s">
        <v>1333</v>
      </c>
      <c r="B839" s="546"/>
      <c r="C839" s="547"/>
      <c r="D839" s="427"/>
      <c r="E839" s="427"/>
      <c r="F839" s="427"/>
      <c r="G839" s="427"/>
      <c r="H839" s="427"/>
      <c r="I839" s="427"/>
      <c r="J839" s="427"/>
      <c r="K839" s="427"/>
      <c r="L839" s="427"/>
      <c r="M839" s="427"/>
      <c r="N839" s="427"/>
      <c r="O839" s="427"/>
      <c r="P839" s="427"/>
      <c r="Q839" s="427"/>
      <c r="R839" s="427"/>
      <c r="S839" s="427"/>
      <c r="T839" s="427"/>
      <c r="U839" s="427"/>
      <c r="V839" s="427"/>
      <c r="W839" s="427"/>
      <c r="X839" s="427"/>
      <c r="Y839" s="427"/>
      <c r="Z839" s="429"/>
      <c r="AA839" s="34"/>
      <c r="AB839" s="34"/>
      <c r="AC839" s="85"/>
      <c r="AD839" s="85"/>
    </row>
    <row r="840" spans="1:33" ht="15.75" customHeight="1" x14ac:dyDescent="0.25">
      <c r="A840" s="125">
        <f>A837+1</f>
        <v>655</v>
      </c>
      <c r="B840" s="299" t="s">
        <v>1334</v>
      </c>
      <c r="C840" s="429">
        <f>D840+M840+O840+Q840+S840+U840+W840+X840+Y840</f>
        <v>2494837.4900000002</v>
      </c>
      <c r="D840" s="455">
        <f>E840+F840+G840+H840+I840+J840</f>
        <v>0</v>
      </c>
      <c r="E840" s="427"/>
      <c r="F840" s="427"/>
      <c r="G840" s="427"/>
      <c r="H840" s="427"/>
      <c r="I840" s="427"/>
      <c r="J840" s="427"/>
      <c r="K840" s="427"/>
      <c r="L840" s="427"/>
      <c r="M840" s="427"/>
      <c r="N840" s="427"/>
      <c r="O840" s="427"/>
      <c r="P840" s="427"/>
      <c r="Q840" s="427"/>
      <c r="R840" s="427"/>
      <c r="S840" s="427"/>
      <c r="T840" s="427"/>
      <c r="U840" s="427"/>
      <c r="V840" s="427"/>
      <c r="W840" s="427"/>
      <c r="X840" s="427"/>
      <c r="Y840" s="340">
        <v>2494837.4900000002</v>
      </c>
      <c r="Z840" s="34"/>
      <c r="AA840" s="126"/>
      <c r="AB840" s="34" t="s">
        <v>1335</v>
      </c>
      <c r="AC840" s="85"/>
      <c r="AD840" s="85"/>
    </row>
    <row r="841" spans="1:33" ht="15.75" customHeight="1" x14ac:dyDescent="0.25">
      <c r="A841" s="496" t="s">
        <v>17</v>
      </c>
      <c r="B841" s="496"/>
      <c r="C841" s="429">
        <f>SUM(C840)</f>
        <v>2494837.4900000002</v>
      </c>
      <c r="D841" s="427">
        <f t="shared" ref="D841:Y841" si="270">SUM(D840)</f>
        <v>0</v>
      </c>
      <c r="E841" s="427">
        <f t="shared" si="270"/>
        <v>0</v>
      </c>
      <c r="F841" s="427">
        <f t="shared" si="270"/>
        <v>0</v>
      </c>
      <c r="G841" s="427">
        <f t="shared" si="270"/>
        <v>0</v>
      </c>
      <c r="H841" s="427">
        <f t="shared" si="270"/>
        <v>0</v>
      </c>
      <c r="I841" s="427">
        <f t="shared" si="270"/>
        <v>0</v>
      </c>
      <c r="J841" s="427">
        <f t="shared" si="270"/>
        <v>0</v>
      </c>
      <c r="K841" s="427">
        <f t="shared" si="270"/>
        <v>0</v>
      </c>
      <c r="L841" s="427">
        <f t="shared" si="270"/>
        <v>0</v>
      </c>
      <c r="M841" s="427">
        <f t="shared" si="270"/>
        <v>0</v>
      </c>
      <c r="N841" s="427">
        <f t="shared" si="270"/>
        <v>0</v>
      </c>
      <c r="O841" s="427">
        <f t="shared" si="270"/>
        <v>0</v>
      </c>
      <c r="P841" s="427">
        <f t="shared" si="270"/>
        <v>0</v>
      </c>
      <c r="Q841" s="427">
        <f t="shared" si="270"/>
        <v>0</v>
      </c>
      <c r="R841" s="427">
        <f t="shared" si="270"/>
        <v>0</v>
      </c>
      <c r="S841" s="427">
        <f t="shared" si="270"/>
        <v>0</v>
      </c>
      <c r="T841" s="427">
        <f t="shared" si="270"/>
        <v>0</v>
      </c>
      <c r="U841" s="427">
        <f t="shared" si="270"/>
        <v>0</v>
      </c>
      <c r="V841" s="427">
        <f t="shared" si="270"/>
        <v>0</v>
      </c>
      <c r="W841" s="427">
        <f t="shared" si="270"/>
        <v>0</v>
      </c>
      <c r="X841" s="427">
        <f t="shared" si="270"/>
        <v>0</v>
      </c>
      <c r="Y841" s="427">
        <f t="shared" si="270"/>
        <v>2494837.4900000002</v>
      </c>
      <c r="Z841" s="429">
        <f>(C841-Y841)*0.0214</f>
        <v>0</v>
      </c>
      <c r="AA841" s="34"/>
      <c r="AB841" s="34"/>
      <c r="AC841" s="85"/>
      <c r="AD841" s="85"/>
    </row>
    <row r="842" spans="1:33" ht="15.75" customHeight="1" x14ac:dyDescent="0.25">
      <c r="A842" s="545" t="s">
        <v>1336</v>
      </c>
      <c r="B842" s="546"/>
      <c r="C842" s="547"/>
      <c r="D842" s="427"/>
      <c r="E842" s="427"/>
      <c r="F842" s="427"/>
      <c r="G842" s="427"/>
      <c r="H842" s="427"/>
      <c r="I842" s="427"/>
      <c r="J842" s="427"/>
      <c r="K842" s="427"/>
      <c r="L842" s="427"/>
      <c r="M842" s="427"/>
      <c r="N842" s="427"/>
      <c r="O842" s="427"/>
      <c r="P842" s="427"/>
      <c r="Q842" s="427"/>
      <c r="R842" s="427"/>
      <c r="S842" s="427"/>
      <c r="T842" s="427"/>
      <c r="U842" s="427"/>
      <c r="V842" s="427"/>
      <c r="W842" s="427"/>
      <c r="X842" s="427"/>
      <c r="Y842" s="427"/>
      <c r="Z842" s="429"/>
      <c r="AA842" s="34"/>
      <c r="AB842" s="34"/>
      <c r="AC842" s="85"/>
      <c r="AD842" s="85"/>
    </row>
    <row r="843" spans="1:33" ht="15.75" customHeight="1" x14ac:dyDescent="0.25">
      <c r="A843" s="125">
        <f>A840+1</f>
        <v>656</v>
      </c>
      <c r="B843" s="329" t="s">
        <v>1337</v>
      </c>
      <c r="C843" s="429">
        <f>D843+M843+O843+Q843+S843+U843+W843+X843+Y843</f>
        <v>146270.1</v>
      </c>
      <c r="D843" s="455">
        <f>E843+F843+G843+H843+I843+J843</f>
        <v>0</v>
      </c>
      <c r="E843" s="427"/>
      <c r="F843" s="427"/>
      <c r="G843" s="427"/>
      <c r="H843" s="427"/>
      <c r="I843" s="427"/>
      <c r="J843" s="427"/>
      <c r="K843" s="427"/>
      <c r="L843" s="427"/>
      <c r="M843" s="427"/>
      <c r="N843" s="427"/>
      <c r="O843" s="427"/>
      <c r="P843" s="427"/>
      <c r="Q843" s="427"/>
      <c r="R843" s="427"/>
      <c r="S843" s="427"/>
      <c r="T843" s="427"/>
      <c r="U843" s="427"/>
      <c r="V843" s="427"/>
      <c r="W843" s="427"/>
      <c r="X843" s="427"/>
      <c r="Y843" s="427">
        <v>146270.1</v>
      </c>
      <c r="Z843" s="429"/>
      <c r="AA843" s="34" t="s">
        <v>1709</v>
      </c>
      <c r="AB843" s="34" t="s">
        <v>1338</v>
      </c>
      <c r="AC843" s="85"/>
      <c r="AD843" s="85"/>
    </row>
    <row r="844" spans="1:33" ht="15.75" customHeight="1" x14ac:dyDescent="0.25">
      <c r="A844" s="125">
        <f>A843+1</f>
        <v>657</v>
      </c>
      <c r="B844" s="329" t="s">
        <v>1339</v>
      </c>
      <c r="C844" s="429">
        <f>D844+M844+O844+Q844+S844+U844+W844+X844+Y844</f>
        <v>146270.1</v>
      </c>
      <c r="D844" s="455">
        <f>E844+F844+G844+H844+I844+J844</f>
        <v>0</v>
      </c>
      <c r="E844" s="427"/>
      <c r="F844" s="427"/>
      <c r="G844" s="427"/>
      <c r="H844" s="427"/>
      <c r="I844" s="427"/>
      <c r="J844" s="427"/>
      <c r="K844" s="427"/>
      <c r="L844" s="427"/>
      <c r="M844" s="427"/>
      <c r="N844" s="427"/>
      <c r="O844" s="427"/>
      <c r="P844" s="427"/>
      <c r="Q844" s="427"/>
      <c r="R844" s="427"/>
      <c r="S844" s="427"/>
      <c r="T844" s="427"/>
      <c r="U844" s="427"/>
      <c r="V844" s="427"/>
      <c r="W844" s="427"/>
      <c r="X844" s="427"/>
      <c r="Y844" s="427">
        <v>146270.1</v>
      </c>
      <c r="Z844" s="429"/>
      <c r="AA844" s="34" t="s">
        <v>1289</v>
      </c>
      <c r="AB844" s="34" t="s">
        <v>1289</v>
      </c>
      <c r="AC844" s="85"/>
      <c r="AD844" s="85"/>
    </row>
    <row r="845" spans="1:33" ht="15.75" customHeight="1" x14ac:dyDescent="0.25">
      <c r="A845" s="125">
        <f>A844+1</f>
        <v>658</v>
      </c>
      <c r="B845" s="329" t="s">
        <v>1340</v>
      </c>
      <c r="C845" s="429">
        <f>D845+M845+O845+Q845+S845+U845+W845+X845+Y845</f>
        <v>186891.82</v>
      </c>
      <c r="D845" s="455">
        <f>E845+F845+G845+H845+I845+J845</f>
        <v>0</v>
      </c>
      <c r="E845" s="427"/>
      <c r="F845" s="427"/>
      <c r="G845" s="427"/>
      <c r="H845" s="427"/>
      <c r="I845" s="427"/>
      <c r="J845" s="427"/>
      <c r="K845" s="427"/>
      <c r="L845" s="427"/>
      <c r="M845" s="427"/>
      <c r="N845" s="427"/>
      <c r="O845" s="427"/>
      <c r="P845" s="427"/>
      <c r="Q845" s="427"/>
      <c r="R845" s="427"/>
      <c r="S845" s="427"/>
      <c r="T845" s="427"/>
      <c r="U845" s="427"/>
      <c r="V845" s="427"/>
      <c r="W845" s="427"/>
      <c r="X845" s="427"/>
      <c r="Y845" s="427">
        <v>186891.82</v>
      </c>
      <c r="Z845" s="429"/>
      <c r="AA845" s="34" t="s">
        <v>511</v>
      </c>
      <c r="AB845" s="34" t="s">
        <v>511</v>
      </c>
      <c r="AC845" s="85"/>
      <c r="AD845" s="85"/>
    </row>
    <row r="846" spans="1:33" ht="15.75" customHeight="1" x14ac:dyDescent="0.25">
      <c r="A846" s="125">
        <f>A845+1</f>
        <v>659</v>
      </c>
      <c r="B846" s="329" t="s">
        <v>1341</v>
      </c>
      <c r="C846" s="429">
        <f>D846+M846+O846+Q846+S846+U846+W846+X846+Y846</f>
        <v>1065347.1600000001</v>
      </c>
      <c r="D846" s="455">
        <f>E846+F846+G846+H846+I846+J846</f>
        <v>0</v>
      </c>
      <c r="E846" s="427"/>
      <c r="F846" s="427"/>
      <c r="G846" s="427"/>
      <c r="H846" s="427"/>
      <c r="I846" s="427"/>
      <c r="J846" s="427"/>
      <c r="K846" s="427"/>
      <c r="L846" s="427"/>
      <c r="M846" s="427"/>
      <c r="N846" s="427"/>
      <c r="O846" s="427"/>
      <c r="P846" s="427"/>
      <c r="Q846" s="427"/>
      <c r="R846" s="427"/>
      <c r="S846" s="427"/>
      <c r="T846" s="427"/>
      <c r="U846" s="427"/>
      <c r="V846" s="427"/>
      <c r="W846" s="427"/>
      <c r="X846" s="427"/>
      <c r="Y846" s="427">
        <v>1065347.1600000001</v>
      </c>
      <c r="Z846" s="429"/>
      <c r="AA846" s="34" t="s">
        <v>1342</v>
      </c>
      <c r="AB846" s="34" t="s">
        <v>1342</v>
      </c>
      <c r="AC846" s="85"/>
      <c r="AD846" s="85"/>
    </row>
    <row r="847" spans="1:33" ht="15.75" customHeight="1" x14ac:dyDescent="0.25">
      <c r="A847" s="496" t="s">
        <v>17</v>
      </c>
      <c r="B847" s="496"/>
      <c r="C847" s="429">
        <f>SUM(C843:C846)</f>
        <v>1544779.1800000002</v>
      </c>
      <c r="D847" s="427">
        <f t="shared" ref="D847:Y847" si="271">SUM(D843:D846)</f>
        <v>0</v>
      </c>
      <c r="E847" s="427">
        <f t="shared" si="271"/>
        <v>0</v>
      </c>
      <c r="F847" s="427">
        <f t="shared" si="271"/>
        <v>0</v>
      </c>
      <c r="G847" s="427">
        <f t="shared" si="271"/>
        <v>0</v>
      </c>
      <c r="H847" s="427">
        <f t="shared" si="271"/>
        <v>0</v>
      </c>
      <c r="I847" s="427">
        <f t="shared" si="271"/>
        <v>0</v>
      </c>
      <c r="J847" s="427">
        <f t="shared" si="271"/>
        <v>0</v>
      </c>
      <c r="K847" s="427">
        <f t="shared" si="271"/>
        <v>0</v>
      </c>
      <c r="L847" s="427">
        <f t="shared" si="271"/>
        <v>0</v>
      </c>
      <c r="M847" s="427">
        <f t="shared" si="271"/>
        <v>0</v>
      </c>
      <c r="N847" s="427">
        <f t="shared" si="271"/>
        <v>0</v>
      </c>
      <c r="O847" s="427">
        <f t="shared" si="271"/>
        <v>0</v>
      </c>
      <c r="P847" s="427">
        <f t="shared" si="271"/>
        <v>0</v>
      </c>
      <c r="Q847" s="427">
        <f t="shared" si="271"/>
        <v>0</v>
      </c>
      <c r="R847" s="427">
        <f t="shared" si="271"/>
        <v>0</v>
      </c>
      <c r="S847" s="427">
        <f t="shared" si="271"/>
        <v>0</v>
      </c>
      <c r="T847" s="427">
        <f t="shared" si="271"/>
        <v>0</v>
      </c>
      <c r="U847" s="427">
        <f t="shared" si="271"/>
        <v>0</v>
      </c>
      <c r="V847" s="427">
        <f t="shared" si="271"/>
        <v>0</v>
      </c>
      <c r="W847" s="427">
        <f t="shared" si="271"/>
        <v>0</v>
      </c>
      <c r="X847" s="427">
        <f t="shared" si="271"/>
        <v>0</v>
      </c>
      <c r="Y847" s="427">
        <f t="shared" si="271"/>
        <v>1544779.1800000002</v>
      </c>
      <c r="Z847" s="429">
        <f>(C847-Y847)*0.0214</f>
        <v>0</v>
      </c>
      <c r="AA847" s="34"/>
      <c r="AB847" s="34"/>
      <c r="AC847" s="85"/>
      <c r="AD847" s="85"/>
    </row>
    <row r="848" spans="1:33" ht="15.75" customHeight="1" x14ac:dyDescent="0.25">
      <c r="A848" s="545" t="s">
        <v>784</v>
      </c>
      <c r="B848" s="546"/>
      <c r="C848" s="547"/>
      <c r="D848" s="427"/>
      <c r="E848" s="427"/>
      <c r="F848" s="427"/>
      <c r="G848" s="427"/>
      <c r="H848" s="427"/>
      <c r="I848" s="427"/>
      <c r="J848" s="427"/>
      <c r="K848" s="427"/>
      <c r="L848" s="427"/>
      <c r="M848" s="427"/>
      <c r="N848" s="427"/>
      <c r="O848" s="427"/>
      <c r="P848" s="427"/>
      <c r="Q848" s="427"/>
      <c r="R848" s="427"/>
      <c r="S848" s="427"/>
      <c r="T848" s="427"/>
      <c r="U848" s="427"/>
      <c r="V848" s="427"/>
      <c r="W848" s="427"/>
      <c r="X848" s="427"/>
      <c r="Y848" s="427"/>
      <c r="Z848" s="429"/>
      <c r="AA848" s="34"/>
      <c r="AB848" s="34"/>
      <c r="AC848" s="85"/>
      <c r="AD848" s="85"/>
      <c r="AG848" s="86"/>
    </row>
    <row r="849" spans="1:33" s="42" customFormat="1" ht="20.25" customHeight="1" x14ac:dyDescent="0.2">
      <c r="A849" s="428">
        <f>A846+1</f>
        <v>660</v>
      </c>
      <c r="B849" s="302" t="s">
        <v>785</v>
      </c>
      <c r="C849" s="429">
        <f>D849+M849+O849+Q849+S849+U849+W849+X849+Y849</f>
        <v>564151.35</v>
      </c>
      <c r="D849" s="455">
        <f>E849+F849+G849+H849+I849+J849</f>
        <v>0</v>
      </c>
      <c r="E849" s="406"/>
      <c r="F849" s="406"/>
      <c r="G849" s="406"/>
      <c r="H849" s="406"/>
      <c r="I849" s="406"/>
      <c r="J849" s="406"/>
      <c r="K849" s="406"/>
      <c r="L849" s="406"/>
      <c r="M849" s="406"/>
      <c r="N849" s="406"/>
      <c r="O849" s="406"/>
      <c r="P849" s="406"/>
      <c r="Q849" s="406"/>
      <c r="R849" s="406"/>
      <c r="S849" s="406"/>
      <c r="T849" s="406"/>
      <c r="U849" s="406"/>
      <c r="V849" s="406"/>
      <c r="W849" s="406"/>
      <c r="X849" s="406"/>
      <c r="Y849" s="455">
        <v>564151.35</v>
      </c>
      <c r="Z849" s="460"/>
      <c r="AA849" s="34" t="s">
        <v>1343</v>
      </c>
      <c r="AB849" s="97" t="s">
        <v>971</v>
      </c>
    </row>
    <row r="850" spans="1:33" ht="15.75" customHeight="1" x14ac:dyDescent="0.25">
      <c r="A850" s="496" t="s">
        <v>17</v>
      </c>
      <c r="B850" s="496"/>
      <c r="C850" s="429">
        <f>SUM(C849)</f>
        <v>564151.35</v>
      </c>
      <c r="D850" s="427">
        <f t="shared" ref="D850:Y850" si="272">SUM(D849)</f>
        <v>0</v>
      </c>
      <c r="E850" s="427">
        <f t="shared" si="272"/>
        <v>0</v>
      </c>
      <c r="F850" s="427">
        <f t="shared" si="272"/>
        <v>0</v>
      </c>
      <c r="G850" s="427">
        <f t="shared" si="272"/>
        <v>0</v>
      </c>
      <c r="H850" s="427">
        <f t="shared" si="272"/>
        <v>0</v>
      </c>
      <c r="I850" s="427">
        <f t="shared" si="272"/>
        <v>0</v>
      </c>
      <c r="J850" s="427">
        <f t="shared" si="272"/>
        <v>0</v>
      </c>
      <c r="K850" s="427">
        <f t="shared" si="272"/>
        <v>0</v>
      </c>
      <c r="L850" s="427">
        <f t="shared" ref="L850" si="273">SUM(L849)</f>
        <v>0</v>
      </c>
      <c r="M850" s="427">
        <f t="shared" si="272"/>
        <v>0</v>
      </c>
      <c r="N850" s="427">
        <f t="shared" si="272"/>
        <v>0</v>
      </c>
      <c r="O850" s="427">
        <f t="shared" si="272"/>
        <v>0</v>
      </c>
      <c r="P850" s="427">
        <f t="shared" si="272"/>
        <v>0</v>
      </c>
      <c r="Q850" s="427">
        <f t="shared" si="272"/>
        <v>0</v>
      </c>
      <c r="R850" s="427">
        <f t="shared" si="272"/>
        <v>0</v>
      </c>
      <c r="S850" s="427">
        <f t="shared" si="272"/>
        <v>0</v>
      </c>
      <c r="T850" s="427">
        <f t="shared" si="272"/>
        <v>0</v>
      </c>
      <c r="U850" s="427">
        <f t="shared" si="272"/>
        <v>0</v>
      </c>
      <c r="V850" s="427">
        <f t="shared" si="272"/>
        <v>0</v>
      </c>
      <c r="W850" s="427">
        <f t="shared" si="272"/>
        <v>0</v>
      </c>
      <c r="X850" s="427">
        <f t="shared" si="272"/>
        <v>0</v>
      </c>
      <c r="Y850" s="427">
        <f t="shared" si="272"/>
        <v>564151.35</v>
      </c>
      <c r="Z850" s="429">
        <f>(C850-Y850)*0.0214</f>
        <v>0</v>
      </c>
      <c r="AA850" s="34"/>
      <c r="AB850" s="34"/>
      <c r="AC850" s="85"/>
      <c r="AD850" s="85"/>
    </row>
    <row r="851" spans="1:33" s="5" customFormat="1" ht="15.75" customHeight="1" x14ac:dyDescent="0.25">
      <c r="A851" s="519" t="s">
        <v>58</v>
      </c>
      <c r="B851" s="519"/>
      <c r="C851" s="463">
        <f>C805+C808+C819+C824+C838+C841+C847+C850+C828+C812</f>
        <v>267700440.18000001</v>
      </c>
      <c r="D851" s="105">
        <f t="shared" ref="D851:Y851" si="274">D805+D808+D819+D824+D838+D841+D847+D850+D828</f>
        <v>135606730.24000001</v>
      </c>
      <c r="E851" s="105">
        <f t="shared" si="274"/>
        <v>0</v>
      </c>
      <c r="F851" s="105">
        <f t="shared" si="274"/>
        <v>4685674.9800000004</v>
      </c>
      <c r="G851" s="105">
        <f t="shared" si="274"/>
        <v>85373679.460000008</v>
      </c>
      <c r="H851" s="105">
        <f t="shared" si="274"/>
        <v>15208367.83</v>
      </c>
      <c r="I851" s="105">
        <f t="shared" si="274"/>
        <v>18734797.02</v>
      </c>
      <c r="J851" s="105">
        <f t="shared" si="274"/>
        <v>11604210.949999999</v>
      </c>
      <c r="K851" s="105">
        <f t="shared" si="274"/>
        <v>0</v>
      </c>
      <c r="L851" s="105">
        <f t="shared" si="274"/>
        <v>0</v>
      </c>
      <c r="M851" s="105">
        <f t="shared" si="274"/>
        <v>0</v>
      </c>
      <c r="N851" s="105">
        <f t="shared" si="274"/>
        <v>970</v>
      </c>
      <c r="O851" s="105">
        <f t="shared" si="274"/>
        <v>2673736.04</v>
      </c>
      <c r="P851" s="105">
        <f t="shared" si="274"/>
        <v>3804.2</v>
      </c>
      <c r="Q851" s="105">
        <f t="shared" si="274"/>
        <v>54743162.979999997</v>
      </c>
      <c r="R851" s="105">
        <f t="shared" si="274"/>
        <v>7021</v>
      </c>
      <c r="S851" s="105">
        <f t="shared" si="274"/>
        <v>46079960.519999996</v>
      </c>
      <c r="T851" s="105">
        <f t="shared" si="274"/>
        <v>0</v>
      </c>
      <c r="U851" s="105">
        <f t="shared" si="274"/>
        <v>0</v>
      </c>
      <c r="V851" s="105">
        <f t="shared" si="274"/>
        <v>0</v>
      </c>
      <c r="W851" s="105">
        <f t="shared" si="274"/>
        <v>0</v>
      </c>
      <c r="X851" s="105">
        <f t="shared" si="274"/>
        <v>2975336.42</v>
      </c>
      <c r="Y851" s="105">
        <f t="shared" si="274"/>
        <v>23320827.980000004</v>
      </c>
      <c r="Z851" s="429">
        <f>(C851-Y851)*0.0214</f>
        <v>5229723.7010799991</v>
      </c>
      <c r="AA851" s="34"/>
      <c r="AB851" s="34"/>
      <c r="AC851" s="176"/>
      <c r="AD851" s="85"/>
      <c r="AE851" s="4"/>
    </row>
    <row r="852" spans="1:33" s="5" customFormat="1" ht="16.5" customHeight="1" x14ac:dyDescent="0.25">
      <c r="A852" s="492" t="s">
        <v>59</v>
      </c>
      <c r="B852" s="493"/>
      <c r="C852" s="493"/>
      <c r="D852" s="493"/>
      <c r="E852" s="493"/>
      <c r="F852" s="493"/>
      <c r="G852" s="493"/>
      <c r="H852" s="493"/>
      <c r="I852" s="493"/>
      <c r="J852" s="493"/>
      <c r="K852" s="493"/>
      <c r="L852" s="493"/>
      <c r="M852" s="493"/>
      <c r="N852" s="493"/>
      <c r="O852" s="493"/>
      <c r="P852" s="493"/>
      <c r="Q852" s="493"/>
      <c r="R852" s="493"/>
      <c r="S852" s="493"/>
      <c r="T852" s="493"/>
      <c r="U852" s="493"/>
      <c r="V852" s="493"/>
      <c r="W852" s="493"/>
      <c r="X852" s="493"/>
      <c r="Y852" s="494"/>
      <c r="Z852" s="463"/>
      <c r="AA852" s="34"/>
      <c r="AB852" s="34"/>
      <c r="AD852" s="85"/>
      <c r="AE852" s="86"/>
    </row>
    <row r="853" spans="1:33" ht="18.75" customHeight="1" x14ac:dyDescent="0.25">
      <c r="A853" s="580" t="s">
        <v>60</v>
      </c>
      <c r="B853" s="581"/>
      <c r="C853" s="582"/>
      <c r="D853" s="627"/>
      <c r="E853" s="627"/>
      <c r="F853" s="627"/>
      <c r="G853" s="627"/>
      <c r="H853" s="627"/>
      <c r="I853" s="627"/>
      <c r="J853" s="627"/>
      <c r="K853" s="627"/>
      <c r="L853" s="627"/>
      <c r="M853" s="627"/>
      <c r="N853" s="627"/>
      <c r="O853" s="627"/>
      <c r="P853" s="627"/>
      <c r="Q853" s="627"/>
      <c r="R853" s="627"/>
      <c r="S853" s="627"/>
      <c r="T853" s="627"/>
      <c r="U853" s="627"/>
      <c r="V853" s="627"/>
      <c r="W853" s="627"/>
      <c r="X853" s="627"/>
      <c r="Y853" s="627"/>
      <c r="Z853" s="482"/>
      <c r="AA853" s="34"/>
      <c r="AB853" s="34"/>
      <c r="AD853" s="85"/>
    </row>
    <row r="854" spans="1:33" ht="18.75" customHeight="1" x14ac:dyDescent="0.25">
      <c r="A854" s="125">
        <f>A849+1</f>
        <v>661</v>
      </c>
      <c r="B854" s="329" t="s">
        <v>263</v>
      </c>
      <c r="C854" s="429">
        <f t="shared" ref="C854:C860" si="275">D854+M854+O854+Q854+S854+U854+W854+X854+Y854</f>
        <v>13062858.42</v>
      </c>
      <c r="D854" s="455">
        <f t="shared" ref="D854:D860" si="276">E854+F854+G854+H854+I854+J854</f>
        <v>0</v>
      </c>
      <c r="E854" s="427"/>
      <c r="F854" s="455"/>
      <c r="G854" s="455"/>
      <c r="H854" s="455"/>
      <c r="I854" s="455"/>
      <c r="J854" s="455"/>
      <c r="K854" s="455"/>
      <c r="L854" s="455"/>
      <c r="M854" s="455"/>
      <c r="N854" s="407"/>
      <c r="O854" s="427"/>
      <c r="P854" s="455"/>
      <c r="Q854" s="455"/>
      <c r="R854" s="407">
        <v>584</v>
      </c>
      <c r="S854" s="407">
        <v>13062858.42</v>
      </c>
      <c r="T854" s="407"/>
      <c r="U854" s="407"/>
      <c r="V854" s="407"/>
      <c r="W854" s="407"/>
      <c r="X854" s="427"/>
      <c r="Y854" s="427"/>
      <c r="Z854" s="429"/>
      <c r="AA854" s="34"/>
      <c r="AB854" s="34"/>
      <c r="AD854" s="85"/>
    </row>
    <row r="855" spans="1:33" ht="18.75" customHeight="1" x14ac:dyDescent="0.25">
      <c r="A855" s="125">
        <f t="shared" ref="A855:A860" si="277">A854+1</f>
        <v>662</v>
      </c>
      <c r="B855" s="329" t="s">
        <v>264</v>
      </c>
      <c r="C855" s="429">
        <f t="shared" si="275"/>
        <v>13062858.42</v>
      </c>
      <c r="D855" s="455">
        <f t="shared" si="276"/>
        <v>0</v>
      </c>
      <c r="E855" s="427"/>
      <c r="F855" s="455"/>
      <c r="G855" s="455"/>
      <c r="H855" s="455"/>
      <c r="I855" s="455"/>
      <c r="J855" s="455"/>
      <c r="K855" s="455"/>
      <c r="L855" s="455"/>
      <c r="M855" s="455"/>
      <c r="N855" s="407"/>
      <c r="O855" s="427"/>
      <c r="P855" s="455"/>
      <c r="Q855" s="455"/>
      <c r="R855" s="407">
        <v>584</v>
      </c>
      <c r="S855" s="407">
        <v>13062858.42</v>
      </c>
      <c r="T855" s="407"/>
      <c r="U855" s="407"/>
      <c r="V855" s="407"/>
      <c r="W855" s="407"/>
      <c r="X855" s="427"/>
      <c r="Y855" s="427"/>
      <c r="Z855" s="429"/>
      <c r="AA855" s="34"/>
      <c r="AB855" s="34"/>
      <c r="AD855" s="85"/>
    </row>
    <row r="856" spans="1:33" ht="18.75" customHeight="1" x14ac:dyDescent="0.25">
      <c r="A856" s="125">
        <f t="shared" si="277"/>
        <v>663</v>
      </c>
      <c r="B856" s="329" t="s">
        <v>265</v>
      </c>
      <c r="C856" s="429">
        <f t="shared" si="275"/>
        <v>13062858.42</v>
      </c>
      <c r="D856" s="455">
        <f t="shared" si="276"/>
        <v>0</v>
      </c>
      <c r="E856" s="427"/>
      <c r="F856" s="455"/>
      <c r="G856" s="455"/>
      <c r="H856" s="455"/>
      <c r="I856" s="455"/>
      <c r="J856" s="455"/>
      <c r="K856" s="455"/>
      <c r="L856" s="455"/>
      <c r="M856" s="455"/>
      <c r="N856" s="407"/>
      <c r="O856" s="427"/>
      <c r="P856" s="455"/>
      <c r="Q856" s="455"/>
      <c r="R856" s="407">
        <v>584</v>
      </c>
      <c r="S856" s="407">
        <v>13062858.42</v>
      </c>
      <c r="T856" s="407"/>
      <c r="U856" s="407"/>
      <c r="V856" s="407"/>
      <c r="W856" s="407"/>
      <c r="X856" s="427"/>
      <c r="Y856" s="427"/>
      <c r="Z856" s="429"/>
      <c r="AA856" s="34"/>
      <c r="AB856" s="34"/>
      <c r="AD856" s="85"/>
    </row>
    <row r="857" spans="1:33" ht="18.75" customHeight="1" x14ac:dyDescent="0.25">
      <c r="A857" s="125">
        <f t="shared" si="277"/>
        <v>664</v>
      </c>
      <c r="B857" s="329" t="s">
        <v>266</v>
      </c>
      <c r="C857" s="429">
        <f t="shared" si="275"/>
        <v>15212849.09</v>
      </c>
      <c r="D857" s="455">
        <f t="shared" si="276"/>
        <v>0</v>
      </c>
      <c r="E857" s="427"/>
      <c r="F857" s="455"/>
      <c r="G857" s="455"/>
      <c r="H857" s="455"/>
      <c r="I857" s="455"/>
      <c r="J857" s="455"/>
      <c r="K857" s="455"/>
      <c r="L857" s="455"/>
      <c r="M857" s="455"/>
      <c r="N857" s="407">
        <v>570</v>
      </c>
      <c r="O857" s="407">
        <v>3005331.37</v>
      </c>
      <c r="P857" s="455"/>
      <c r="Q857" s="455"/>
      <c r="R857" s="407">
        <v>723</v>
      </c>
      <c r="S857" s="407">
        <v>12207517.720000001</v>
      </c>
      <c r="T857" s="407"/>
      <c r="U857" s="407"/>
      <c r="V857" s="407"/>
      <c r="W857" s="427"/>
      <c r="X857" s="427"/>
      <c r="Y857" s="427"/>
      <c r="Z857" s="429"/>
      <c r="AA857" s="34"/>
      <c r="AB857" s="34"/>
      <c r="AD857" s="85"/>
    </row>
    <row r="858" spans="1:33" ht="18.75" customHeight="1" x14ac:dyDescent="0.25">
      <c r="A858" s="125">
        <f t="shared" si="277"/>
        <v>665</v>
      </c>
      <c r="B858" s="329" t="s">
        <v>267</v>
      </c>
      <c r="C858" s="429">
        <f t="shared" si="275"/>
        <v>15275007.48</v>
      </c>
      <c r="D858" s="455">
        <f t="shared" si="276"/>
        <v>0</v>
      </c>
      <c r="E858" s="427"/>
      <c r="F858" s="455"/>
      <c r="G858" s="455"/>
      <c r="H858" s="455"/>
      <c r="I858" s="455"/>
      <c r="J858" s="455"/>
      <c r="K858" s="455"/>
      <c r="L858" s="455"/>
      <c r="M858" s="455"/>
      <c r="N858" s="407">
        <v>570</v>
      </c>
      <c r="O858" s="407">
        <v>3067489.76</v>
      </c>
      <c r="P858" s="455"/>
      <c r="Q858" s="455"/>
      <c r="R858" s="407">
        <v>723</v>
      </c>
      <c r="S858" s="407">
        <v>12207517.720000001</v>
      </c>
      <c r="T858" s="407"/>
      <c r="U858" s="407"/>
      <c r="V858" s="407"/>
      <c r="W858" s="427"/>
      <c r="X858" s="427"/>
      <c r="Y858" s="427"/>
      <c r="Z858" s="429"/>
      <c r="AA858" s="34"/>
      <c r="AB858" s="34"/>
      <c r="AD858" s="85"/>
    </row>
    <row r="859" spans="1:33" ht="18.75" customHeight="1" x14ac:dyDescent="0.25">
      <c r="A859" s="125">
        <f t="shared" si="277"/>
        <v>666</v>
      </c>
      <c r="B859" s="329" t="s">
        <v>268</v>
      </c>
      <c r="C859" s="429">
        <f t="shared" si="275"/>
        <v>13062858.42</v>
      </c>
      <c r="D859" s="455">
        <f t="shared" si="276"/>
        <v>0</v>
      </c>
      <c r="E859" s="427"/>
      <c r="F859" s="455"/>
      <c r="G859" s="455"/>
      <c r="H859" s="455"/>
      <c r="I859" s="455"/>
      <c r="J859" s="455"/>
      <c r="K859" s="455"/>
      <c r="L859" s="455"/>
      <c r="M859" s="455"/>
      <c r="N859" s="407"/>
      <c r="O859" s="427"/>
      <c r="P859" s="455"/>
      <c r="Q859" s="455"/>
      <c r="R859" s="407">
        <v>584</v>
      </c>
      <c r="S859" s="407">
        <v>13062858.42</v>
      </c>
      <c r="T859" s="407"/>
      <c r="U859" s="407"/>
      <c r="V859" s="407"/>
      <c r="W859" s="427"/>
      <c r="X859" s="427"/>
      <c r="Y859" s="427"/>
      <c r="Z859" s="429"/>
      <c r="AA859" s="34"/>
      <c r="AB859" s="34"/>
      <c r="AD859" s="85"/>
    </row>
    <row r="860" spans="1:33" ht="18.75" customHeight="1" x14ac:dyDescent="0.25">
      <c r="A860" s="125">
        <f t="shared" si="277"/>
        <v>667</v>
      </c>
      <c r="B860" s="329" t="s">
        <v>269</v>
      </c>
      <c r="C860" s="429">
        <f t="shared" si="275"/>
        <v>15970208.5</v>
      </c>
      <c r="D860" s="455">
        <f t="shared" si="276"/>
        <v>0</v>
      </c>
      <c r="E860" s="427"/>
      <c r="F860" s="455"/>
      <c r="G860" s="455"/>
      <c r="H860" s="455"/>
      <c r="I860" s="455"/>
      <c r="J860" s="455"/>
      <c r="K860" s="455"/>
      <c r="L860" s="455"/>
      <c r="M860" s="455"/>
      <c r="N860" s="407">
        <v>570</v>
      </c>
      <c r="O860" s="407">
        <v>3762690.78</v>
      </c>
      <c r="P860" s="455"/>
      <c r="Q860" s="455"/>
      <c r="R860" s="407">
        <v>723</v>
      </c>
      <c r="S860" s="407">
        <v>12207517.720000001</v>
      </c>
      <c r="T860" s="407"/>
      <c r="U860" s="407"/>
      <c r="V860" s="407"/>
      <c r="W860" s="427"/>
      <c r="X860" s="427"/>
      <c r="Y860" s="427"/>
      <c r="Z860" s="429"/>
      <c r="AA860" s="34"/>
      <c r="AB860" s="34"/>
      <c r="AD860" s="85"/>
    </row>
    <row r="861" spans="1:33" ht="18.75" customHeight="1" x14ac:dyDescent="0.25">
      <c r="A861" s="496" t="s">
        <v>17</v>
      </c>
      <c r="B861" s="496"/>
      <c r="C861" s="460">
        <f>SUM(C854:C860)</f>
        <v>98709498.75</v>
      </c>
      <c r="D861" s="455">
        <f t="shared" ref="D861:AA861" si="278">SUM(D854:D860)</f>
        <v>0</v>
      </c>
      <c r="E861" s="455">
        <f t="shared" si="278"/>
        <v>0</v>
      </c>
      <c r="F861" s="455">
        <f t="shared" si="278"/>
        <v>0</v>
      </c>
      <c r="G861" s="455">
        <f t="shared" si="278"/>
        <v>0</v>
      </c>
      <c r="H861" s="455">
        <f t="shared" si="278"/>
        <v>0</v>
      </c>
      <c r="I861" s="455">
        <f t="shared" si="278"/>
        <v>0</v>
      </c>
      <c r="J861" s="455">
        <f t="shared" si="278"/>
        <v>0</v>
      </c>
      <c r="K861" s="455">
        <f t="shared" si="278"/>
        <v>0</v>
      </c>
      <c r="L861" s="455">
        <f t="shared" si="278"/>
        <v>0</v>
      </c>
      <c r="M861" s="455">
        <f t="shared" si="278"/>
        <v>0</v>
      </c>
      <c r="N861" s="455">
        <f t="shared" si="278"/>
        <v>1710</v>
      </c>
      <c r="O861" s="455">
        <f t="shared" si="278"/>
        <v>9835511.9100000001</v>
      </c>
      <c r="P861" s="455">
        <f t="shared" si="278"/>
        <v>0</v>
      </c>
      <c r="Q861" s="455">
        <f t="shared" si="278"/>
        <v>0</v>
      </c>
      <c r="R861" s="455">
        <f t="shared" si="278"/>
        <v>4505</v>
      </c>
      <c r="S861" s="455">
        <f t="shared" si="278"/>
        <v>88873986.839999989</v>
      </c>
      <c r="T861" s="455">
        <f t="shared" si="278"/>
        <v>0</v>
      </c>
      <c r="U861" s="455">
        <f t="shared" si="278"/>
        <v>0</v>
      </c>
      <c r="V861" s="455">
        <f t="shared" si="278"/>
        <v>0</v>
      </c>
      <c r="W861" s="455">
        <f t="shared" si="278"/>
        <v>0</v>
      </c>
      <c r="X861" s="455">
        <f t="shared" si="278"/>
        <v>0</v>
      </c>
      <c r="Y861" s="455">
        <f t="shared" si="278"/>
        <v>0</v>
      </c>
      <c r="Z861" s="429">
        <f>(C861-Y861)*0.0214</f>
        <v>2112383.2732500001</v>
      </c>
      <c r="AA861" s="460">
        <f t="shared" si="278"/>
        <v>0</v>
      </c>
      <c r="AB861" s="34"/>
      <c r="AC861" s="85"/>
      <c r="AD861" s="85"/>
      <c r="AG861" s="86"/>
    </row>
    <row r="862" spans="1:33" ht="18.75" customHeight="1" x14ac:dyDescent="0.25">
      <c r="A862" s="545" t="s">
        <v>61</v>
      </c>
      <c r="B862" s="546"/>
      <c r="C862" s="547"/>
      <c r="D862" s="627"/>
      <c r="E862" s="627"/>
      <c r="F862" s="627"/>
      <c r="G862" s="627"/>
      <c r="H862" s="627"/>
      <c r="I862" s="627"/>
      <c r="J862" s="627"/>
      <c r="K862" s="627"/>
      <c r="L862" s="627"/>
      <c r="M862" s="627"/>
      <c r="N862" s="627"/>
      <c r="O862" s="627"/>
      <c r="P862" s="627"/>
      <c r="Q862" s="627"/>
      <c r="R862" s="627"/>
      <c r="S862" s="627"/>
      <c r="T862" s="627"/>
      <c r="U862" s="627"/>
      <c r="V862" s="627"/>
      <c r="W862" s="627"/>
      <c r="X862" s="627"/>
      <c r="Y862" s="627"/>
      <c r="Z862" s="482"/>
      <c r="AA862" s="34"/>
      <c r="AB862" s="34"/>
      <c r="AD862" s="85"/>
    </row>
    <row r="863" spans="1:33" ht="18.75" customHeight="1" x14ac:dyDescent="0.25">
      <c r="A863" s="125">
        <f>A860+1</f>
        <v>668</v>
      </c>
      <c r="B863" s="329" t="s">
        <v>270</v>
      </c>
      <c r="C863" s="429">
        <f t="shared" ref="C863:C872" si="279">D863+M863+O863+Q863+S863+U863+W863+X863+Y863</f>
        <v>636567.52</v>
      </c>
      <c r="D863" s="455">
        <f t="shared" ref="D863:D872" si="280">E863+F863+G863+H863+I863+J863</f>
        <v>636567.52</v>
      </c>
      <c r="E863" s="427"/>
      <c r="F863" s="455">
        <v>636567.52</v>
      </c>
      <c r="G863" s="455"/>
      <c r="H863" s="455"/>
      <c r="I863" s="455"/>
      <c r="J863" s="455"/>
      <c r="K863" s="455"/>
      <c r="L863" s="455"/>
      <c r="M863" s="455"/>
      <c r="N863" s="455"/>
      <c r="O863" s="455"/>
      <c r="P863" s="455"/>
      <c r="Q863" s="455"/>
      <c r="R863" s="455"/>
      <c r="S863" s="427"/>
      <c r="T863" s="455"/>
      <c r="U863" s="455"/>
      <c r="V863" s="455"/>
      <c r="W863" s="455"/>
      <c r="X863" s="455"/>
      <c r="Y863" s="455"/>
      <c r="Z863" s="460"/>
      <c r="AA863" s="34"/>
      <c r="AB863" s="34"/>
      <c r="AC863" s="85"/>
      <c r="AD863" s="85"/>
    </row>
    <row r="864" spans="1:33" ht="18.75" customHeight="1" x14ac:dyDescent="0.25">
      <c r="A864" s="125">
        <f t="shared" ref="A864:A872" si="281">A863+1</f>
        <v>669</v>
      </c>
      <c r="B864" s="329" t="s">
        <v>271</v>
      </c>
      <c r="C864" s="429">
        <f t="shared" si="279"/>
        <v>636567.52</v>
      </c>
      <c r="D864" s="455">
        <f t="shared" si="280"/>
        <v>636567.52</v>
      </c>
      <c r="E864" s="427"/>
      <c r="F864" s="455">
        <v>636567.52</v>
      </c>
      <c r="G864" s="455"/>
      <c r="H864" s="455"/>
      <c r="I864" s="455"/>
      <c r="J864" s="455"/>
      <c r="K864" s="455"/>
      <c r="L864" s="455"/>
      <c r="M864" s="455"/>
      <c r="N864" s="455"/>
      <c r="O864" s="455"/>
      <c r="P864" s="455"/>
      <c r="Q864" s="455"/>
      <c r="R864" s="455"/>
      <c r="S864" s="427"/>
      <c r="T864" s="455"/>
      <c r="U864" s="455"/>
      <c r="V864" s="455"/>
      <c r="W864" s="455"/>
      <c r="X864" s="455"/>
      <c r="Y864" s="455"/>
      <c r="Z864" s="460"/>
      <c r="AA864" s="34"/>
      <c r="AB864" s="34"/>
      <c r="AC864" s="85"/>
      <c r="AD864" s="85"/>
    </row>
    <row r="865" spans="1:33" ht="18.75" customHeight="1" x14ac:dyDescent="0.25">
      <c r="A865" s="125">
        <f t="shared" si="281"/>
        <v>670</v>
      </c>
      <c r="B865" s="329" t="s">
        <v>272</v>
      </c>
      <c r="C865" s="429">
        <f t="shared" si="279"/>
        <v>671784.62</v>
      </c>
      <c r="D865" s="455">
        <f t="shared" si="280"/>
        <v>671784.62</v>
      </c>
      <c r="E865" s="427"/>
      <c r="F865" s="455">
        <v>671784.62</v>
      </c>
      <c r="G865" s="455"/>
      <c r="H865" s="455"/>
      <c r="I865" s="455"/>
      <c r="J865" s="455"/>
      <c r="K865" s="455"/>
      <c r="L865" s="455"/>
      <c r="M865" s="455"/>
      <c r="N865" s="455"/>
      <c r="O865" s="455"/>
      <c r="P865" s="427"/>
      <c r="Q865" s="427"/>
      <c r="R865" s="455"/>
      <c r="S865" s="427"/>
      <c r="T865" s="427"/>
      <c r="U865" s="427"/>
      <c r="V865" s="427"/>
      <c r="W865" s="427"/>
      <c r="X865" s="455"/>
      <c r="Y865" s="455"/>
      <c r="Z865" s="460"/>
      <c r="AA865" s="34"/>
      <c r="AB865" s="34"/>
      <c r="AC865" s="85"/>
      <c r="AD865" s="85"/>
    </row>
    <row r="866" spans="1:33" ht="18.75" customHeight="1" x14ac:dyDescent="0.25">
      <c r="A866" s="125">
        <f t="shared" si="281"/>
        <v>671</v>
      </c>
      <c r="B866" s="329" t="s">
        <v>273</v>
      </c>
      <c r="C866" s="429">
        <f t="shared" si="279"/>
        <v>675987.78</v>
      </c>
      <c r="D866" s="455">
        <f t="shared" si="280"/>
        <v>675987.78</v>
      </c>
      <c r="E866" s="427"/>
      <c r="F866" s="455">
        <v>675987.78</v>
      </c>
      <c r="G866" s="455"/>
      <c r="H866" s="455"/>
      <c r="I866" s="455"/>
      <c r="J866" s="455"/>
      <c r="K866" s="455"/>
      <c r="L866" s="455"/>
      <c r="M866" s="455"/>
      <c r="N866" s="455"/>
      <c r="O866" s="455"/>
      <c r="P866" s="427"/>
      <c r="Q866" s="427"/>
      <c r="R866" s="455"/>
      <c r="S866" s="427"/>
      <c r="T866" s="427"/>
      <c r="U866" s="427"/>
      <c r="V866" s="427"/>
      <c r="W866" s="427"/>
      <c r="X866" s="455"/>
      <c r="Y866" s="455"/>
      <c r="Z866" s="460"/>
      <c r="AA866" s="34"/>
      <c r="AB866" s="34"/>
      <c r="AC866" s="85"/>
      <c r="AD866" s="85"/>
    </row>
    <row r="867" spans="1:33" ht="18.75" customHeight="1" x14ac:dyDescent="0.25">
      <c r="A867" s="125">
        <f t="shared" si="281"/>
        <v>672</v>
      </c>
      <c r="B867" s="329" t="s">
        <v>62</v>
      </c>
      <c r="C867" s="429">
        <f t="shared" si="279"/>
        <v>3662083.9800000004</v>
      </c>
      <c r="D867" s="455">
        <f t="shared" si="280"/>
        <v>557899.28</v>
      </c>
      <c r="E867" s="427"/>
      <c r="F867" s="455">
        <v>557899.28</v>
      </c>
      <c r="G867" s="455"/>
      <c r="H867" s="455"/>
      <c r="I867" s="455"/>
      <c r="J867" s="455"/>
      <c r="K867" s="455"/>
      <c r="L867" s="455"/>
      <c r="M867" s="455"/>
      <c r="N867" s="455"/>
      <c r="O867" s="455"/>
      <c r="P867" s="455"/>
      <c r="Q867" s="455"/>
      <c r="R867" s="455">
        <v>528</v>
      </c>
      <c r="S867" s="455">
        <v>3104184.7</v>
      </c>
      <c r="T867" s="455"/>
      <c r="U867" s="455"/>
      <c r="V867" s="455"/>
      <c r="W867" s="455"/>
      <c r="X867" s="455"/>
      <c r="Y867" s="455"/>
      <c r="Z867" s="460"/>
      <c r="AA867" s="34"/>
      <c r="AB867" s="34"/>
      <c r="AD867" s="85"/>
    </row>
    <row r="868" spans="1:33" ht="18.75" customHeight="1" x14ac:dyDescent="0.25">
      <c r="A868" s="125">
        <f t="shared" si="281"/>
        <v>673</v>
      </c>
      <c r="B868" s="329" t="s">
        <v>274</v>
      </c>
      <c r="C868" s="429">
        <f t="shared" si="279"/>
        <v>3956909.34</v>
      </c>
      <c r="D868" s="455">
        <f t="shared" si="280"/>
        <v>364775.76</v>
      </c>
      <c r="E868" s="427"/>
      <c r="F868" s="455"/>
      <c r="G868" s="455"/>
      <c r="H868" s="455">
        <v>139509.04</v>
      </c>
      <c r="I868" s="455"/>
      <c r="J868" s="455">
        <v>225266.72</v>
      </c>
      <c r="K868" s="455"/>
      <c r="L868" s="455"/>
      <c r="M868" s="455"/>
      <c r="N868" s="455"/>
      <c r="O868" s="455"/>
      <c r="P868" s="427"/>
      <c r="Q868" s="427"/>
      <c r="R868" s="455">
        <v>560.74</v>
      </c>
      <c r="S868" s="455">
        <v>3592133.58</v>
      </c>
      <c r="T868" s="427"/>
      <c r="U868" s="427"/>
      <c r="V868" s="427"/>
      <c r="W868" s="427"/>
      <c r="X868" s="455"/>
      <c r="Y868" s="455"/>
      <c r="Z868" s="460"/>
      <c r="AA868" s="34"/>
      <c r="AB868" s="34"/>
      <c r="AD868" s="85"/>
    </row>
    <row r="869" spans="1:33" ht="18.75" customHeight="1" x14ac:dyDescent="0.25">
      <c r="A869" s="125">
        <f t="shared" si="281"/>
        <v>674</v>
      </c>
      <c r="B869" s="329" t="s">
        <v>63</v>
      </c>
      <c r="C869" s="429">
        <f t="shared" si="279"/>
        <v>3305086.7800000003</v>
      </c>
      <c r="D869" s="455">
        <f t="shared" si="280"/>
        <v>537664.64</v>
      </c>
      <c r="E869" s="427"/>
      <c r="F869" s="455"/>
      <c r="G869" s="455"/>
      <c r="H869" s="455">
        <v>335562.5</v>
      </c>
      <c r="I869" s="455"/>
      <c r="J869" s="455">
        <v>202102.14</v>
      </c>
      <c r="K869" s="455"/>
      <c r="L869" s="455"/>
      <c r="M869" s="455"/>
      <c r="N869" s="455"/>
      <c r="O869" s="455"/>
      <c r="P869" s="455"/>
      <c r="Q869" s="455"/>
      <c r="R869" s="455">
        <v>486</v>
      </c>
      <c r="S869" s="455">
        <v>2767422.14</v>
      </c>
      <c r="T869" s="455"/>
      <c r="U869" s="455"/>
      <c r="V869" s="455"/>
      <c r="W869" s="455"/>
      <c r="X869" s="455"/>
      <c r="Y869" s="455"/>
      <c r="Z869" s="460"/>
      <c r="AA869" s="34"/>
      <c r="AB869" s="34"/>
      <c r="AD869" s="85"/>
    </row>
    <row r="870" spans="1:33" ht="18.75" customHeight="1" x14ac:dyDescent="0.25">
      <c r="A870" s="125">
        <f t="shared" si="281"/>
        <v>675</v>
      </c>
      <c r="B870" s="329" t="s">
        <v>64</v>
      </c>
      <c r="C870" s="429">
        <f t="shared" si="279"/>
        <v>1393059.6199999999</v>
      </c>
      <c r="D870" s="455">
        <f t="shared" si="280"/>
        <v>1393059.6199999999</v>
      </c>
      <c r="E870" s="427"/>
      <c r="F870" s="455">
        <v>435365.72</v>
      </c>
      <c r="G870" s="455"/>
      <c r="H870" s="455">
        <v>266246.94</v>
      </c>
      <c r="I870" s="455"/>
      <c r="J870" s="455">
        <v>691446.96</v>
      </c>
      <c r="K870" s="455"/>
      <c r="L870" s="455"/>
      <c r="M870" s="455"/>
      <c r="N870" s="455"/>
      <c r="O870" s="455"/>
      <c r="P870" s="455"/>
      <c r="Q870" s="455"/>
      <c r="R870" s="455"/>
      <c r="S870" s="427"/>
      <c r="T870" s="455"/>
      <c r="U870" s="455"/>
      <c r="V870" s="455"/>
      <c r="W870" s="455"/>
      <c r="X870" s="455"/>
      <c r="Y870" s="455"/>
      <c r="Z870" s="460"/>
      <c r="AA870" s="34"/>
      <c r="AB870" s="34"/>
      <c r="AC870" s="85"/>
      <c r="AD870" s="85"/>
    </row>
    <row r="871" spans="1:33" ht="18.75" customHeight="1" x14ac:dyDescent="0.25">
      <c r="A871" s="125">
        <f t="shared" si="281"/>
        <v>676</v>
      </c>
      <c r="B871" s="329" t="s">
        <v>275</v>
      </c>
      <c r="C871" s="429">
        <f t="shared" si="279"/>
        <v>3992892.83</v>
      </c>
      <c r="D871" s="455">
        <f t="shared" si="280"/>
        <v>790300.28</v>
      </c>
      <c r="E871" s="427"/>
      <c r="F871" s="455"/>
      <c r="G871" s="455"/>
      <c r="H871" s="455">
        <v>340060.66</v>
      </c>
      <c r="I871" s="455"/>
      <c r="J871" s="455">
        <v>450239.62</v>
      </c>
      <c r="K871" s="455"/>
      <c r="L871" s="455"/>
      <c r="M871" s="455"/>
      <c r="N871" s="455"/>
      <c r="O871" s="455"/>
      <c r="P871" s="427"/>
      <c r="Q871" s="427"/>
      <c r="R871" s="455">
        <v>486</v>
      </c>
      <c r="S871" s="455">
        <v>3202592.55</v>
      </c>
      <c r="T871" s="427"/>
      <c r="U871" s="427"/>
      <c r="V871" s="427"/>
      <c r="W871" s="427"/>
      <c r="X871" s="455"/>
      <c r="Y871" s="455"/>
      <c r="Z871" s="460"/>
      <c r="AA871" s="34"/>
      <c r="AB871" s="34"/>
      <c r="AD871" s="85"/>
    </row>
    <row r="872" spans="1:33" ht="18.75" customHeight="1" x14ac:dyDescent="0.25">
      <c r="A872" s="125">
        <f t="shared" si="281"/>
        <v>677</v>
      </c>
      <c r="B872" s="329" t="s">
        <v>276</v>
      </c>
      <c r="C872" s="429">
        <f t="shared" si="279"/>
        <v>3820910.8</v>
      </c>
      <c r="D872" s="455">
        <f t="shared" si="280"/>
        <v>562051.69999999995</v>
      </c>
      <c r="E872" s="427"/>
      <c r="F872" s="455"/>
      <c r="G872" s="455"/>
      <c r="H872" s="455">
        <v>322200.18</v>
      </c>
      <c r="I872" s="455"/>
      <c r="J872" s="455">
        <v>239851.51999999999</v>
      </c>
      <c r="K872" s="455"/>
      <c r="L872" s="455"/>
      <c r="M872" s="455"/>
      <c r="N872" s="455"/>
      <c r="O872" s="455"/>
      <c r="P872" s="427"/>
      <c r="Q872" s="427"/>
      <c r="R872" s="455">
        <v>425</v>
      </c>
      <c r="S872" s="455">
        <v>3258859.1</v>
      </c>
      <c r="T872" s="427"/>
      <c r="U872" s="427"/>
      <c r="V872" s="427"/>
      <c r="W872" s="427"/>
      <c r="X872" s="455"/>
      <c r="Y872" s="455"/>
      <c r="Z872" s="460"/>
      <c r="AA872" s="34"/>
      <c r="AB872" s="34"/>
      <c r="AD872" s="85"/>
    </row>
    <row r="873" spans="1:33" ht="18.75" customHeight="1" x14ac:dyDescent="0.25">
      <c r="A873" s="496" t="s">
        <v>17</v>
      </c>
      <c r="B873" s="496"/>
      <c r="C873" s="460">
        <f>SUM(C863:C872)</f>
        <v>22751850.790000003</v>
      </c>
      <c r="D873" s="455">
        <f t="shared" ref="D873:Y873" si="282">SUM(D863:D872)</f>
        <v>6826658.7200000007</v>
      </c>
      <c r="E873" s="455">
        <f t="shared" si="282"/>
        <v>0</v>
      </c>
      <c r="F873" s="455">
        <f t="shared" si="282"/>
        <v>3614172.4400000004</v>
      </c>
      <c r="G873" s="455">
        <f t="shared" si="282"/>
        <v>0</v>
      </c>
      <c r="H873" s="455">
        <f t="shared" si="282"/>
        <v>1403579.3199999998</v>
      </c>
      <c r="I873" s="455">
        <f t="shared" si="282"/>
        <v>0</v>
      </c>
      <c r="J873" s="455">
        <f t="shared" si="282"/>
        <v>1808906.96</v>
      </c>
      <c r="K873" s="455">
        <f t="shared" si="282"/>
        <v>0</v>
      </c>
      <c r="L873" s="455">
        <f t="shared" si="282"/>
        <v>0</v>
      </c>
      <c r="M873" s="455">
        <f t="shared" si="282"/>
        <v>0</v>
      </c>
      <c r="N873" s="455">
        <f t="shared" si="282"/>
        <v>0</v>
      </c>
      <c r="O873" s="455">
        <f t="shared" si="282"/>
        <v>0</v>
      </c>
      <c r="P873" s="455">
        <f t="shared" si="282"/>
        <v>0</v>
      </c>
      <c r="Q873" s="455">
        <f t="shared" si="282"/>
        <v>0</v>
      </c>
      <c r="R873" s="455">
        <f t="shared" si="282"/>
        <v>2485.7399999999998</v>
      </c>
      <c r="S873" s="455">
        <f t="shared" si="282"/>
        <v>15925192.069999998</v>
      </c>
      <c r="T873" s="455">
        <f t="shared" si="282"/>
        <v>0</v>
      </c>
      <c r="U873" s="455">
        <f t="shared" si="282"/>
        <v>0</v>
      </c>
      <c r="V873" s="455">
        <f t="shared" si="282"/>
        <v>0</v>
      </c>
      <c r="W873" s="455">
        <f t="shared" si="282"/>
        <v>0</v>
      </c>
      <c r="X873" s="455">
        <f t="shared" si="282"/>
        <v>0</v>
      </c>
      <c r="Y873" s="455">
        <f t="shared" si="282"/>
        <v>0</v>
      </c>
      <c r="Z873" s="429">
        <f>(C873-Y873)*0.0214</f>
        <v>486889.60690600006</v>
      </c>
      <c r="AA873" s="34"/>
      <c r="AB873" s="34"/>
      <c r="AC873" s="85"/>
      <c r="AD873" s="85"/>
      <c r="AG873" s="86"/>
    </row>
    <row r="874" spans="1:33" ht="18.75" customHeight="1" x14ac:dyDescent="0.25">
      <c r="A874" s="545" t="s">
        <v>65</v>
      </c>
      <c r="B874" s="546"/>
      <c r="C874" s="547"/>
      <c r="D874" s="627"/>
      <c r="E874" s="627"/>
      <c r="F874" s="627"/>
      <c r="G874" s="627"/>
      <c r="H874" s="627"/>
      <c r="I874" s="627"/>
      <c r="J874" s="627"/>
      <c r="K874" s="627"/>
      <c r="L874" s="627"/>
      <c r="M874" s="627"/>
      <c r="N874" s="627"/>
      <c r="O874" s="627"/>
      <c r="P874" s="627"/>
      <c r="Q874" s="627"/>
      <c r="R874" s="627"/>
      <c r="S874" s="627"/>
      <c r="T874" s="627"/>
      <c r="U874" s="627"/>
      <c r="V874" s="627"/>
      <c r="W874" s="627"/>
      <c r="X874" s="627"/>
      <c r="Y874" s="627"/>
      <c r="Z874" s="482"/>
      <c r="AA874" s="34"/>
      <c r="AB874" s="34"/>
      <c r="AD874" s="85"/>
    </row>
    <row r="875" spans="1:33" ht="18.75" customHeight="1" x14ac:dyDescent="0.25">
      <c r="A875" s="125">
        <f>A872+1</f>
        <v>678</v>
      </c>
      <c r="B875" s="329" t="s">
        <v>277</v>
      </c>
      <c r="C875" s="429">
        <f t="shared" ref="C875:C884" si="283">D875+M875+O875+Q875+S875+U875+W875+X875+Y875</f>
        <v>9125789.5999999996</v>
      </c>
      <c r="D875" s="455">
        <f>E875+F875+G875+H875+I875+J875</f>
        <v>9125789.5999999996</v>
      </c>
      <c r="E875" s="427"/>
      <c r="F875" s="427"/>
      <c r="G875" s="427">
        <v>8043090.04</v>
      </c>
      <c r="H875" s="427">
        <v>1082699.56</v>
      </c>
      <c r="I875" s="427"/>
      <c r="J875" s="427"/>
      <c r="K875" s="427"/>
      <c r="L875" s="427"/>
      <c r="M875" s="427"/>
      <c r="N875" s="427"/>
      <c r="O875" s="427"/>
      <c r="P875" s="427"/>
      <c r="Q875" s="427"/>
      <c r="R875" s="427"/>
      <c r="S875" s="427"/>
      <c r="T875" s="427"/>
      <c r="U875" s="427"/>
      <c r="V875" s="427"/>
      <c r="W875" s="427"/>
      <c r="X875" s="455"/>
      <c r="Y875" s="455"/>
      <c r="Z875" s="460"/>
      <c r="AA875" s="34"/>
      <c r="AB875" s="126"/>
      <c r="AC875" s="85"/>
      <c r="AD875" s="85"/>
    </row>
    <row r="876" spans="1:33" ht="18.75" customHeight="1" x14ac:dyDescent="0.25">
      <c r="A876" s="125">
        <f>A875+1</f>
        <v>679</v>
      </c>
      <c r="B876" s="329" t="s">
        <v>278</v>
      </c>
      <c r="C876" s="429">
        <f t="shared" si="283"/>
        <v>3020994.38</v>
      </c>
      <c r="D876" s="455">
        <f>E876+F876+G876+H876+I876+J876</f>
        <v>3020994.38</v>
      </c>
      <c r="E876" s="427"/>
      <c r="F876" s="427"/>
      <c r="G876" s="427"/>
      <c r="H876" s="427">
        <v>1002950.49</v>
      </c>
      <c r="I876" s="427">
        <v>2018043.89</v>
      </c>
      <c r="J876" s="427"/>
      <c r="K876" s="427"/>
      <c r="L876" s="427"/>
      <c r="M876" s="427"/>
      <c r="N876" s="427"/>
      <c r="O876" s="427"/>
      <c r="P876" s="427"/>
      <c r="Q876" s="427"/>
      <c r="R876" s="427"/>
      <c r="S876" s="427"/>
      <c r="T876" s="427"/>
      <c r="U876" s="427"/>
      <c r="V876" s="427"/>
      <c r="W876" s="427"/>
      <c r="X876" s="455"/>
      <c r="Y876" s="427"/>
      <c r="Z876" s="429"/>
      <c r="AA876" s="34"/>
      <c r="AB876" s="126"/>
      <c r="AD876" s="85"/>
    </row>
    <row r="877" spans="1:33" ht="18.75" customHeight="1" x14ac:dyDescent="0.25">
      <c r="A877" s="125">
        <f t="shared" ref="A877:A888" si="284">A876+1</f>
        <v>680</v>
      </c>
      <c r="B877" s="329" t="s">
        <v>279</v>
      </c>
      <c r="C877" s="429">
        <f t="shared" si="283"/>
        <v>22106510.659999996</v>
      </c>
      <c r="D877" s="455">
        <f>E877+F877+G877+H877+I877+J877</f>
        <v>10513981.719999999</v>
      </c>
      <c r="E877" s="427"/>
      <c r="F877" s="427"/>
      <c r="G877" s="427">
        <v>6839125.4199999999</v>
      </c>
      <c r="H877" s="427">
        <v>1121148.68</v>
      </c>
      <c r="I877" s="427">
        <v>2553707.62</v>
      </c>
      <c r="J877" s="427"/>
      <c r="K877" s="427"/>
      <c r="L877" s="427"/>
      <c r="M877" s="427"/>
      <c r="N877" s="427"/>
      <c r="O877" s="427"/>
      <c r="P877" s="427"/>
      <c r="Q877" s="427"/>
      <c r="R877" s="427">
        <v>2286</v>
      </c>
      <c r="S877" s="427">
        <v>11592528.939999999</v>
      </c>
      <c r="T877" s="427"/>
      <c r="U877" s="427"/>
      <c r="V877" s="427"/>
      <c r="W877" s="427"/>
      <c r="X877" s="455"/>
      <c r="Y877" s="427"/>
      <c r="Z877" s="429"/>
      <c r="AA877" s="34"/>
      <c r="AB877" s="126"/>
      <c r="AD877" s="85"/>
    </row>
    <row r="878" spans="1:33" s="119" customFormat="1" ht="16.5" customHeight="1" x14ac:dyDescent="0.2">
      <c r="A878" s="125">
        <f t="shared" si="284"/>
        <v>681</v>
      </c>
      <c r="B878" s="302" t="s">
        <v>1666</v>
      </c>
      <c r="C878" s="429">
        <f t="shared" si="283"/>
        <v>1297483.17</v>
      </c>
      <c r="D878" s="455">
        <f>E878+F878+G878+H878+I878+J878</f>
        <v>0</v>
      </c>
      <c r="E878" s="7"/>
      <c r="F878" s="7"/>
      <c r="G878" s="7"/>
      <c r="H878" s="7"/>
      <c r="I878" s="7"/>
      <c r="J878" s="7"/>
      <c r="K878" s="7"/>
      <c r="L878" s="7"/>
      <c r="M878" s="7"/>
      <c r="N878" s="340"/>
      <c r="O878" s="340"/>
      <c r="P878" s="7"/>
      <c r="Q878" s="7"/>
      <c r="R878" s="7"/>
      <c r="S878" s="7"/>
      <c r="T878" s="7"/>
      <c r="U878" s="7"/>
      <c r="V878" s="7"/>
      <c r="W878" s="7"/>
      <c r="X878" s="7"/>
      <c r="Y878" s="455">
        <v>1297483.17</v>
      </c>
      <c r="Z878" s="460"/>
      <c r="AA878" s="450"/>
      <c r="AB878" s="126" t="s">
        <v>1608</v>
      </c>
    </row>
    <row r="879" spans="1:33" ht="18.75" customHeight="1" x14ac:dyDescent="0.25">
      <c r="A879" s="125">
        <f t="shared" si="284"/>
        <v>682</v>
      </c>
      <c r="B879" s="10" t="s">
        <v>344</v>
      </c>
      <c r="C879" s="429">
        <f t="shared" si="283"/>
        <v>1443483.38</v>
      </c>
      <c r="D879" s="455">
        <f>E879+F879+G879+H879+I879+J879</f>
        <v>0</v>
      </c>
      <c r="E879" s="427"/>
      <c r="F879" s="480"/>
      <c r="G879" s="480"/>
      <c r="H879" s="480"/>
      <c r="I879" s="480"/>
      <c r="J879" s="480"/>
      <c r="K879" s="480"/>
      <c r="L879" s="480"/>
      <c r="M879" s="480"/>
      <c r="N879" s="455">
        <v>1060</v>
      </c>
      <c r="O879" s="455">
        <v>1443483.38</v>
      </c>
      <c r="P879" s="480"/>
      <c r="Q879" s="480"/>
      <c r="R879" s="480"/>
      <c r="S879" s="480"/>
      <c r="T879" s="480"/>
      <c r="U879" s="480"/>
      <c r="V879" s="480"/>
      <c r="W879" s="480"/>
      <c r="X879" s="480"/>
      <c r="Y879" s="455"/>
      <c r="Z879" s="460"/>
      <c r="AA879" s="456"/>
      <c r="AB879" s="126"/>
      <c r="AD879" s="85"/>
    </row>
    <row r="880" spans="1:33" s="119" customFormat="1" ht="16.5" customHeight="1" x14ac:dyDescent="0.2">
      <c r="A880" s="125">
        <f t="shared" si="284"/>
        <v>683</v>
      </c>
      <c r="B880" s="351" t="s">
        <v>1344</v>
      </c>
      <c r="C880" s="429">
        <f t="shared" si="283"/>
        <v>709860.85</v>
      </c>
      <c r="D880" s="455"/>
      <c r="E880" s="7"/>
      <c r="F880" s="7"/>
      <c r="G880" s="7"/>
      <c r="H880" s="7"/>
      <c r="I880" s="7"/>
      <c r="J880" s="7"/>
      <c r="K880" s="7"/>
      <c r="L880" s="7"/>
      <c r="M880" s="7"/>
      <c r="N880" s="340"/>
      <c r="O880" s="340"/>
      <c r="P880" s="7"/>
      <c r="Q880" s="7"/>
      <c r="R880" s="7"/>
      <c r="S880" s="7"/>
      <c r="T880" s="7"/>
      <c r="U880" s="7"/>
      <c r="V880" s="7"/>
      <c r="W880" s="7"/>
      <c r="X880" s="7"/>
      <c r="Y880" s="455">
        <v>709860.85</v>
      </c>
      <c r="Z880" s="460"/>
      <c r="AA880" s="450" t="s">
        <v>1345</v>
      </c>
      <c r="AB880" s="450" t="s">
        <v>1345</v>
      </c>
    </row>
    <row r="881" spans="1:33" s="194" customFormat="1" ht="16.5" customHeight="1" x14ac:dyDescent="0.2">
      <c r="A881" s="125">
        <f t="shared" si="284"/>
        <v>684</v>
      </c>
      <c r="B881" s="351" t="s">
        <v>1656</v>
      </c>
      <c r="C881" s="429">
        <f>D881+M881+O881+Q881+S881+U881+W881+X881+Y881</f>
        <v>559671.11</v>
      </c>
      <c r="D881" s="455"/>
      <c r="E881" s="7"/>
      <c r="F881" s="7"/>
      <c r="G881" s="7"/>
      <c r="H881" s="7"/>
      <c r="I881" s="7"/>
      <c r="J881" s="7"/>
      <c r="K881" s="7"/>
      <c r="L881" s="7"/>
      <c r="M881" s="7"/>
      <c r="N881" s="340"/>
      <c r="O881" s="340"/>
      <c r="P881" s="7"/>
      <c r="Q881" s="7"/>
      <c r="R881" s="7"/>
      <c r="S881" s="7"/>
      <c r="T881" s="7"/>
      <c r="U881" s="7"/>
      <c r="V881" s="7"/>
      <c r="W881" s="7"/>
      <c r="X881" s="7"/>
      <c r="Y881" s="455">
        <v>559671.11</v>
      </c>
      <c r="Z881" s="460"/>
      <c r="AA881" s="320"/>
      <c r="AB881" s="334"/>
      <c r="AC881" s="194" t="s">
        <v>1346</v>
      </c>
      <c r="AD881" s="194" t="s">
        <v>1345</v>
      </c>
    </row>
    <row r="882" spans="1:33" s="194" customFormat="1" ht="16.5" customHeight="1" x14ac:dyDescent="0.2">
      <c r="A882" s="125">
        <f t="shared" si="284"/>
        <v>685</v>
      </c>
      <c r="B882" s="330" t="s">
        <v>1734</v>
      </c>
      <c r="C882" s="429">
        <f t="shared" ref="C882:C883" si="285">D882+M882+O882+Q882+S882+U882+W882+X882+Y882</f>
        <v>87731000</v>
      </c>
      <c r="D882" s="455"/>
      <c r="E882" s="7"/>
      <c r="F882" s="7"/>
      <c r="G882" s="7"/>
      <c r="H882" s="7"/>
      <c r="I882" s="7"/>
      <c r="J882" s="7"/>
      <c r="K882" s="7"/>
      <c r="L882" s="7"/>
      <c r="M882" s="7"/>
      <c r="N882" s="340"/>
      <c r="O882" s="340"/>
      <c r="P882" s="7"/>
      <c r="Q882" s="7"/>
      <c r="R882" s="7">
        <v>8300</v>
      </c>
      <c r="S882" s="7">
        <v>87731000</v>
      </c>
      <c r="T882" s="7"/>
      <c r="U882" s="7"/>
      <c r="V882" s="7"/>
      <c r="W882" s="7"/>
      <c r="X882" s="7"/>
      <c r="Y882" s="455"/>
      <c r="Z882" s="460"/>
      <c r="AA882" s="320"/>
      <c r="AB882" s="334"/>
    </row>
    <row r="883" spans="1:33" s="195" customFormat="1" x14ac:dyDescent="0.2">
      <c r="A883" s="125">
        <f t="shared" si="284"/>
        <v>686</v>
      </c>
      <c r="B883" s="310" t="s">
        <v>1347</v>
      </c>
      <c r="C883" s="429">
        <f t="shared" si="285"/>
        <v>1151442.1400000001</v>
      </c>
      <c r="D883" s="455"/>
      <c r="E883" s="7"/>
      <c r="F883" s="7"/>
      <c r="G883" s="7"/>
      <c r="H883" s="7"/>
      <c r="I883" s="7"/>
      <c r="J883" s="7"/>
      <c r="K883" s="7"/>
      <c r="L883" s="7"/>
      <c r="M883" s="7"/>
      <c r="N883" s="340"/>
      <c r="O883" s="340"/>
      <c r="P883" s="7"/>
      <c r="Q883" s="7"/>
      <c r="R883" s="7"/>
      <c r="S883" s="7"/>
      <c r="T883" s="7"/>
      <c r="U883" s="7"/>
      <c r="V883" s="7"/>
      <c r="W883" s="7"/>
      <c r="X883" s="7"/>
      <c r="Y883" s="455">
        <v>1151442.1400000001</v>
      </c>
      <c r="Z883" s="460"/>
      <c r="AA883" s="172" t="s">
        <v>1346</v>
      </c>
      <c r="AB883" s="450" t="s">
        <v>1345</v>
      </c>
    </row>
    <row r="884" spans="1:33" s="195" customFormat="1" x14ac:dyDescent="0.2">
      <c r="A884" s="125">
        <f t="shared" si="284"/>
        <v>687</v>
      </c>
      <c r="B884" s="310" t="s">
        <v>1348</v>
      </c>
      <c r="C884" s="429">
        <f t="shared" si="283"/>
        <v>524836.81000000006</v>
      </c>
      <c r="D884" s="455"/>
      <c r="E884" s="7"/>
      <c r="F884" s="7"/>
      <c r="G884" s="7"/>
      <c r="H884" s="7"/>
      <c r="I884" s="7"/>
      <c r="J884" s="7"/>
      <c r="K884" s="7"/>
      <c r="L884" s="7"/>
      <c r="M884" s="7"/>
      <c r="N884" s="340"/>
      <c r="O884" s="340"/>
      <c r="P884" s="7"/>
      <c r="Q884" s="7"/>
      <c r="R884" s="7"/>
      <c r="S884" s="7"/>
      <c r="T884" s="7"/>
      <c r="U884" s="7"/>
      <c r="V884" s="7"/>
      <c r="W884" s="7"/>
      <c r="X884" s="7"/>
      <c r="Y884" s="455">
        <v>524836.81000000006</v>
      </c>
      <c r="Z884" s="460"/>
      <c r="AA884" s="172" t="s">
        <v>979</v>
      </c>
      <c r="AB884" s="126" t="s">
        <v>979</v>
      </c>
    </row>
    <row r="885" spans="1:33" s="196" customFormat="1" x14ac:dyDescent="0.25">
      <c r="A885" s="125">
        <f t="shared" si="284"/>
        <v>688</v>
      </c>
      <c r="B885" s="310" t="s">
        <v>1657</v>
      </c>
      <c r="C885" s="429">
        <f>D885+M885+O885+Q885+S885+U885+W885+X885+Y885</f>
        <v>398499.88</v>
      </c>
      <c r="D885" s="455"/>
      <c r="E885" s="7"/>
      <c r="F885" s="7"/>
      <c r="G885" s="7"/>
      <c r="H885" s="7"/>
      <c r="I885" s="7"/>
      <c r="J885" s="7"/>
      <c r="K885" s="7"/>
      <c r="L885" s="7"/>
      <c r="M885" s="7"/>
      <c r="N885" s="340"/>
      <c r="O885" s="340"/>
      <c r="P885" s="7"/>
      <c r="Q885" s="7"/>
      <c r="R885" s="7"/>
      <c r="S885" s="7"/>
      <c r="T885" s="7"/>
      <c r="U885" s="7"/>
      <c r="V885" s="7"/>
      <c r="W885" s="7"/>
      <c r="X885" s="7"/>
      <c r="Y885" s="455">
        <v>398499.88</v>
      </c>
      <c r="Z885" s="460"/>
      <c r="AA885" s="321"/>
      <c r="AB885" s="322"/>
      <c r="AC885" s="196" t="s">
        <v>979</v>
      </c>
      <c r="AD885" s="196" t="s">
        <v>979</v>
      </c>
    </row>
    <row r="886" spans="1:33" s="196" customFormat="1" x14ac:dyDescent="0.25">
      <c r="A886" s="125">
        <f t="shared" si="284"/>
        <v>689</v>
      </c>
      <c r="B886" s="310" t="s">
        <v>1658</v>
      </c>
      <c r="C886" s="429">
        <f>D886+M886+O886+Q886+S886+U886+W886+X886+Y886</f>
        <v>954241.69</v>
      </c>
      <c r="D886" s="455"/>
      <c r="E886" s="7"/>
      <c r="F886" s="7"/>
      <c r="G886" s="7"/>
      <c r="H886" s="7"/>
      <c r="I886" s="7"/>
      <c r="J886" s="7"/>
      <c r="K886" s="7"/>
      <c r="L886" s="7"/>
      <c r="M886" s="7"/>
      <c r="N886" s="340"/>
      <c r="O886" s="340"/>
      <c r="P886" s="7"/>
      <c r="Q886" s="7"/>
      <c r="R886" s="7"/>
      <c r="S886" s="7"/>
      <c r="T886" s="7"/>
      <c r="U886" s="7"/>
      <c r="V886" s="7"/>
      <c r="W886" s="7"/>
      <c r="X886" s="7"/>
      <c r="Y886" s="455">
        <v>954241.69</v>
      </c>
      <c r="Z886" s="460"/>
      <c r="AA886" s="321"/>
      <c r="AB886" s="322"/>
      <c r="AC886" s="196" t="s">
        <v>1346</v>
      </c>
      <c r="AD886" s="196" t="s">
        <v>1346</v>
      </c>
    </row>
    <row r="887" spans="1:33" s="196" customFormat="1" x14ac:dyDescent="0.25">
      <c r="A887" s="125">
        <f t="shared" si="284"/>
        <v>690</v>
      </c>
      <c r="B887" s="310" t="s">
        <v>1659</v>
      </c>
      <c r="C887" s="429">
        <f>D887+M887+O887+Q887+S887+U887+W887+X887+Y887</f>
        <v>1054011.3700000001</v>
      </c>
      <c r="D887" s="455"/>
      <c r="E887" s="7"/>
      <c r="F887" s="7"/>
      <c r="G887" s="7"/>
      <c r="H887" s="7"/>
      <c r="I887" s="7"/>
      <c r="J887" s="7"/>
      <c r="K887" s="7"/>
      <c r="L887" s="7"/>
      <c r="M887" s="7"/>
      <c r="N887" s="340"/>
      <c r="O887" s="340"/>
      <c r="P887" s="7"/>
      <c r="Q887" s="7"/>
      <c r="R887" s="7"/>
      <c r="S887" s="7"/>
      <c r="T887" s="7"/>
      <c r="U887" s="7"/>
      <c r="V887" s="7"/>
      <c r="W887" s="7"/>
      <c r="X887" s="7"/>
      <c r="Y887" s="455">
        <v>1054011.3700000001</v>
      </c>
      <c r="Z887" s="460"/>
      <c r="AA887" s="321"/>
      <c r="AB887" s="322"/>
      <c r="AC887" s="196" t="s">
        <v>1346</v>
      </c>
      <c r="AD887" s="196" t="s">
        <v>1346</v>
      </c>
    </row>
    <row r="888" spans="1:33" s="196" customFormat="1" x14ac:dyDescent="0.25">
      <c r="A888" s="125">
        <f t="shared" si="284"/>
        <v>691</v>
      </c>
      <c r="B888" s="310" t="s">
        <v>1660</v>
      </c>
      <c r="C888" s="429">
        <f>D888+M888+O888+Q888+S888+U888+W888+X888+Y888</f>
        <v>1265554.93</v>
      </c>
      <c r="D888" s="455"/>
      <c r="E888" s="7"/>
      <c r="F888" s="7"/>
      <c r="G888" s="7"/>
      <c r="H888" s="7"/>
      <c r="I888" s="7"/>
      <c r="J888" s="7"/>
      <c r="K888" s="7"/>
      <c r="L888" s="7"/>
      <c r="M888" s="7"/>
      <c r="N888" s="340"/>
      <c r="O888" s="340"/>
      <c r="P888" s="7"/>
      <c r="Q888" s="7"/>
      <c r="R888" s="7"/>
      <c r="S888" s="7"/>
      <c r="T888" s="7"/>
      <c r="U888" s="7"/>
      <c r="V888" s="7"/>
      <c r="W888" s="7"/>
      <c r="X888" s="7"/>
      <c r="Y888" s="455">
        <v>1265554.93</v>
      </c>
      <c r="Z888" s="460"/>
      <c r="AA888" s="321"/>
      <c r="AB888" s="322"/>
      <c r="AC888" s="196" t="s">
        <v>1346</v>
      </c>
      <c r="AD888" s="196" t="s">
        <v>1346</v>
      </c>
    </row>
    <row r="889" spans="1:33" ht="18.75" customHeight="1" x14ac:dyDescent="0.25">
      <c r="A889" s="496" t="s">
        <v>17</v>
      </c>
      <c r="B889" s="496"/>
      <c r="C889" s="460">
        <f>SUM(C875:C888)</f>
        <v>131343379.97000001</v>
      </c>
      <c r="D889" s="455">
        <f t="shared" ref="D889:Y889" si="286">SUM(D875:D888)</f>
        <v>22660765.699999999</v>
      </c>
      <c r="E889" s="455">
        <f t="shared" si="286"/>
        <v>0</v>
      </c>
      <c r="F889" s="455">
        <f t="shared" si="286"/>
        <v>0</v>
      </c>
      <c r="G889" s="455">
        <f t="shared" si="286"/>
        <v>14882215.460000001</v>
      </c>
      <c r="H889" s="455">
        <f t="shared" si="286"/>
        <v>3206798.73</v>
      </c>
      <c r="I889" s="455">
        <f t="shared" si="286"/>
        <v>4571751.51</v>
      </c>
      <c r="J889" s="455">
        <f t="shared" si="286"/>
        <v>0</v>
      </c>
      <c r="K889" s="455">
        <f t="shared" si="286"/>
        <v>0</v>
      </c>
      <c r="L889" s="455">
        <f t="shared" si="286"/>
        <v>0</v>
      </c>
      <c r="M889" s="455">
        <f t="shared" si="286"/>
        <v>0</v>
      </c>
      <c r="N889" s="455">
        <f t="shared" si="286"/>
        <v>1060</v>
      </c>
      <c r="O889" s="455">
        <f t="shared" si="286"/>
        <v>1443483.38</v>
      </c>
      <c r="P889" s="455">
        <f t="shared" si="286"/>
        <v>0</v>
      </c>
      <c r="Q889" s="455">
        <f t="shared" si="286"/>
        <v>0</v>
      </c>
      <c r="R889" s="455">
        <f t="shared" si="286"/>
        <v>10586</v>
      </c>
      <c r="S889" s="455">
        <f t="shared" si="286"/>
        <v>99323528.939999998</v>
      </c>
      <c r="T889" s="455">
        <f t="shared" si="286"/>
        <v>0</v>
      </c>
      <c r="U889" s="455">
        <f t="shared" si="286"/>
        <v>0</v>
      </c>
      <c r="V889" s="455">
        <f t="shared" si="286"/>
        <v>0</v>
      </c>
      <c r="W889" s="455">
        <f t="shared" si="286"/>
        <v>0</v>
      </c>
      <c r="X889" s="455">
        <f t="shared" si="286"/>
        <v>0</v>
      </c>
      <c r="Y889" s="455">
        <f t="shared" si="286"/>
        <v>7915601.9500000002</v>
      </c>
      <c r="Z889" s="429">
        <f>(C889-Y889)*0.0214</f>
        <v>2641354.4496280001</v>
      </c>
      <c r="AA889" s="34"/>
      <c r="AB889" s="34"/>
      <c r="AC889" s="85"/>
      <c r="AD889" s="85"/>
      <c r="AG889" s="86"/>
    </row>
    <row r="890" spans="1:33" ht="18.75" customHeight="1" x14ac:dyDescent="0.25">
      <c r="A890" s="580" t="s">
        <v>1662</v>
      </c>
      <c r="B890" s="581"/>
      <c r="C890" s="582"/>
      <c r="D890" s="627"/>
      <c r="E890" s="627"/>
      <c r="F890" s="627"/>
      <c r="G890" s="627"/>
      <c r="H890" s="627"/>
      <c r="I890" s="627"/>
      <c r="J890" s="627"/>
      <c r="K890" s="627"/>
      <c r="L890" s="627"/>
      <c r="M890" s="627"/>
      <c r="N890" s="627"/>
      <c r="O890" s="627"/>
      <c r="P890" s="627"/>
      <c r="Q890" s="627"/>
      <c r="R890" s="627"/>
      <c r="S890" s="627"/>
      <c r="T890" s="627"/>
      <c r="U890" s="627"/>
      <c r="V890" s="627"/>
      <c r="W890" s="627"/>
      <c r="X890" s="627"/>
      <c r="Y890" s="627"/>
      <c r="Z890" s="482"/>
      <c r="AA890" s="34"/>
      <c r="AB890" s="34"/>
      <c r="AD890" s="85"/>
    </row>
    <row r="891" spans="1:33" ht="18.75" customHeight="1" x14ac:dyDescent="0.2">
      <c r="A891" s="125">
        <f>A888+1</f>
        <v>692</v>
      </c>
      <c r="B891" s="329" t="s">
        <v>280</v>
      </c>
      <c r="C891" s="429">
        <f>D891+M891+O891+Q891+S891+U891+W891+X891+Y891</f>
        <v>2120395.21</v>
      </c>
      <c r="D891" s="455">
        <f>E891+F891+G891+H891+I891+J891</f>
        <v>0</v>
      </c>
      <c r="E891" s="7"/>
      <c r="F891" s="7"/>
      <c r="G891" s="427"/>
      <c r="H891" s="427"/>
      <c r="I891" s="427"/>
      <c r="J891" s="427"/>
      <c r="K891" s="427"/>
      <c r="L891" s="427"/>
      <c r="M891" s="427"/>
      <c r="N891" s="427"/>
      <c r="O891" s="427"/>
      <c r="P891" s="7"/>
      <c r="Q891" s="7"/>
      <c r="R891" s="427">
        <v>479.6</v>
      </c>
      <c r="S891" s="427">
        <v>1751313.52</v>
      </c>
      <c r="T891" s="427"/>
      <c r="U891" s="427"/>
      <c r="V891" s="427"/>
      <c r="W891" s="427"/>
      <c r="X891" s="427"/>
      <c r="Y891" s="455">
        <v>369081.69</v>
      </c>
      <c r="Z891" s="460"/>
      <c r="AA891" s="34"/>
      <c r="AB891" s="34" t="s">
        <v>1093</v>
      </c>
      <c r="AC891" s="175"/>
      <c r="AD891" s="85"/>
    </row>
    <row r="892" spans="1:33" ht="18.75" customHeight="1" x14ac:dyDescent="0.25">
      <c r="A892" s="125">
        <f>A891+1</f>
        <v>693</v>
      </c>
      <c r="B892" s="329" t="s">
        <v>281</v>
      </c>
      <c r="C892" s="429">
        <f>D892+M892+O892+Q892+S892+U892+W892+X892+Y892</f>
        <v>1867860.94</v>
      </c>
      <c r="D892" s="455">
        <f>E892+F892+G892+H892+I892+J892</f>
        <v>500795.54</v>
      </c>
      <c r="E892" s="427"/>
      <c r="F892" s="427">
        <v>500795.54</v>
      </c>
      <c r="G892" s="427"/>
      <c r="H892" s="427"/>
      <c r="I892" s="427"/>
      <c r="J892" s="427"/>
      <c r="K892" s="427"/>
      <c r="L892" s="427"/>
      <c r="M892" s="427"/>
      <c r="N892" s="427"/>
      <c r="O892" s="427"/>
      <c r="P892" s="427"/>
      <c r="Q892" s="427"/>
      <c r="R892" s="427">
        <v>479.6</v>
      </c>
      <c r="S892" s="427">
        <v>1367065.4</v>
      </c>
      <c r="T892" s="427"/>
      <c r="U892" s="427"/>
      <c r="V892" s="427"/>
      <c r="W892" s="427"/>
      <c r="X892" s="427"/>
      <c r="Y892" s="455"/>
      <c r="Z892" s="460"/>
      <c r="AA892" s="34"/>
      <c r="AB892" s="34" t="s">
        <v>1010</v>
      </c>
      <c r="AC892" s="175"/>
      <c r="AD892" s="85"/>
    </row>
    <row r="893" spans="1:33" s="127" customFormat="1" ht="21.75" customHeight="1" x14ac:dyDescent="0.2">
      <c r="A893" s="125">
        <f>A892+1</f>
        <v>694</v>
      </c>
      <c r="B893" s="304" t="s">
        <v>800</v>
      </c>
      <c r="C893" s="429">
        <f>D893+M893+O893+Q893+S893+U893+W893+X893+Y893</f>
        <v>668694.73</v>
      </c>
      <c r="D893" s="455">
        <f>E893+F893+G893+H893+I893+J893</f>
        <v>0</v>
      </c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455">
        <v>668694.73</v>
      </c>
      <c r="Z893" s="460"/>
      <c r="AA893" s="121"/>
      <c r="AB893" s="121" t="s">
        <v>1093</v>
      </c>
      <c r="AC893" s="192"/>
    </row>
    <row r="894" spans="1:33" s="127" customFormat="1" ht="21.75" customHeight="1" x14ac:dyDescent="0.2">
      <c r="A894" s="125">
        <f>A893+1</f>
        <v>695</v>
      </c>
      <c r="B894" s="304" t="s">
        <v>801</v>
      </c>
      <c r="C894" s="429">
        <f>D894+M894+O894+Q894+S894+U894+W894+X894+Y894</f>
        <v>300018.13</v>
      </c>
      <c r="D894" s="455">
        <f>E894+F894+G894+H894+I894+J894</f>
        <v>0</v>
      </c>
      <c r="E894" s="7"/>
      <c r="F894" s="7"/>
      <c r="G894" s="102"/>
      <c r="H894" s="102"/>
      <c r="I894" s="102"/>
      <c r="J894" s="102"/>
      <c r="K894" s="102"/>
      <c r="L894" s="102"/>
      <c r="M894" s="190"/>
      <c r="N894" s="102"/>
      <c r="O894" s="102"/>
      <c r="P894" s="102"/>
      <c r="Q894" s="102"/>
      <c r="R894" s="102"/>
      <c r="S894" s="102"/>
      <c r="T894" s="7"/>
      <c r="U894" s="7"/>
      <c r="V894" s="7"/>
      <c r="W894" s="7"/>
      <c r="X894" s="7"/>
      <c r="Y894" s="455">
        <v>300018.13</v>
      </c>
      <c r="Z894" s="460"/>
      <c r="AA894" s="121"/>
      <c r="AB894" s="121" t="s">
        <v>1044</v>
      </c>
      <c r="AC894" s="192"/>
    </row>
    <row r="895" spans="1:33" ht="18.75" customHeight="1" x14ac:dyDescent="0.25">
      <c r="A895" s="496" t="s">
        <v>17</v>
      </c>
      <c r="B895" s="496"/>
      <c r="C895" s="429">
        <f>SUM(C891:C894)</f>
        <v>4956969.01</v>
      </c>
      <c r="D895" s="427">
        <f t="shared" ref="D895:Y895" si="287">SUM(D891:D894)</f>
        <v>500795.54</v>
      </c>
      <c r="E895" s="427">
        <f t="shared" si="287"/>
        <v>0</v>
      </c>
      <c r="F895" s="427">
        <f t="shared" si="287"/>
        <v>500795.54</v>
      </c>
      <c r="G895" s="427">
        <f t="shared" si="287"/>
        <v>0</v>
      </c>
      <c r="H895" s="427">
        <f t="shared" si="287"/>
        <v>0</v>
      </c>
      <c r="I895" s="427">
        <f t="shared" si="287"/>
        <v>0</v>
      </c>
      <c r="J895" s="427">
        <f t="shared" si="287"/>
        <v>0</v>
      </c>
      <c r="K895" s="427">
        <f t="shared" si="287"/>
        <v>0</v>
      </c>
      <c r="L895" s="427">
        <f t="shared" si="287"/>
        <v>0</v>
      </c>
      <c r="M895" s="427">
        <f t="shared" si="287"/>
        <v>0</v>
      </c>
      <c r="N895" s="427">
        <f t="shared" si="287"/>
        <v>0</v>
      </c>
      <c r="O895" s="427">
        <f t="shared" si="287"/>
        <v>0</v>
      </c>
      <c r="P895" s="427">
        <f t="shared" si="287"/>
        <v>0</v>
      </c>
      <c r="Q895" s="427">
        <f t="shared" si="287"/>
        <v>0</v>
      </c>
      <c r="R895" s="427">
        <f t="shared" si="287"/>
        <v>959.2</v>
      </c>
      <c r="S895" s="427">
        <f t="shared" si="287"/>
        <v>3118378.92</v>
      </c>
      <c r="T895" s="427">
        <f t="shared" si="287"/>
        <v>0</v>
      </c>
      <c r="U895" s="427">
        <f t="shared" si="287"/>
        <v>0</v>
      </c>
      <c r="V895" s="427">
        <f t="shared" si="287"/>
        <v>0</v>
      </c>
      <c r="W895" s="427">
        <f t="shared" si="287"/>
        <v>0</v>
      </c>
      <c r="X895" s="427">
        <f t="shared" si="287"/>
        <v>0</v>
      </c>
      <c r="Y895" s="427">
        <f t="shared" si="287"/>
        <v>1337794.5499999998</v>
      </c>
      <c r="Z895" s="429">
        <f>(C895-Y895)*0.0214</f>
        <v>77450.333443999989</v>
      </c>
      <c r="AA895" s="34"/>
      <c r="AB895" s="34"/>
      <c r="AC895" s="85"/>
      <c r="AD895" s="85"/>
      <c r="AG895" s="86"/>
    </row>
    <row r="896" spans="1:33" ht="18.75" customHeight="1" x14ac:dyDescent="0.25">
      <c r="A896" s="545" t="s">
        <v>1349</v>
      </c>
      <c r="B896" s="546"/>
      <c r="C896" s="547"/>
      <c r="D896" s="427"/>
      <c r="E896" s="427"/>
      <c r="F896" s="427"/>
      <c r="G896" s="427"/>
      <c r="H896" s="427"/>
      <c r="I896" s="427"/>
      <c r="J896" s="427"/>
      <c r="K896" s="427"/>
      <c r="L896" s="427"/>
      <c r="M896" s="427"/>
      <c r="N896" s="427"/>
      <c r="O896" s="427"/>
      <c r="P896" s="427"/>
      <c r="Q896" s="427"/>
      <c r="R896" s="427"/>
      <c r="S896" s="427"/>
      <c r="T896" s="427"/>
      <c r="U896" s="427"/>
      <c r="V896" s="427"/>
      <c r="W896" s="427"/>
      <c r="X896" s="427"/>
      <c r="Y896" s="427"/>
      <c r="Z896" s="429"/>
      <c r="AA896" s="34"/>
      <c r="AB896" s="34"/>
      <c r="AC896" s="85"/>
      <c r="AD896" s="85"/>
      <c r="AG896" s="86"/>
    </row>
    <row r="897" spans="1:33" ht="18.75" customHeight="1" x14ac:dyDescent="0.2">
      <c r="A897" s="428">
        <f>A894+1</f>
        <v>696</v>
      </c>
      <c r="B897" s="299" t="s">
        <v>1350</v>
      </c>
      <c r="C897" s="429">
        <f>D897+M897+O897+Q897+S897+U897+W897+X897+Y897</f>
        <v>189974.65</v>
      </c>
      <c r="D897" s="455">
        <f>E897+F897+G897+H897+I897+J897</f>
        <v>0</v>
      </c>
      <c r="E897" s="427"/>
      <c r="F897" s="427"/>
      <c r="G897" s="427"/>
      <c r="H897" s="427"/>
      <c r="I897" s="427"/>
      <c r="J897" s="427"/>
      <c r="K897" s="427"/>
      <c r="L897" s="427"/>
      <c r="M897" s="427"/>
      <c r="N897" s="427"/>
      <c r="O897" s="427"/>
      <c r="P897" s="427"/>
      <c r="Q897" s="427"/>
      <c r="R897" s="427"/>
      <c r="S897" s="427"/>
      <c r="T897" s="427"/>
      <c r="U897" s="427"/>
      <c r="V897" s="427"/>
      <c r="W897" s="427"/>
      <c r="X897" s="427"/>
      <c r="Y897" s="190">
        <v>189974.65</v>
      </c>
      <c r="Z897" s="191"/>
      <c r="AA897" s="34" t="s">
        <v>1074</v>
      </c>
      <c r="AB897" s="34" t="s">
        <v>1074</v>
      </c>
      <c r="AC897" s="85"/>
      <c r="AD897" s="85"/>
      <c r="AG897" s="86"/>
    </row>
    <row r="898" spans="1:33" ht="18.75" customHeight="1" x14ac:dyDescent="0.25">
      <c r="A898" s="496" t="s">
        <v>17</v>
      </c>
      <c r="B898" s="496"/>
      <c r="C898" s="429">
        <f t="shared" ref="C898:Y898" si="288">SUM(C897:C897)</f>
        <v>189974.65</v>
      </c>
      <c r="D898" s="427">
        <f t="shared" si="288"/>
        <v>0</v>
      </c>
      <c r="E898" s="427">
        <f t="shared" si="288"/>
        <v>0</v>
      </c>
      <c r="F898" s="427">
        <f t="shared" si="288"/>
        <v>0</v>
      </c>
      <c r="G898" s="427">
        <f t="shared" si="288"/>
        <v>0</v>
      </c>
      <c r="H898" s="427">
        <f t="shared" si="288"/>
        <v>0</v>
      </c>
      <c r="I898" s="427">
        <f t="shared" si="288"/>
        <v>0</v>
      </c>
      <c r="J898" s="427">
        <f t="shared" si="288"/>
        <v>0</v>
      </c>
      <c r="K898" s="427">
        <f t="shared" si="288"/>
        <v>0</v>
      </c>
      <c r="L898" s="427">
        <f>SUM(M897:M897)</f>
        <v>0</v>
      </c>
      <c r="M898" s="427">
        <f>SUM(M897)</f>
        <v>0</v>
      </c>
      <c r="N898" s="427">
        <f t="shared" si="288"/>
        <v>0</v>
      </c>
      <c r="O898" s="427">
        <f t="shared" si="288"/>
        <v>0</v>
      </c>
      <c r="P898" s="427">
        <f t="shared" si="288"/>
        <v>0</v>
      </c>
      <c r="Q898" s="427">
        <f t="shared" si="288"/>
        <v>0</v>
      </c>
      <c r="R898" s="427">
        <f t="shared" si="288"/>
        <v>0</v>
      </c>
      <c r="S898" s="427">
        <f t="shared" si="288"/>
        <v>0</v>
      </c>
      <c r="T898" s="427">
        <f t="shared" si="288"/>
        <v>0</v>
      </c>
      <c r="U898" s="427">
        <f t="shared" si="288"/>
        <v>0</v>
      </c>
      <c r="V898" s="427">
        <f t="shared" si="288"/>
        <v>0</v>
      </c>
      <c r="W898" s="427">
        <f t="shared" si="288"/>
        <v>0</v>
      </c>
      <c r="X898" s="427">
        <f t="shared" si="288"/>
        <v>0</v>
      </c>
      <c r="Y898" s="427">
        <f t="shared" si="288"/>
        <v>189974.65</v>
      </c>
      <c r="Z898" s="429">
        <f>(C898-Y898)*0.0214</f>
        <v>0</v>
      </c>
      <c r="AA898" s="34"/>
      <c r="AB898" s="34"/>
      <c r="AC898" s="85"/>
      <c r="AD898" s="85"/>
      <c r="AE898" s="85"/>
      <c r="AG898" s="85"/>
    </row>
    <row r="899" spans="1:33" ht="18.75" customHeight="1" x14ac:dyDescent="0.25">
      <c r="A899" s="545" t="s">
        <v>67</v>
      </c>
      <c r="B899" s="546"/>
      <c r="C899" s="547"/>
      <c r="D899" s="627"/>
      <c r="E899" s="627"/>
      <c r="F899" s="627"/>
      <c r="G899" s="627"/>
      <c r="H899" s="627"/>
      <c r="I899" s="627"/>
      <c r="J899" s="627"/>
      <c r="K899" s="627"/>
      <c r="L899" s="627"/>
      <c r="M899" s="627"/>
      <c r="N899" s="627"/>
      <c r="O899" s="627"/>
      <c r="P899" s="627"/>
      <c r="Q899" s="627"/>
      <c r="R899" s="627"/>
      <c r="S899" s="627"/>
      <c r="T899" s="627"/>
      <c r="U899" s="627"/>
      <c r="V899" s="627"/>
      <c r="W899" s="627"/>
      <c r="X899" s="627"/>
      <c r="Y899" s="627"/>
      <c r="Z899" s="482"/>
      <c r="AA899" s="34"/>
      <c r="AB899" s="34"/>
      <c r="AD899" s="85"/>
    </row>
    <row r="900" spans="1:33" ht="18.75" customHeight="1" x14ac:dyDescent="0.25">
      <c r="A900" s="125">
        <f>A897+1</f>
        <v>697</v>
      </c>
      <c r="B900" s="329" t="s">
        <v>68</v>
      </c>
      <c r="C900" s="429">
        <f t="shared" ref="C900:C914" si="289">D900+M900+O900+Q900+S900+U900+W900+X900+Y900</f>
        <v>1274168.99</v>
      </c>
      <c r="D900" s="455">
        <f t="shared" ref="D900:D914" si="290">E900+F900+G900+H900+I900+J900</f>
        <v>1113096.7</v>
      </c>
      <c r="E900" s="427"/>
      <c r="F900" s="455">
        <v>1113096.7</v>
      </c>
      <c r="G900" s="455"/>
      <c r="H900" s="455"/>
      <c r="I900" s="455"/>
      <c r="J900" s="455"/>
      <c r="K900" s="455"/>
      <c r="L900" s="455"/>
      <c r="M900" s="455"/>
      <c r="N900" s="455"/>
      <c r="O900" s="427"/>
      <c r="P900" s="455"/>
      <c r="Q900" s="455"/>
      <c r="R900" s="455"/>
      <c r="S900" s="455"/>
      <c r="T900" s="455"/>
      <c r="U900" s="455"/>
      <c r="V900" s="455"/>
      <c r="W900" s="455"/>
      <c r="X900" s="455"/>
      <c r="Y900" s="455">
        <v>161072.29</v>
      </c>
      <c r="Z900" s="460"/>
      <c r="AA900" s="34"/>
      <c r="AB900" s="34" t="s">
        <v>1027</v>
      </c>
      <c r="AD900" s="85"/>
    </row>
    <row r="901" spans="1:33" ht="27" customHeight="1" x14ac:dyDescent="0.25">
      <c r="A901" s="125">
        <f t="shared" ref="A901:A914" si="291">A900+1</f>
        <v>698</v>
      </c>
      <c r="B901" s="329" t="s">
        <v>786</v>
      </c>
      <c r="C901" s="429">
        <f t="shared" si="289"/>
        <v>343203.71</v>
      </c>
      <c r="D901" s="455">
        <f t="shared" si="290"/>
        <v>0</v>
      </c>
      <c r="E901" s="427"/>
      <c r="F901" s="455"/>
      <c r="G901" s="455"/>
      <c r="H901" s="455"/>
      <c r="I901" s="455"/>
      <c r="J901" s="455"/>
      <c r="K901" s="455"/>
      <c r="L901" s="455"/>
      <c r="M901" s="455"/>
      <c r="N901" s="455"/>
      <c r="O901" s="427"/>
      <c r="P901" s="455"/>
      <c r="Q901" s="455"/>
      <c r="R901" s="455"/>
      <c r="S901" s="455"/>
      <c r="T901" s="455"/>
      <c r="U901" s="455"/>
      <c r="V901" s="455"/>
      <c r="W901" s="455"/>
      <c r="X901" s="455"/>
      <c r="Y901" s="455">
        <v>343203.71</v>
      </c>
      <c r="Z901" s="460"/>
      <c r="AA901" s="34"/>
      <c r="AB901" s="34" t="s">
        <v>1027</v>
      </c>
      <c r="AE901" s="123"/>
    </row>
    <row r="902" spans="1:33" ht="24" customHeight="1" x14ac:dyDescent="0.25">
      <c r="A902" s="125">
        <f t="shared" si="291"/>
        <v>699</v>
      </c>
      <c r="B902" s="329" t="s">
        <v>787</v>
      </c>
      <c r="C902" s="429">
        <f t="shared" si="289"/>
        <v>548958.21</v>
      </c>
      <c r="D902" s="455">
        <f t="shared" si="290"/>
        <v>0</v>
      </c>
      <c r="E902" s="427"/>
      <c r="F902" s="427"/>
      <c r="G902" s="455"/>
      <c r="H902" s="455"/>
      <c r="I902" s="455"/>
      <c r="J902" s="455"/>
      <c r="K902" s="455"/>
      <c r="L902" s="455"/>
      <c r="M902" s="455"/>
      <c r="N902" s="455"/>
      <c r="O902" s="427"/>
      <c r="P902" s="455"/>
      <c r="Q902" s="455"/>
      <c r="R902" s="455"/>
      <c r="S902" s="455"/>
      <c r="T902" s="455"/>
      <c r="U902" s="455"/>
      <c r="V902" s="455"/>
      <c r="W902" s="455"/>
      <c r="X902" s="455"/>
      <c r="Y902" s="455">
        <v>548958.21</v>
      </c>
      <c r="Z902" s="460"/>
      <c r="AA902" s="34"/>
      <c r="AB902" s="34" t="s">
        <v>1093</v>
      </c>
      <c r="AE902" s="123"/>
    </row>
    <row r="903" spans="1:33" ht="24" customHeight="1" x14ac:dyDescent="0.25">
      <c r="A903" s="125">
        <f t="shared" si="291"/>
        <v>700</v>
      </c>
      <c r="B903" s="329" t="s">
        <v>788</v>
      </c>
      <c r="C903" s="429">
        <f t="shared" si="289"/>
        <v>222053.94999999998</v>
      </c>
      <c r="D903" s="455">
        <f t="shared" si="290"/>
        <v>0</v>
      </c>
      <c r="E903" s="427"/>
      <c r="F903" s="455"/>
      <c r="G903" s="455"/>
      <c r="H903" s="455"/>
      <c r="I903" s="455"/>
      <c r="J903" s="455"/>
      <c r="K903" s="455"/>
      <c r="L903" s="455"/>
      <c r="M903" s="455"/>
      <c r="N903" s="455"/>
      <c r="O903" s="427"/>
      <c r="P903" s="455"/>
      <c r="Q903" s="455"/>
      <c r="R903" s="455"/>
      <c r="S903" s="455"/>
      <c r="T903" s="455"/>
      <c r="U903" s="455"/>
      <c r="V903" s="455"/>
      <c r="W903" s="455"/>
      <c r="X903" s="455"/>
      <c r="Y903" s="455">
        <v>222053.94999999998</v>
      </c>
      <c r="Z903" s="460"/>
      <c r="AA903" s="34"/>
      <c r="AB903" s="34" t="s">
        <v>1044</v>
      </c>
      <c r="AE903" s="123"/>
    </row>
    <row r="904" spans="1:33" ht="24" customHeight="1" x14ac:dyDescent="0.25">
      <c r="A904" s="125">
        <f t="shared" si="291"/>
        <v>701</v>
      </c>
      <c r="B904" s="329" t="s">
        <v>789</v>
      </c>
      <c r="C904" s="429">
        <f t="shared" si="289"/>
        <v>241326.45</v>
      </c>
      <c r="D904" s="455">
        <f t="shared" si="290"/>
        <v>0</v>
      </c>
      <c r="E904" s="427"/>
      <c r="F904" s="455"/>
      <c r="G904" s="455"/>
      <c r="H904" s="455"/>
      <c r="I904" s="455"/>
      <c r="J904" s="455"/>
      <c r="K904" s="455"/>
      <c r="L904" s="455"/>
      <c r="M904" s="455"/>
      <c r="N904" s="455"/>
      <c r="O904" s="427"/>
      <c r="P904" s="455"/>
      <c r="Q904" s="455"/>
      <c r="R904" s="455"/>
      <c r="S904" s="455"/>
      <c r="T904" s="455"/>
      <c r="U904" s="455"/>
      <c r="V904" s="455"/>
      <c r="W904" s="455"/>
      <c r="X904" s="455"/>
      <c r="Y904" s="455">
        <v>241326.45</v>
      </c>
      <c r="Z904" s="460"/>
      <c r="AA904" s="34"/>
      <c r="AB904" s="34" t="s">
        <v>1044</v>
      </c>
      <c r="AE904" s="123"/>
    </row>
    <row r="905" spans="1:33" ht="24" customHeight="1" x14ac:dyDescent="0.25">
      <c r="A905" s="125">
        <f t="shared" si="291"/>
        <v>702</v>
      </c>
      <c r="B905" s="329" t="s">
        <v>790</v>
      </c>
      <c r="C905" s="429">
        <f t="shared" si="289"/>
        <v>103428.24</v>
      </c>
      <c r="D905" s="455">
        <f t="shared" si="290"/>
        <v>0</v>
      </c>
      <c r="E905" s="427"/>
      <c r="F905" s="455"/>
      <c r="G905" s="455"/>
      <c r="H905" s="455"/>
      <c r="I905" s="455"/>
      <c r="J905" s="455"/>
      <c r="K905" s="455"/>
      <c r="L905" s="455"/>
      <c r="M905" s="455"/>
      <c r="N905" s="455"/>
      <c r="O905" s="427"/>
      <c r="P905" s="455"/>
      <c r="Q905" s="455"/>
      <c r="R905" s="455"/>
      <c r="S905" s="455"/>
      <c r="T905" s="455"/>
      <c r="U905" s="455"/>
      <c r="V905" s="455"/>
      <c r="W905" s="455"/>
      <c r="X905" s="455"/>
      <c r="Y905" s="455">
        <v>103428.24</v>
      </c>
      <c r="Z905" s="460"/>
      <c r="AA905" s="34"/>
      <c r="AB905" s="34" t="s">
        <v>1002</v>
      </c>
      <c r="AE905" s="123"/>
    </row>
    <row r="906" spans="1:33" ht="24" customHeight="1" x14ac:dyDescent="0.25">
      <c r="A906" s="125">
        <f t="shared" si="291"/>
        <v>703</v>
      </c>
      <c r="B906" s="329" t="s">
        <v>791</v>
      </c>
      <c r="C906" s="429">
        <f t="shared" si="289"/>
        <v>163648.28</v>
      </c>
      <c r="D906" s="455">
        <f t="shared" si="290"/>
        <v>0</v>
      </c>
      <c r="E906" s="427"/>
      <c r="F906" s="427"/>
      <c r="G906" s="455"/>
      <c r="H906" s="455"/>
      <c r="I906" s="455"/>
      <c r="J906" s="455"/>
      <c r="K906" s="455"/>
      <c r="L906" s="455"/>
      <c r="M906" s="455"/>
      <c r="N906" s="455"/>
      <c r="O906" s="427"/>
      <c r="P906" s="455"/>
      <c r="Q906" s="455"/>
      <c r="R906" s="455"/>
      <c r="S906" s="455"/>
      <c r="T906" s="455"/>
      <c r="U906" s="455"/>
      <c r="V906" s="455"/>
      <c r="W906" s="455"/>
      <c r="X906" s="455"/>
      <c r="Y906" s="455">
        <f>305198.38-141550.1</f>
        <v>163648.28</v>
      </c>
      <c r="Z906" s="460"/>
      <c r="AA906" s="34"/>
      <c r="AB906" s="34" t="s">
        <v>1093</v>
      </c>
      <c r="AE906" s="123"/>
    </row>
    <row r="907" spans="1:33" ht="24" customHeight="1" x14ac:dyDescent="0.25">
      <c r="A907" s="125">
        <f t="shared" si="291"/>
        <v>704</v>
      </c>
      <c r="B907" s="329" t="s">
        <v>792</v>
      </c>
      <c r="C907" s="429">
        <f t="shared" si="289"/>
        <v>204735.25</v>
      </c>
      <c r="D907" s="455">
        <f t="shared" si="290"/>
        <v>0</v>
      </c>
      <c r="E907" s="427"/>
      <c r="F907" s="455"/>
      <c r="G907" s="455"/>
      <c r="H907" s="455"/>
      <c r="I907" s="455"/>
      <c r="J907" s="455"/>
      <c r="K907" s="455"/>
      <c r="L907" s="455"/>
      <c r="M907" s="455"/>
      <c r="N907" s="455"/>
      <c r="O907" s="427"/>
      <c r="P907" s="455"/>
      <c r="Q907" s="455"/>
      <c r="R907" s="455"/>
      <c r="S907" s="455"/>
      <c r="T907" s="455"/>
      <c r="U907" s="455"/>
      <c r="V907" s="455"/>
      <c r="W907" s="455"/>
      <c r="X907" s="455"/>
      <c r="Y907" s="455">
        <v>204735.25</v>
      </c>
      <c r="Z907" s="460"/>
      <c r="AA907" s="34"/>
      <c r="AB907" s="34" t="s">
        <v>1044</v>
      </c>
      <c r="AE907" s="123"/>
    </row>
    <row r="908" spans="1:33" ht="24" customHeight="1" x14ac:dyDescent="0.25">
      <c r="A908" s="125">
        <f t="shared" si="291"/>
        <v>705</v>
      </c>
      <c r="B908" s="329" t="s">
        <v>793</v>
      </c>
      <c r="C908" s="429">
        <f t="shared" si="289"/>
        <v>211926.93</v>
      </c>
      <c r="D908" s="455">
        <f t="shared" si="290"/>
        <v>0</v>
      </c>
      <c r="E908" s="427"/>
      <c r="F908" s="455"/>
      <c r="G908" s="455"/>
      <c r="H908" s="455"/>
      <c r="I908" s="455"/>
      <c r="J908" s="455"/>
      <c r="K908" s="455"/>
      <c r="L908" s="455"/>
      <c r="M908" s="455"/>
      <c r="N908" s="455"/>
      <c r="O908" s="427"/>
      <c r="P908" s="455"/>
      <c r="Q908" s="455"/>
      <c r="R908" s="455"/>
      <c r="S908" s="455"/>
      <c r="T908" s="455"/>
      <c r="U908" s="455"/>
      <c r="V908" s="455"/>
      <c r="W908" s="455"/>
      <c r="X908" s="455"/>
      <c r="Y908" s="455">
        <v>211926.93</v>
      </c>
      <c r="Z908" s="460"/>
      <c r="AA908" s="34"/>
      <c r="AB908" s="34" t="s">
        <v>1044</v>
      </c>
      <c r="AE908" s="123"/>
    </row>
    <row r="909" spans="1:33" ht="24" customHeight="1" x14ac:dyDescent="0.25">
      <c r="A909" s="125">
        <f t="shared" si="291"/>
        <v>706</v>
      </c>
      <c r="B909" s="329" t="s">
        <v>794</v>
      </c>
      <c r="C909" s="429">
        <f t="shared" si="289"/>
        <v>100049.46</v>
      </c>
      <c r="D909" s="455">
        <f t="shared" si="290"/>
        <v>0</v>
      </c>
      <c r="E909" s="427"/>
      <c r="F909" s="455"/>
      <c r="G909" s="455"/>
      <c r="H909" s="455"/>
      <c r="I909" s="455"/>
      <c r="J909" s="455"/>
      <c r="K909" s="455"/>
      <c r="L909" s="455"/>
      <c r="M909" s="455"/>
      <c r="N909" s="455"/>
      <c r="O909" s="427"/>
      <c r="P909" s="455"/>
      <c r="Q909" s="455"/>
      <c r="R909" s="455"/>
      <c r="S909" s="455"/>
      <c r="T909" s="455"/>
      <c r="U909" s="455"/>
      <c r="V909" s="455"/>
      <c r="W909" s="455"/>
      <c r="X909" s="455"/>
      <c r="Y909" s="455">
        <v>100049.46</v>
      </c>
      <c r="Z909" s="460"/>
      <c r="AA909" s="34"/>
      <c r="AB909" s="34" t="s">
        <v>1002</v>
      </c>
      <c r="AE909" s="123"/>
    </row>
    <row r="910" spans="1:33" ht="24" customHeight="1" x14ac:dyDescent="0.25">
      <c r="A910" s="125">
        <f t="shared" si="291"/>
        <v>707</v>
      </c>
      <c r="B910" s="329" t="s">
        <v>795</v>
      </c>
      <c r="C910" s="429">
        <f t="shared" si="289"/>
        <v>98649.63</v>
      </c>
      <c r="D910" s="455">
        <f t="shared" si="290"/>
        <v>0</v>
      </c>
      <c r="E910" s="427"/>
      <c r="F910" s="455"/>
      <c r="G910" s="455"/>
      <c r="H910" s="455"/>
      <c r="I910" s="455"/>
      <c r="J910" s="455"/>
      <c r="K910" s="455"/>
      <c r="L910" s="455"/>
      <c r="M910" s="455"/>
      <c r="N910" s="455"/>
      <c r="O910" s="427"/>
      <c r="P910" s="455"/>
      <c r="Q910" s="455"/>
      <c r="R910" s="455"/>
      <c r="S910" s="455"/>
      <c r="T910" s="455"/>
      <c r="U910" s="455"/>
      <c r="V910" s="455"/>
      <c r="W910" s="455"/>
      <c r="X910" s="455"/>
      <c r="Y910" s="455">
        <v>98649.63</v>
      </c>
      <c r="Z910" s="460"/>
      <c r="AA910" s="34"/>
      <c r="AB910" s="34" t="s">
        <v>1002</v>
      </c>
      <c r="AE910" s="123"/>
    </row>
    <row r="911" spans="1:33" ht="24" customHeight="1" x14ac:dyDescent="0.25">
      <c r="A911" s="125">
        <f t="shared" si="291"/>
        <v>708</v>
      </c>
      <c r="B911" s="329" t="s">
        <v>796</v>
      </c>
      <c r="C911" s="429">
        <f t="shared" si="289"/>
        <v>98166.97</v>
      </c>
      <c r="D911" s="455">
        <f t="shared" si="290"/>
        <v>0</v>
      </c>
      <c r="E911" s="427"/>
      <c r="F911" s="455"/>
      <c r="G911" s="455"/>
      <c r="H911" s="455"/>
      <c r="I911" s="455"/>
      <c r="J911" s="455"/>
      <c r="K911" s="455"/>
      <c r="L911" s="455"/>
      <c r="M911" s="455"/>
      <c r="N911" s="455"/>
      <c r="O911" s="427"/>
      <c r="P911" s="455"/>
      <c r="Q911" s="455"/>
      <c r="R911" s="455"/>
      <c r="S911" s="455"/>
      <c r="T911" s="455"/>
      <c r="U911" s="455"/>
      <c r="V911" s="455"/>
      <c r="W911" s="455"/>
      <c r="X911" s="455"/>
      <c r="Y911" s="455">
        <v>98166.97</v>
      </c>
      <c r="Z911" s="460"/>
      <c r="AA911" s="34"/>
      <c r="AB911" s="34" t="s">
        <v>1002</v>
      </c>
      <c r="AE911" s="123"/>
    </row>
    <row r="912" spans="1:33" ht="24" customHeight="1" x14ac:dyDescent="0.25">
      <c r="A912" s="125">
        <f t="shared" si="291"/>
        <v>709</v>
      </c>
      <c r="B912" s="329" t="s">
        <v>797</v>
      </c>
      <c r="C912" s="429">
        <f t="shared" si="289"/>
        <v>96414.7</v>
      </c>
      <c r="D912" s="455">
        <f t="shared" si="290"/>
        <v>0</v>
      </c>
      <c r="E912" s="427"/>
      <c r="F912" s="455"/>
      <c r="G912" s="455"/>
      <c r="H912" s="455"/>
      <c r="I912" s="455"/>
      <c r="J912" s="455"/>
      <c r="K912" s="455"/>
      <c r="L912" s="455"/>
      <c r="M912" s="455"/>
      <c r="N912" s="455"/>
      <c r="O912" s="427"/>
      <c r="P912" s="455"/>
      <c r="Q912" s="455"/>
      <c r="R912" s="455"/>
      <c r="S912" s="455"/>
      <c r="T912" s="455"/>
      <c r="U912" s="455"/>
      <c r="V912" s="455"/>
      <c r="W912" s="455"/>
      <c r="X912" s="455"/>
      <c r="Y912" s="455">
        <v>96414.7</v>
      </c>
      <c r="Z912" s="460"/>
      <c r="AA912" s="34"/>
      <c r="AB912" s="34" t="s">
        <v>1002</v>
      </c>
      <c r="AE912" s="123"/>
    </row>
    <row r="913" spans="1:34" ht="24" customHeight="1" x14ac:dyDescent="0.25">
      <c r="A913" s="125">
        <f t="shared" si="291"/>
        <v>710</v>
      </c>
      <c r="B913" s="329" t="s">
        <v>798</v>
      </c>
      <c r="C913" s="429">
        <f t="shared" si="289"/>
        <v>97169.57</v>
      </c>
      <c r="D913" s="455">
        <f t="shared" si="290"/>
        <v>0</v>
      </c>
      <c r="E913" s="427"/>
      <c r="F913" s="455"/>
      <c r="G913" s="455"/>
      <c r="H913" s="455"/>
      <c r="I913" s="455"/>
      <c r="J913" s="455"/>
      <c r="K913" s="455"/>
      <c r="L913" s="455"/>
      <c r="M913" s="455"/>
      <c r="N913" s="455"/>
      <c r="O913" s="427"/>
      <c r="P913" s="455"/>
      <c r="Q913" s="455"/>
      <c r="R913" s="455"/>
      <c r="S913" s="455"/>
      <c r="T913" s="455"/>
      <c r="U913" s="455"/>
      <c r="V913" s="455"/>
      <c r="W913" s="455"/>
      <c r="X913" s="455"/>
      <c r="Y913" s="455">
        <v>97169.57</v>
      </c>
      <c r="Z913" s="460"/>
      <c r="AA913" s="34"/>
      <c r="AB913" s="34" t="s">
        <v>1002</v>
      </c>
      <c r="AE913" s="123"/>
    </row>
    <row r="914" spans="1:34" ht="27" customHeight="1" x14ac:dyDescent="0.25">
      <c r="A914" s="125">
        <f t="shared" si="291"/>
        <v>711</v>
      </c>
      <c r="B914" s="329" t="s">
        <v>799</v>
      </c>
      <c r="C914" s="429">
        <f t="shared" si="289"/>
        <v>251984.43</v>
      </c>
      <c r="D914" s="455">
        <f t="shared" si="290"/>
        <v>0</v>
      </c>
      <c r="E914" s="427"/>
      <c r="F914" s="455"/>
      <c r="G914" s="455"/>
      <c r="H914" s="455"/>
      <c r="I914" s="455"/>
      <c r="J914" s="455"/>
      <c r="K914" s="455"/>
      <c r="L914" s="455"/>
      <c r="M914" s="455"/>
      <c r="N914" s="455"/>
      <c r="O914" s="427"/>
      <c r="P914" s="455"/>
      <c r="Q914" s="455"/>
      <c r="R914" s="455"/>
      <c r="S914" s="455"/>
      <c r="T914" s="455"/>
      <c r="U914" s="455"/>
      <c r="V914" s="455"/>
      <c r="W914" s="455"/>
      <c r="X914" s="455"/>
      <c r="Y914" s="455">
        <v>251984.43</v>
      </c>
      <c r="Z914" s="460"/>
      <c r="AA914" s="34"/>
      <c r="AB914" s="34" t="s">
        <v>1044</v>
      </c>
      <c r="AE914" s="123"/>
    </row>
    <row r="915" spans="1:34" ht="18.75" customHeight="1" x14ac:dyDescent="0.25">
      <c r="A915" s="496" t="s">
        <v>17</v>
      </c>
      <c r="B915" s="496"/>
      <c r="C915" s="460">
        <f>SUM(C900:C914)</f>
        <v>4055884.7700000009</v>
      </c>
      <c r="D915" s="455">
        <f t="shared" ref="D915:Y915" si="292">SUM(D900:D914)</f>
        <v>1113096.7</v>
      </c>
      <c r="E915" s="455">
        <f t="shared" si="292"/>
        <v>0</v>
      </c>
      <c r="F915" s="455">
        <f t="shared" si="292"/>
        <v>1113096.7</v>
      </c>
      <c r="G915" s="455">
        <f t="shared" si="292"/>
        <v>0</v>
      </c>
      <c r="H915" s="455">
        <f t="shared" si="292"/>
        <v>0</v>
      </c>
      <c r="I915" s="455">
        <f t="shared" si="292"/>
        <v>0</v>
      </c>
      <c r="J915" s="455">
        <f t="shared" si="292"/>
        <v>0</v>
      </c>
      <c r="K915" s="455">
        <f t="shared" si="292"/>
        <v>0</v>
      </c>
      <c r="L915" s="455">
        <f t="shared" si="292"/>
        <v>0</v>
      </c>
      <c r="M915" s="455">
        <f t="shared" si="292"/>
        <v>0</v>
      </c>
      <c r="N915" s="455">
        <f t="shared" si="292"/>
        <v>0</v>
      </c>
      <c r="O915" s="455">
        <f t="shared" si="292"/>
        <v>0</v>
      </c>
      <c r="P915" s="455">
        <f t="shared" si="292"/>
        <v>0</v>
      </c>
      <c r="Q915" s="455">
        <f t="shared" si="292"/>
        <v>0</v>
      </c>
      <c r="R915" s="455">
        <f t="shared" si="292"/>
        <v>0</v>
      </c>
      <c r="S915" s="455">
        <f t="shared" si="292"/>
        <v>0</v>
      </c>
      <c r="T915" s="455">
        <f t="shared" si="292"/>
        <v>0</v>
      </c>
      <c r="U915" s="455">
        <f t="shared" si="292"/>
        <v>0</v>
      </c>
      <c r="V915" s="455">
        <f t="shared" si="292"/>
        <v>0</v>
      </c>
      <c r="W915" s="455">
        <f t="shared" si="292"/>
        <v>0</v>
      </c>
      <c r="X915" s="455">
        <f t="shared" si="292"/>
        <v>0</v>
      </c>
      <c r="Y915" s="455">
        <f t="shared" si="292"/>
        <v>2942788.0700000003</v>
      </c>
      <c r="Z915" s="429">
        <f>(C915-Y915)*0.0214</f>
        <v>23820.269380000012</v>
      </c>
      <c r="AA915" s="34"/>
      <c r="AB915" s="34"/>
      <c r="AC915" s="85"/>
      <c r="AD915" s="85"/>
      <c r="AG915" s="86"/>
    </row>
    <row r="916" spans="1:34" ht="18.75" customHeight="1" x14ac:dyDescent="0.25">
      <c r="A916" s="580" t="s">
        <v>69</v>
      </c>
      <c r="B916" s="581"/>
      <c r="C916" s="582"/>
      <c r="D916" s="627"/>
      <c r="E916" s="627"/>
      <c r="F916" s="627"/>
      <c r="G916" s="627"/>
      <c r="H916" s="627"/>
      <c r="I916" s="627"/>
      <c r="J916" s="627"/>
      <c r="K916" s="627"/>
      <c r="L916" s="627"/>
      <c r="M916" s="627"/>
      <c r="N916" s="627"/>
      <c r="O916" s="627"/>
      <c r="P916" s="627"/>
      <c r="Q916" s="627"/>
      <c r="R916" s="627"/>
      <c r="S916" s="627"/>
      <c r="T916" s="627"/>
      <c r="U916" s="627"/>
      <c r="V916" s="627"/>
      <c r="W916" s="627"/>
      <c r="X916" s="627"/>
      <c r="Y916" s="627"/>
      <c r="Z916" s="482"/>
      <c r="AA916" s="34"/>
      <c r="AB916" s="34"/>
      <c r="AD916" s="85"/>
    </row>
    <row r="917" spans="1:34" ht="18.75" customHeight="1" x14ac:dyDescent="0.25">
      <c r="A917" s="125">
        <f>A914+1</f>
        <v>712</v>
      </c>
      <c r="B917" s="329" t="s">
        <v>282</v>
      </c>
      <c r="C917" s="429">
        <f t="shared" ref="C917:C923" si="293">D917+M917+O917+Q917+S917+U917+W917+X917+Y917</f>
        <v>474655</v>
      </c>
      <c r="D917" s="455">
        <f t="shared" ref="D917:D923" si="294">E917+F917+G917+H917+I917+J917</f>
        <v>474655</v>
      </c>
      <c r="E917" s="427"/>
      <c r="F917" s="455">
        <v>474655</v>
      </c>
      <c r="G917" s="455"/>
      <c r="H917" s="455"/>
      <c r="I917" s="455"/>
      <c r="J917" s="455"/>
      <c r="K917" s="455"/>
      <c r="L917" s="455"/>
      <c r="M917" s="455"/>
      <c r="N917" s="455"/>
      <c r="O917" s="455"/>
      <c r="P917" s="455"/>
      <c r="Q917" s="455"/>
      <c r="R917" s="455"/>
      <c r="S917" s="455"/>
      <c r="T917" s="455"/>
      <c r="U917" s="455"/>
      <c r="V917" s="455"/>
      <c r="W917" s="455"/>
      <c r="X917" s="455"/>
      <c r="Y917" s="455"/>
      <c r="Z917" s="460"/>
      <c r="AA917" s="34"/>
      <c r="AB917" s="34"/>
      <c r="AD917" s="85"/>
    </row>
    <row r="918" spans="1:34" ht="18.75" customHeight="1" x14ac:dyDescent="0.25">
      <c r="A918" s="125">
        <f t="shared" ref="A918:A922" si="295">A917+1</f>
        <v>713</v>
      </c>
      <c r="B918" s="329" t="s">
        <v>283</v>
      </c>
      <c r="C918" s="429">
        <f t="shared" si="293"/>
        <v>427558.84</v>
      </c>
      <c r="D918" s="455">
        <f t="shared" si="294"/>
        <v>427558.84</v>
      </c>
      <c r="E918" s="427"/>
      <c r="F918" s="455">
        <v>427558.84</v>
      </c>
      <c r="G918" s="455"/>
      <c r="H918" s="455"/>
      <c r="I918" s="455"/>
      <c r="J918" s="455"/>
      <c r="K918" s="455"/>
      <c r="L918" s="455"/>
      <c r="M918" s="455"/>
      <c r="N918" s="455"/>
      <c r="O918" s="427"/>
      <c r="P918" s="455"/>
      <c r="Q918" s="455"/>
      <c r="R918" s="455"/>
      <c r="S918" s="455"/>
      <c r="T918" s="455"/>
      <c r="U918" s="455"/>
      <c r="V918" s="455"/>
      <c r="W918" s="455"/>
      <c r="X918" s="455"/>
      <c r="Y918" s="455"/>
      <c r="Z918" s="460"/>
      <c r="AA918" s="34"/>
      <c r="AB918" s="34"/>
      <c r="AD918" s="85"/>
    </row>
    <row r="919" spans="1:34" ht="18.75" customHeight="1" x14ac:dyDescent="0.25">
      <c r="A919" s="125">
        <f t="shared" si="295"/>
        <v>714</v>
      </c>
      <c r="B919" s="329" t="s">
        <v>284</v>
      </c>
      <c r="C919" s="429">
        <f t="shared" si="293"/>
        <v>465489.94</v>
      </c>
      <c r="D919" s="455">
        <f t="shared" si="294"/>
        <v>465489.94</v>
      </c>
      <c r="E919" s="427"/>
      <c r="F919" s="455">
        <v>465489.94</v>
      </c>
      <c r="G919" s="455"/>
      <c r="H919" s="455"/>
      <c r="I919" s="455"/>
      <c r="J919" s="455"/>
      <c r="K919" s="455"/>
      <c r="L919" s="455"/>
      <c r="M919" s="455"/>
      <c r="N919" s="455"/>
      <c r="O919" s="455"/>
      <c r="P919" s="455"/>
      <c r="Q919" s="455"/>
      <c r="R919" s="455"/>
      <c r="S919" s="455"/>
      <c r="T919" s="455"/>
      <c r="U919" s="455"/>
      <c r="V919" s="455"/>
      <c r="W919" s="455"/>
      <c r="X919" s="455"/>
      <c r="Y919" s="455"/>
      <c r="Z919" s="460"/>
      <c r="AA919" s="34"/>
      <c r="AB919" s="34"/>
      <c r="AD919" s="85"/>
    </row>
    <row r="920" spans="1:34" ht="18.75" customHeight="1" x14ac:dyDescent="0.25">
      <c r="A920" s="125">
        <f t="shared" si="295"/>
        <v>715</v>
      </c>
      <c r="B920" s="329" t="s">
        <v>285</v>
      </c>
      <c r="C920" s="429">
        <f t="shared" si="293"/>
        <v>463252.66</v>
      </c>
      <c r="D920" s="455">
        <f t="shared" si="294"/>
        <v>463252.66</v>
      </c>
      <c r="E920" s="427"/>
      <c r="F920" s="455">
        <v>463252.66</v>
      </c>
      <c r="G920" s="455"/>
      <c r="H920" s="455"/>
      <c r="I920" s="455"/>
      <c r="J920" s="455"/>
      <c r="K920" s="455"/>
      <c r="L920" s="455"/>
      <c r="M920" s="455"/>
      <c r="N920" s="455"/>
      <c r="O920" s="455"/>
      <c r="P920" s="455"/>
      <c r="Q920" s="455"/>
      <c r="R920" s="455"/>
      <c r="S920" s="455"/>
      <c r="T920" s="455"/>
      <c r="U920" s="455"/>
      <c r="V920" s="455"/>
      <c r="W920" s="455"/>
      <c r="X920" s="455"/>
      <c r="Y920" s="455"/>
      <c r="Z920" s="460"/>
      <c r="AA920" s="34"/>
      <c r="AB920" s="34"/>
      <c r="AD920" s="85"/>
    </row>
    <row r="921" spans="1:34" ht="18.75" customHeight="1" x14ac:dyDescent="0.25">
      <c r="A921" s="125">
        <f t="shared" si="295"/>
        <v>716</v>
      </c>
      <c r="B921" s="329" t="s">
        <v>286</v>
      </c>
      <c r="C921" s="429">
        <f t="shared" si="293"/>
        <v>460041.88</v>
      </c>
      <c r="D921" s="455">
        <f t="shared" si="294"/>
        <v>460041.88</v>
      </c>
      <c r="E921" s="427"/>
      <c r="F921" s="455">
        <v>460041.88</v>
      </c>
      <c r="G921" s="455"/>
      <c r="H921" s="455"/>
      <c r="I921" s="455"/>
      <c r="J921" s="455"/>
      <c r="K921" s="455"/>
      <c r="L921" s="455"/>
      <c r="M921" s="455"/>
      <c r="N921" s="455"/>
      <c r="O921" s="455"/>
      <c r="P921" s="455"/>
      <c r="Q921" s="455"/>
      <c r="R921" s="455"/>
      <c r="S921" s="455"/>
      <c r="T921" s="455"/>
      <c r="U921" s="455"/>
      <c r="V921" s="455"/>
      <c r="W921" s="455"/>
      <c r="X921" s="455"/>
      <c r="Y921" s="455"/>
      <c r="Z921" s="460"/>
      <c r="AA921" s="34"/>
      <c r="AB921" s="34"/>
      <c r="AD921" s="85"/>
    </row>
    <row r="922" spans="1:34" ht="18.75" customHeight="1" x14ac:dyDescent="0.25">
      <c r="A922" s="125">
        <f t="shared" si="295"/>
        <v>717</v>
      </c>
      <c r="B922" s="329" t="s">
        <v>287</v>
      </c>
      <c r="C922" s="429">
        <f t="shared" si="293"/>
        <v>451654.44</v>
      </c>
      <c r="D922" s="455">
        <f t="shared" si="294"/>
        <v>451654.44</v>
      </c>
      <c r="E922" s="427"/>
      <c r="F922" s="455">
        <v>451654.44</v>
      </c>
      <c r="G922" s="455"/>
      <c r="H922" s="455"/>
      <c r="I922" s="455"/>
      <c r="J922" s="455"/>
      <c r="K922" s="455"/>
      <c r="L922" s="455"/>
      <c r="M922" s="455"/>
      <c r="N922" s="455"/>
      <c r="O922" s="455"/>
      <c r="P922" s="455"/>
      <c r="Q922" s="455"/>
      <c r="R922" s="455"/>
      <c r="S922" s="455"/>
      <c r="T922" s="455"/>
      <c r="U922" s="455"/>
      <c r="V922" s="455"/>
      <c r="W922" s="455"/>
      <c r="X922" s="455"/>
      <c r="Y922" s="455"/>
      <c r="Z922" s="460"/>
      <c r="AA922" s="34"/>
      <c r="AB922" s="34"/>
      <c r="AD922" s="85"/>
    </row>
    <row r="923" spans="1:34" ht="18.75" customHeight="1" x14ac:dyDescent="0.25">
      <c r="A923" s="125">
        <f>A922+1</f>
        <v>718</v>
      </c>
      <c r="B923" s="329" t="s">
        <v>288</v>
      </c>
      <c r="C923" s="429">
        <f t="shared" si="293"/>
        <v>1485571.62</v>
      </c>
      <c r="D923" s="455">
        <f t="shared" si="294"/>
        <v>1485571.62</v>
      </c>
      <c r="E923" s="427"/>
      <c r="F923" s="455">
        <v>478649.3</v>
      </c>
      <c r="G923" s="455"/>
      <c r="H923" s="455">
        <v>428066.24</v>
      </c>
      <c r="I923" s="455"/>
      <c r="J923" s="455">
        <v>578856.07999999996</v>
      </c>
      <c r="K923" s="455"/>
      <c r="L923" s="455"/>
      <c r="M923" s="455"/>
      <c r="N923" s="455"/>
      <c r="O923" s="427"/>
      <c r="P923" s="455"/>
      <c r="Q923" s="455"/>
      <c r="R923" s="455"/>
      <c r="S923" s="455"/>
      <c r="T923" s="455"/>
      <c r="U923" s="455"/>
      <c r="V923" s="455"/>
      <c r="W923" s="455"/>
      <c r="X923" s="455"/>
      <c r="Y923" s="455"/>
      <c r="Z923" s="460"/>
      <c r="AA923" s="34"/>
      <c r="AB923" s="34"/>
      <c r="AD923" s="85"/>
    </row>
    <row r="924" spans="1:34" ht="18.75" customHeight="1" x14ac:dyDescent="0.25">
      <c r="A924" s="496" t="s">
        <v>17</v>
      </c>
      <c r="B924" s="496"/>
      <c r="C924" s="429">
        <f t="shared" ref="C924:Y924" si="296">SUM(C917:C923)</f>
        <v>4228224.38</v>
      </c>
      <c r="D924" s="427">
        <f t="shared" si="296"/>
        <v>4228224.38</v>
      </c>
      <c r="E924" s="427">
        <f t="shared" si="296"/>
        <v>0</v>
      </c>
      <c r="F924" s="427">
        <f t="shared" si="296"/>
        <v>3221302.0599999996</v>
      </c>
      <c r="G924" s="427">
        <f t="shared" si="296"/>
        <v>0</v>
      </c>
      <c r="H924" s="427">
        <f t="shared" si="296"/>
        <v>428066.24</v>
      </c>
      <c r="I924" s="427">
        <f t="shared" si="296"/>
        <v>0</v>
      </c>
      <c r="J924" s="427">
        <f t="shared" si="296"/>
        <v>578856.07999999996</v>
      </c>
      <c r="K924" s="427">
        <f t="shared" si="296"/>
        <v>0</v>
      </c>
      <c r="L924" s="427">
        <f t="shared" si="296"/>
        <v>0</v>
      </c>
      <c r="M924" s="427">
        <f t="shared" si="296"/>
        <v>0</v>
      </c>
      <c r="N924" s="427">
        <f t="shared" si="296"/>
        <v>0</v>
      </c>
      <c r="O924" s="427">
        <f t="shared" si="296"/>
        <v>0</v>
      </c>
      <c r="P924" s="427">
        <f t="shared" si="296"/>
        <v>0</v>
      </c>
      <c r="Q924" s="427">
        <f t="shared" si="296"/>
        <v>0</v>
      </c>
      <c r="R924" s="427">
        <f t="shared" si="296"/>
        <v>0</v>
      </c>
      <c r="S924" s="427">
        <f t="shared" si="296"/>
        <v>0</v>
      </c>
      <c r="T924" s="427">
        <f t="shared" si="296"/>
        <v>0</v>
      </c>
      <c r="U924" s="427">
        <f t="shared" si="296"/>
        <v>0</v>
      </c>
      <c r="V924" s="427">
        <f t="shared" si="296"/>
        <v>0</v>
      </c>
      <c r="W924" s="427">
        <f t="shared" si="296"/>
        <v>0</v>
      </c>
      <c r="X924" s="427">
        <f t="shared" si="296"/>
        <v>0</v>
      </c>
      <c r="Y924" s="427">
        <f t="shared" si="296"/>
        <v>0</v>
      </c>
      <c r="Z924" s="429">
        <f>(C924-Y924)*0.0214</f>
        <v>90484.00173199999</v>
      </c>
      <c r="AA924" s="34"/>
      <c r="AB924" s="34"/>
      <c r="AC924" s="85"/>
      <c r="AD924" s="85"/>
      <c r="AG924" s="86"/>
    </row>
    <row r="925" spans="1:34" ht="12.75" x14ac:dyDescent="0.25">
      <c r="A925" s="492" t="s">
        <v>1723</v>
      </c>
      <c r="B925" s="493"/>
      <c r="C925" s="494"/>
      <c r="D925" s="369"/>
      <c r="E925" s="369"/>
      <c r="F925" s="369"/>
      <c r="G925" s="369"/>
      <c r="H925" s="369"/>
      <c r="I925" s="369"/>
      <c r="J925" s="369"/>
      <c r="K925" s="369"/>
      <c r="L925" s="369"/>
      <c r="M925" s="369"/>
      <c r="N925" s="369"/>
      <c r="O925" s="369"/>
      <c r="P925" s="369"/>
      <c r="Q925" s="369"/>
      <c r="R925" s="369"/>
      <c r="S925" s="369"/>
      <c r="T925" s="369"/>
      <c r="U925" s="369"/>
      <c r="V925" s="369"/>
      <c r="W925" s="369"/>
      <c r="X925" s="369"/>
      <c r="Y925" s="369"/>
      <c r="Z925" s="369"/>
      <c r="AA925" s="177"/>
      <c r="AB925" s="177"/>
      <c r="AC925" s="370"/>
      <c r="AD925" s="35"/>
      <c r="AE925" s="34"/>
      <c r="AF925" s="316"/>
      <c r="AG925" s="85"/>
      <c r="AH925" s="85"/>
    </row>
    <row r="926" spans="1:34" ht="12.75" x14ac:dyDescent="0.25">
      <c r="A926" s="125">
        <f>A923+1</f>
        <v>719</v>
      </c>
      <c r="B926" s="430" t="s">
        <v>1726</v>
      </c>
      <c r="C926" s="429">
        <f t="shared" ref="C926" si="297">D926+M926+O926+Q926+S926+U926+W926+X926+Y926</f>
        <v>3791758.9</v>
      </c>
      <c r="D926" s="342"/>
      <c r="E926" s="342"/>
      <c r="F926" s="342"/>
      <c r="G926" s="342"/>
      <c r="H926" s="342"/>
      <c r="I926" s="342"/>
      <c r="J926" s="342"/>
      <c r="K926" s="342"/>
      <c r="L926" s="342"/>
      <c r="M926" s="342"/>
      <c r="N926" s="342"/>
      <c r="O926" s="342">
        <v>3791758.9</v>
      </c>
      <c r="P926" s="342"/>
      <c r="Q926" s="342"/>
      <c r="R926" s="342"/>
      <c r="S926" s="342"/>
      <c r="T926" s="342"/>
      <c r="U926" s="342"/>
      <c r="V926" s="342"/>
      <c r="W926" s="342"/>
      <c r="X926" s="342"/>
      <c r="Y926" s="342"/>
      <c r="Z926" s="342"/>
      <c r="AA926" s="13"/>
      <c r="AB926" s="13"/>
      <c r="AC926" s="88"/>
      <c r="AD926" s="35"/>
      <c r="AE926" s="34"/>
      <c r="AF926" s="316"/>
      <c r="AG926" s="85"/>
      <c r="AH926" s="85"/>
    </row>
    <row r="927" spans="1:34" ht="12.75" x14ac:dyDescent="0.25">
      <c r="A927" s="371">
        <f>A926+1</f>
        <v>720</v>
      </c>
      <c r="B927" s="330" t="s">
        <v>1724</v>
      </c>
      <c r="C927" s="429">
        <f>D927+K927+N927+P927+R927+T927+X927+Y927+Z927+AA927</f>
        <v>344442.48</v>
      </c>
      <c r="D927" s="455">
        <f>E927+F927+G927+H927+I927</f>
        <v>0</v>
      </c>
      <c r="E927" s="427"/>
      <c r="F927" s="427"/>
      <c r="G927" s="427"/>
      <c r="H927" s="427"/>
      <c r="I927" s="427"/>
      <c r="J927" s="427"/>
      <c r="K927" s="427"/>
      <c r="L927" s="427"/>
      <c r="M927" s="427"/>
      <c r="N927" s="427"/>
      <c r="O927" s="427"/>
      <c r="P927" s="427"/>
      <c r="Q927" s="427"/>
      <c r="R927" s="427"/>
      <c r="S927" s="427"/>
      <c r="T927" s="427"/>
      <c r="U927" s="427"/>
      <c r="V927" s="427"/>
      <c r="W927" s="427"/>
      <c r="X927" s="427"/>
      <c r="Y927" s="427">
        <v>344442.48</v>
      </c>
      <c r="Z927" s="427"/>
      <c r="AA927" s="429"/>
      <c r="AB927" s="429"/>
      <c r="AC927" s="372"/>
      <c r="AD927" s="35"/>
      <c r="AE927" s="34"/>
      <c r="AF927" s="316"/>
      <c r="AG927" s="85"/>
      <c r="AH927" s="85"/>
    </row>
    <row r="928" spans="1:34" ht="12.75" x14ac:dyDescent="0.25">
      <c r="A928" s="492" t="s">
        <v>17</v>
      </c>
      <c r="B928" s="494"/>
      <c r="C928" s="429">
        <f>SUM(C926:C927)</f>
        <v>4136201.38</v>
      </c>
      <c r="D928" s="427">
        <f t="shared" ref="D928:Y928" si="298">SUM(D927:D927)</f>
        <v>0</v>
      </c>
      <c r="E928" s="427">
        <f t="shared" si="298"/>
        <v>0</v>
      </c>
      <c r="F928" s="427">
        <f t="shared" si="298"/>
        <v>0</v>
      </c>
      <c r="G928" s="427">
        <f t="shared" si="298"/>
        <v>0</v>
      </c>
      <c r="H928" s="427">
        <f t="shared" si="298"/>
        <v>0</v>
      </c>
      <c r="I928" s="427">
        <f t="shared" si="298"/>
        <v>0</v>
      </c>
      <c r="J928" s="427">
        <f t="shared" si="298"/>
        <v>0</v>
      </c>
      <c r="K928" s="427">
        <f t="shared" si="298"/>
        <v>0</v>
      </c>
      <c r="L928" s="427">
        <f t="shared" si="298"/>
        <v>0</v>
      </c>
      <c r="M928" s="427">
        <f t="shared" si="298"/>
        <v>0</v>
      </c>
      <c r="N928" s="427">
        <f t="shared" si="298"/>
        <v>0</v>
      </c>
      <c r="O928" s="427">
        <f t="shared" si="298"/>
        <v>0</v>
      </c>
      <c r="P928" s="427">
        <f t="shared" si="298"/>
        <v>0</v>
      </c>
      <c r="Q928" s="427">
        <f t="shared" si="298"/>
        <v>0</v>
      </c>
      <c r="R928" s="427">
        <f t="shared" si="298"/>
        <v>0</v>
      </c>
      <c r="S928" s="427">
        <f t="shared" si="298"/>
        <v>0</v>
      </c>
      <c r="T928" s="427">
        <f t="shared" si="298"/>
        <v>0</v>
      </c>
      <c r="U928" s="427">
        <f t="shared" si="298"/>
        <v>0</v>
      </c>
      <c r="V928" s="427">
        <f t="shared" si="298"/>
        <v>0</v>
      </c>
      <c r="W928" s="427">
        <f t="shared" si="298"/>
        <v>0</v>
      </c>
      <c r="X928" s="427">
        <f t="shared" si="298"/>
        <v>0</v>
      </c>
      <c r="Y928" s="427">
        <f t="shared" si="298"/>
        <v>344442.48</v>
      </c>
      <c r="Z928" s="427">
        <f t="shared" ref="Z928:AB928" si="299">SUM(Z927:Z927)</f>
        <v>0</v>
      </c>
      <c r="AA928" s="429">
        <f t="shared" si="299"/>
        <v>0</v>
      </c>
      <c r="AB928" s="429">
        <f t="shared" si="299"/>
        <v>0</v>
      </c>
      <c r="AC928" s="372"/>
      <c r="AD928" s="35"/>
      <c r="AE928" s="34"/>
      <c r="AF928" s="13"/>
      <c r="AG928" s="85"/>
      <c r="AH928" s="85"/>
    </row>
    <row r="929" spans="1:33" ht="18.75" customHeight="1" x14ac:dyDescent="0.25">
      <c r="A929" s="580" t="s">
        <v>802</v>
      </c>
      <c r="B929" s="581"/>
      <c r="C929" s="582"/>
      <c r="D929" s="627"/>
      <c r="E929" s="627"/>
      <c r="F929" s="627"/>
      <c r="G929" s="627"/>
      <c r="H929" s="627"/>
      <c r="I929" s="627"/>
      <c r="J929" s="627"/>
      <c r="K929" s="627"/>
      <c r="L929" s="627"/>
      <c r="M929" s="627"/>
      <c r="N929" s="627"/>
      <c r="O929" s="627"/>
      <c r="P929" s="627"/>
      <c r="Q929" s="627"/>
      <c r="R929" s="627"/>
      <c r="S929" s="627"/>
      <c r="T929" s="627"/>
      <c r="U929" s="627"/>
      <c r="V929" s="627"/>
      <c r="W929" s="627"/>
      <c r="X929" s="627"/>
      <c r="Y929" s="627"/>
      <c r="Z929" s="482"/>
      <c r="AA929" s="34"/>
      <c r="AB929" s="34"/>
      <c r="AD929" s="85"/>
    </row>
    <row r="930" spans="1:33" ht="18.75" customHeight="1" x14ac:dyDescent="0.25">
      <c r="A930" s="125">
        <f>A927+1</f>
        <v>721</v>
      </c>
      <c r="B930" s="304" t="s">
        <v>1012</v>
      </c>
      <c r="C930" s="429">
        <f t="shared" ref="C930:C936" si="300">D930+M930+O930+Q930+S930+U930+W930+X930+Y930</f>
        <v>341682.54000000004</v>
      </c>
      <c r="D930" s="455">
        <f t="shared" ref="D930:D936" si="301">E930+F930+G930+H930+I930+J930</f>
        <v>0</v>
      </c>
      <c r="E930" s="427"/>
      <c r="F930" s="427"/>
      <c r="G930" s="427"/>
      <c r="H930" s="427"/>
      <c r="I930" s="427"/>
      <c r="J930" s="427"/>
      <c r="K930" s="427"/>
      <c r="L930" s="427"/>
      <c r="M930" s="427"/>
      <c r="N930" s="427"/>
      <c r="O930" s="427"/>
      <c r="P930" s="427"/>
      <c r="Q930" s="427"/>
      <c r="R930" s="427"/>
      <c r="S930" s="427"/>
      <c r="T930" s="427"/>
      <c r="U930" s="427"/>
      <c r="V930" s="427"/>
      <c r="W930" s="427"/>
      <c r="X930" s="427"/>
      <c r="Y930" s="427">
        <v>341682.54000000004</v>
      </c>
      <c r="Z930" s="429"/>
      <c r="AA930" s="34"/>
      <c r="AB930" s="34" t="s">
        <v>1014</v>
      </c>
      <c r="AC930" s="85"/>
      <c r="AD930" s="85"/>
      <c r="AG930" s="86"/>
    </row>
    <row r="931" spans="1:33" ht="18.75" customHeight="1" x14ac:dyDescent="0.25">
      <c r="A931" s="125">
        <f t="shared" ref="A931:A936" si="302">A930+1</f>
        <v>722</v>
      </c>
      <c r="B931" s="304" t="s">
        <v>1013</v>
      </c>
      <c r="C931" s="429">
        <f t="shared" si="300"/>
        <v>826508.16999999993</v>
      </c>
      <c r="D931" s="455">
        <f t="shared" si="301"/>
        <v>0</v>
      </c>
      <c r="E931" s="427"/>
      <c r="F931" s="427"/>
      <c r="G931" s="427"/>
      <c r="H931" s="427"/>
      <c r="I931" s="427"/>
      <c r="J931" s="427"/>
      <c r="K931" s="427"/>
      <c r="L931" s="427"/>
      <c r="M931" s="427"/>
      <c r="N931" s="427"/>
      <c r="O931" s="427"/>
      <c r="P931" s="427"/>
      <c r="Q931" s="427"/>
      <c r="R931" s="427"/>
      <c r="S931" s="427"/>
      <c r="T931" s="427"/>
      <c r="U931" s="427"/>
      <c r="V931" s="427"/>
      <c r="W931" s="427"/>
      <c r="X931" s="427"/>
      <c r="Y931" s="427">
        <v>826508.16999999993</v>
      </c>
      <c r="Z931" s="429"/>
      <c r="AA931" s="34"/>
      <c r="AB931" s="34" t="s">
        <v>1015</v>
      </c>
      <c r="AC931" s="85"/>
      <c r="AD931" s="85"/>
      <c r="AG931" s="86"/>
    </row>
    <row r="932" spans="1:33" ht="18.75" customHeight="1" x14ac:dyDescent="0.25">
      <c r="A932" s="125">
        <f t="shared" si="302"/>
        <v>723</v>
      </c>
      <c r="B932" s="304" t="s">
        <v>803</v>
      </c>
      <c r="C932" s="429">
        <f t="shared" si="300"/>
        <v>164521.1</v>
      </c>
      <c r="D932" s="455">
        <f t="shared" si="301"/>
        <v>0</v>
      </c>
      <c r="E932" s="427"/>
      <c r="F932" s="427"/>
      <c r="G932" s="427"/>
      <c r="H932" s="427"/>
      <c r="I932" s="427"/>
      <c r="J932" s="427"/>
      <c r="K932" s="427"/>
      <c r="L932" s="427"/>
      <c r="M932" s="427"/>
      <c r="N932" s="427"/>
      <c r="O932" s="427"/>
      <c r="P932" s="427"/>
      <c r="Q932" s="427"/>
      <c r="R932" s="427"/>
      <c r="S932" s="427"/>
      <c r="T932" s="427"/>
      <c r="U932" s="427"/>
      <c r="V932" s="427"/>
      <c r="W932" s="427"/>
      <c r="X932" s="427"/>
      <c r="Y932" s="427">
        <v>164521.1</v>
      </c>
      <c r="Z932" s="429"/>
      <c r="AA932" s="34"/>
      <c r="AB932" s="34" t="s">
        <v>979</v>
      </c>
      <c r="AC932" s="85"/>
      <c r="AD932" s="85"/>
      <c r="AG932" s="86"/>
    </row>
    <row r="933" spans="1:33" ht="18.75" customHeight="1" x14ac:dyDescent="0.25">
      <c r="A933" s="125">
        <f t="shared" si="302"/>
        <v>724</v>
      </c>
      <c r="B933" s="304" t="s">
        <v>804</v>
      </c>
      <c r="C933" s="429">
        <f t="shared" si="300"/>
        <v>197774.99</v>
      </c>
      <c r="D933" s="455">
        <f t="shared" si="301"/>
        <v>0</v>
      </c>
      <c r="E933" s="427"/>
      <c r="F933" s="427"/>
      <c r="G933" s="427"/>
      <c r="H933" s="427"/>
      <c r="I933" s="427"/>
      <c r="J933" s="427"/>
      <c r="K933" s="427"/>
      <c r="L933" s="427"/>
      <c r="M933" s="427"/>
      <c r="N933" s="427"/>
      <c r="O933" s="427"/>
      <c r="P933" s="427"/>
      <c r="Q933" s="427"/>
      <c r="R933" s="427"/>
      <c r="S933" s="427"/>
      <c r="T933" s="427"/>
      <c r="U933" s="427"/>
      <c r="V933" s="427"/>
      <c r="W933" s="427"/>
      <c r="X933" s="427"/>
      <c r="Y933" s="427">
        <v>197774.99</v>
      </c>
      <c r="Z933" s="429"/>
      <c r="AA933" s="34"/>
      <c r="AB933" s="34" t="s">
        <v>979</v>
      </c>
      <c r="AC933" s="85"/>
      <c r="AD933" s="85"/>
      <c r="AG933" s="86"/>
    </row>
    <row r="934" spans="1:33" ht="18.75" customHeight="1" x14ac:dyDescent="0.25">
      <c r="A934" s="125">
        <f t="shared" si="302"/>
        <v>725</v>
      </c>
      <c r="B934" s="304" t="s">
        <v>805</v>
      </c>
      <c r="C934" s="429">
        <f t="shared" si="300"/>
        <v>163440.12</v>
      </c>
      <c r="D934" s="455">
        <f t="shared" si="301"/>
        <v>0</v>
      </c>
      <c r="E934" s="427"/>
      <c r="F934" s="427"/>
      <c r="G934" s="427"/>
      <c r="H934" s="427"/>
      <c r="I934" s="427"/>
      <c r="J934" s="427"/>
      <c r="K934" s="427"/>
      <c r="L934" s="427"/>
      <c r="M934" s="427"/>
      <c r="N934" s="427"/>
      <c r="O934" s="427"/>
      <c r="P934" s="427"/>
      <c r="Q934" s="427"/>
      <c r="R934" s="427"/>
      <c r="S934" s="427"/>
      <c r="T934" s="427"/>
      <c r="U934" s="427"/>
      <c r="V934" s="427"/>
      <c r="W934" s="427"/>
      <c r="X934" s="427"/>
      <c r="Y934" s="427">
        <v>163440.12</v>
      </c>
      <c r="Z934" s="429"/>
      <c r="AA934" s="34"/>
      <c r="AB934" s="34" t="s">
        <v>979</v>
      </c>
      <c r="AC934" s="85"/>
      <c r="AD934" s="85"/>
      <c r="AG934" s="86"/>
    </row>
    <row r="935" spans="1:33" ht="18.75" customHeight="1" x14ac:dyDescent="0.25">
      <c r="A935" s="125">
        <f t="shared" si="302"/>
        <v>726</v>
      </c>
      <c r="B935" s="304" t="s">
        <v>806</v>
      </c>
      <c r="C935" s="429">
        <f t="shared" si="300"/>
        <v>198212.54</v>
      </c>
      <c r="D935" s="455">
        <f t="shared" si="301"/>
        <v>0</v>
      </c>
      <c r="E935" s="427"/>
      <c r="F935" s="427"/>
      <c r="G935" s="427"/>
      <c r="H935" s="427"/>
      <c r="I935" s="427"/>
      <c r="J935" s="427"/>
      <c r="K935" s="427"/>
      <c r="L935" s="427"/>
      <c r="M935" s="427"/>
      <c r="N935" s="427"/>
      <c r="O935" s="427"/>
      <c r="P935" s="427"/>
      <c r="Q935" s="427"/>
      <c r="R935" s="427"/>
      <c r="S935" s="427"/>
      <c r="T935" s="427"/>
      <c r="U935" s="427"/>
      <c r="V935" s="427"/>
      <c r="W935" s="427"/>
      <c r="X935" s="427"/>
      <c r="Y935" s="427">
        <v>198212.54</v>
      </c>
      <c r="Z935" s="429"/>
      <c r="AA935" s="34"/>
      <c r="AB935" s="34" t="s">
        <v>979</v>
      </c>
      <c r="AC935" s="85"/>
      <c r="AD935" s="85"/>
      <c r="AG935" s="86"/>
    </row>
    <row r="936" spans="1:33" ht="18.75" customHeight="1" x14ac:dyDescent="0.25">
      <c r="A936" s="125">
        <f t="shared" si="302"/>
        <v>727</v>
      </c>
      <c r="B936" s="304" t="s">
        <v>807</v>
      </c>
      <c r="C936" s="429">
        <f t="shared" si="300"/>
        <v>502675.93999999994</v>
      </c>
      <c r="D936" s="455">
        <f t="shared" si="301"/>
        <v>0</v>
      </c>
      <c r="E936" s="427"/>
      <c r="F936" s="427"/>
      <c r="G936" s="427"/>
      <c r="H936" s="427"/>
      <c r="I936" s="427"/>
      <c r="J936" s="427"/>
      <c r="K936" s="427"/>
      <c r="L936" s="427"/>
      <c r="M936" s="427"/>
      <c r="N936" s="427"/>
      <c r="O936" s="427"/>
      <c r="P936" s="427"/>
      <c r="Q936" s="427"/>
      <c r="R936" s="427"/>
      <c r="S936" s="427"/>
      <c r="T936" s="427"/>
      <c r="U936" s="427"/>
      <c r="V936" s="427"/>
      <c r="W936" s="427"/>
      <c r="X936" s="427"/>
      <c r="Y936" s="427">
        <v>502675.93999999994</v>
      </c>
      <c r="Z936" s="429"/>
      <c r="AA936" s="34"/>
      <c r="AB936" s="34" t="s">
        <v>984</v>
      </c>
      <c r="AC936" s="85"/>
      <c r="AD936" s="85"/>
      <c r="AG936" s="86"/>
    </row>
    <row r="937" spans="1:33" ht="18.75" customHeight="1" x14ac:dyDescent="0.25">
      <c r="A937" s="496" t="s">
        <v>17</v>
      </c>
      <c r="B937" s="496"/>
      <c r="C937" s="429">
        <f>SUM(C930:C936)</f>
        <v>2394815.4</v>
      </c>
      <c r="D937" s="427">
        <f t="shared" ref="D937:Y937" si="303">SUM(D930:D936)</f>
        <v>0</v>
      </c>
      <c r="E937" s="427">
        <f t="shared" si="303"/>
        <v>0</v>
      </c>
      <c r="F937" s="427">
        <f t="shared" si="303"/>
        <v>0</v>
      </c>
      <c r="G937" s="427">
        <f t="shared" si="303"/>
        <v>0</v>
      </c>
      <c r="H937" s="427">
        <f t="shared" si="303"/>
        <v>0</v>
      </c>
      <c r="I937" s="427">
        <f t="shared" si="303"/>
        <v>0</v>
      </c>
      <c r="J937" s="427">
        <f t="shared" si="303"/>
        <v>0</v>
      </c>
      <c r="K937" s="427">
        <f t="shared" si="303"/>
        <v>0</v>
      </c>
      <c r="L937" s="427">
        <f t="shared" si="303"/>
        <v>0</v>
      </c>
      <c r="M937" s="427">
        <f t="shared" si="303"/>
        <v>0</v>
      </c>
      <c r="N937" s="427">
        <f t="shared" si="303"/>
        <v>0</v>
      </c>
      <c r="O937" s="427">
        <f t="shared" si="303"/>
        <v>0</v>
      </c>
      <c r="P937" s="427">
        <f t="shared" si="303"/>
        <v>0</v>
      </c>
      <c r="Q937" s="427">
        <f t="shared" si="303"/>
        <v>0</v>
      </c>
      <c r="R937" s="427">
        <f t="shared" si="303"/>
        <v>0</v>
      </c>
      <c r="S937" s="427">
        <f t="shared" si="303"/>
        <v>0</v>
      </c>
      <c r="T937" s="427">
        <f t="shared" si="303"/>
        <v>0</v>
      </c>
      <c r="U937" s="427">
        <f t="shared" si="303"/>
        <v>0</v>
      </c>
      <c r="V937" s="427">
        <f t="shared" si="303"/>
        <v>0</v>
      </c>
      <c r="W937" s="427">
        <f t="shared" si="303"/>
        <v>0</v>
      </c>
      <c r="X937" s="427">
        <f t="shared" si="303"/>
        <v>0</v>
      </c>
      <c r="Y937" s="427">
        <f t="shared" si="303"/>
        <v>2394815.4</v>
      </c>
      <c r="Z937" s="429">
        <f>(C937-Y937)*0.0214</f>
        <v>0</v>
      </c>
      <c r="AA937" s="34"/>
      <c r="AB937" s="34"/>
      <c r="AC937" s="85"/>
      <c r="AD937" s="85"/>
      <c r="AG937" s="86"/>
    </row>
    <row r="938" spans="1:33" ht="18.75" customHeight="1" x14ac:dyDescent="0.25">
      <c r="A938" s="580" t="s">
        <v>810</v>
      </c>
      <c r="B938" s="581"/>
      <c r="C938" s="582"/>
      <c r="D938" s="427"/>
      <c r="E938" s="427"/>
      <c r="F938" s="427"/>
      <c r="G938" s="427"/>
      <c r="H938" s="427"/>
      <c r="I938" s="427"/>
      <c r="J938" s="427"/>
      <c r="K938" s="427"/>
      <c r="L938" s="427"/>
      <c r="M938" s="427"/>
      <c r="N938" s="427"/>
      <c r="O938" s="427"/>
      <c r="P938" s="427"/>
      <c r="Q938" s="427"/>
      <c r="R938" s="427"/>
      <c r="S938" s="427"/>
      <c r="T938" s="427"/>
      <c r="U938" s="427"/>
      <c r="V938" s="427"/>
      <c r="W938" s="427"/>
      <c r="X938" s="427"/>
      <c r="Y938" s="427"/>
      <c r="Z938" s="429"/>
      <c r="AA938" s="34"/>
      <c r="AB938" s="34"/>
      <c r="AC938" s="85"/>
      <c r="AD938" s="85"/>
      <c r="AG938" s="86"/>
    </row>
    <row r="939" spans="1:33" ht="18.75" customHeight="1" x14ac:dyDescent="0.25">
      <c r="A939" s="125">
        <f>A936+1</f>
        <v>728</v>
      </c>
      <c r="B939" s="303" t="s">
        <v>808</v>
      </c>
      <c r="C939" s="429">
        <f>D939+M939+O939+Q939+S939+U939+W939+X939+Y939</f>
        <v>344408.15</v>
      </c>
      <c r="D939" s="455">
        <f>E939+F939+G939+H939+I939+J939</f>
        <v>0</v>
      </c>
      <c r="E939" s="427"/>
      <c r="F939" s="427"/>
      <c r="G939" s="427"/>
      <c r="H939" s="427"/>
      <c r="I939" s="427"/>
      <c r="J939" s="427"/>
      <c r="K939" s="427"/>
      <c r="L939" s="427"/>
      <c r="M939" s="427"/>
      <c r="N939" s="427"/>
      <c r="O939" s="427"/>
      <c r="P939" s="427"/>
      <c r="Q939" s="427"/>
      <c r="R939" s="427"/>
      <c r="S939" s="427"/>
      <c r="T939" s="427"/>
      <c r="U939" s="427"/>
      <c r="V939" s="427"/>
      <c r="W939" s="427"/>
      <c r="X939" s="427"/>
      <c r="Y939" s="427">
        <v>344408.15</v>
      </c>
      <c r="Z939" s="429"/>
      <c r="AA939" s="34"/>
      <c r="AB939" s="34" t="s">
        <v>978</v>
      </c>
      <c r="AC939" s="85"/>
      <c r="AD939" s="85"/>
      <c r="AG939" s="86"/>
    </row>
    <row r="940" spans="1:33" ht="18.75" customHeight="1" x14ac:dyDescent="0.25">
      <c r="A940" s="125">
        <f>A939+1</f>
        <v>729</v>
      </c>
      <c r="B940" s="303" t="s">
        <v>809</v>
      </c>
      <c r="C940" s="429">
        <f>D940+M940+O940+Q940+S940+U940+W940+X940+Y940</f>
        <v>1108727.93</v>
      </c>
      <c r="D940" s="455">
        <f>E940+F940+G940+H940+I940+J940</f>
        <v>0</v>
      </c>
      <c r="E940" s="427"/>
      <c r="F940" s="427"/>
      <c r="G940" s="427"/>
      <c r="H940" s="427"/>
      <c r="I940" s="427"/>
      <c r="J940" s="427"/>
      <c r="K940" s="427"/>
      <c r="L940" s="427"/>
      <c r="M940" s="427"/>
      <c r="N940" s="427"/>
      <c r="O940" s="427"/>
      <c r="P940" s="427"/>
      <c r="Q940" s="427"/>
      <c r="R940" s="427"/>
      <c r="S940" s="427"/>
      <c r="T940" s="427"/>
      <c r="U940" s="427"/>
      <c r="V940" s="427"/>
      <c r="W940" s="427"/>
      <c r="X940" s="427"/>
      <c r="Y940" s="427">
        <v>1108727.93</v>
      </c>
      <c r="Z940" s="429"/>
      <c r="AA940" s="34"/>
      <c r="AB940" s="34" t="s">
        <v>978</v>
      </c>
      <c r="AC940" s="85"/>
      <c r="AD940" s="85"/>
      <c r="AG940" s="86"/>
    </row>
    <row r="941" spans="1:33" ht="18.75" customHeight="1" x14ac:dyDescent="0.25">
      <c r="A941" s="496" t="s">
        <v>17</v>
      </c>
      <c r="B941" s="496"/>
      <c r="C941" s="429">
        <f>SUM(C939:C940)</f>
        <v>1453136.08</v>
      </c>
      <c r="D941" s="427">
        <f t="shared" ref="D941:Y941" si="304">SUM(D939:D940)</f>
        <v>0</v>
      </c>
      <c r="E941" s="427">
        <f t="shared" si="304"/>
        <v>0</v>
      </c>
      <c r="F941" s="427">
        <f t="shared" si="304"/>
        <v>0</v>
      </c>
      <c r="G941" s="427">
        <f t="shared" si="304"/>
        <v>0</v>
      </c>
      <c r="H941" s="427">
        <f t="shared" si="304"/>
        <v>0</v>
      </c>
      <c r="I941" s="427">
        <f t="shared" si="304"/>
        <v>0</v>
      </c>
      <c r="J941" s="427">
        <f t="shared" si="304"/>
        <v>0</v>
      </c>
      <c r="K941" s="427">
        <f t="shared" si="304"/>
        <v>0</v>
      </c>
      <c r="L941" s="427">
        <f t="shared" ref="L941" si="305">SUM(L939:L940)</f>
        <v>0</v>
      </c>
      <c r="M941" s="427">
        <f t="shared" si="304"/>
        <v>0</v>
      </c>
      <c r="N941" s="427">
        <f t="shared" si="304"/>
        <v>0</v>
      </c>
      <c r="O941" s="427">
        <f t="shared" si="304"/>
        <v>0</v>
      </c>
      <c r="P941" s="427">
        <f t="shared" si="304"/>
        <v>0</v>
      </c>
      <c r="Q941" s="427">
        <f t="shared" si="304"/>
        <v>0</v>
      </c>
      <c r="R941" s="427">
        <f t="shared" si="304"/>
        <v>0</v>
      </c>
      <c r="S941" s="427">
        <f t="shared" si="304"/>
        <v>0</v>
      </c>
      <c r="T941" s="427">
        <f t="shared" si="304"/>
        <v>0</v>
      </c>
      <c r="U941" s="427">
        <f t="shared" si="304"/>
        <v>0</v>
      </c>
      <c r="V941" s="427">
        <f t="shared" si="304"/>
        <v>0</v>
      </c>
      <c r="W941" s="427">
        <f t="shared" si="304"/>
        <v>0</v>
      </c>
      <c r="X941" s="427">
        <f t="shared" si="304"/>
        <v>0</v>
      </c>
      <c r="Y941" s="427">
        <f t="shared" si="304"/>
        <v>1453136.08</v>
      </c>
      <c r="Z941" s="429"/>
      <c r="AA941" s="34"/>
      <c r="AB941" s="34"/>
      <c r="AC941" s="85"/>
      <c r="AD941" s="85"/>
      <c r="AG941" s="86"/>
    </row>
    <row r="942" spans="1:33" s="5" customFormat="1" ht="18.75" customHeight="1" x14ac:dyDescent="0.25">
      <c r="A942" s="519" t="s">
        <v>70</v>
      </c>
      <c r="B942" s="519"/>
      <c r="C942" s="463">
        <f t="shared" ref="C942:Y942" si="306">C941+C937+C924+C915+C895+C889+C873+C861+C898+C928</f>
        <v>274219935.17999995</v>
      </c>
      <c r="D942" s="105">
        <f t="shared" si="306"/>
        <v>35329541.039999999</v>
      </c>
      <c r="E942" s="105">
        <f t="shared" si="306"/>
        <v>0</v>
      </c>
      <c r="F942" s="105">
        <f t="shared" si="306"/>
        <v>8449366.7400000002</v>
      </c>
      <c r="G942" s="105">
        <f t="shared" si="306"/>
        <v>14882215.460000001</v>
      </c>
      <c r="H942" s="105">
        <f t="shared" si="306"/>
        <v>5038444.2899999991</v>
      </c>
      <c r="I942" s="105">
        <f t="shared" si="306"/>
        <v>4571751.51</v>
      </c>
      <c r="J942" s="105">
        <f t="shared" si="306"/>
        <v>2387763.04</v>
      </c>
      <c r="K942" s="105">
        <f t="shared" si="306"/>
        <v>0</v>
      </c>
      <c r="L942" s="105">
        <f>L941+L937+L924+L915+L895+L889+L873+L861+K898+L928</f>
        <v>0</v>
      </c>
      <c r="M942" s="105">
        <f>M941+M937+M924+M915+M895+M889+M873+M861+L898+M928</f>
        <v>0</v>
      </c>
      <c r="N942" s="105">
        <f t="shared" si="306"/>
        <v>2770</v>
      </c>
      <c r="O942" s="105">
        <f t="shared" si="306"/>
        <v>11278995.289999999</v>
      </c>
      <c r="P942" s="105">
        <f t="shared" si="306"/>
        <v>0</v>
      </c>
      <c r="Q942" s="105">
        <f t="shared" si="306"/>
        <v>0</v>
      </c>
      <c r="R942" s="105">
        <f t="shared" si="306"/>
        <v>18535.940000000002</v>
      </c>
      <c r="S942" s="105">
        <f t="shared" si="306"/>
        <v>207241086.76999998</v>
      </c>
      <c r="T942" s="105">
        <f t="shared" si="306"/>
        <v>0</v>
      </c>
      <c r="U942" s="105">
        <f t="shared" si="306"/>
        <v>0</v>
      </c>
      <c r="V942" s="105">
        <f t="shared" si="306"/>
        <v>0</v>
      </c>
      <c r="W942" s="105">
        <f t="shared" si="306"/>
        <v>0</v>
      </c>
      <c r="X942" s="105">
        <f t="shared" si="306"/>
        <v>0</v>
      </c>
      <c r="Y942" s="105">
        <f t="shared" si="306"/>
        <v>16578553.180000002</v>
      </c>
      <c r="Z942" s="429">
        <f>(C942-Y942)*0.0214</f>
        <v>5513525.5747999987</v>
      </c>
      <c r="AA942" s="34"/>
      <c r="AB942" s="34"/>
      <c r="AC942" s="176"/>
      <c r="AD942" s="85"/>
      <c r="AE942" s="86"/>
    </row>
    <row r="943" spans="1:33" ht="16.5" customHeight="1" x14ac:dyDescent="0.25">
      <c r="A943" s="492" t="s">
        <v>71</v>
      </c>
      <c r="B943" s="493"/>
      <c r="C943" s="493"/>
      <c r="D943" s="493"/>
      <c r="E943" s="493"/>
      <c r="F943" s="493"/>
      <c r="G943" s="493"/>
      <c r="H943" s="493"/>
      <c r="I943" s="493"/>
      <c r="J943" s="493"/>
      <c r="K943" s="493"/>
      <c r="L943" s="493"/>
      <c r="M943" s="493"/>
      <c r="N943" s="493"/>
      <c r="O943" s="493"/>
      <c r="P943" s="493"/>
      <c r="Q943" s="493"/>
      <c r="R943" s="493"/>
      <c r="S943" s="493"/>
      <c r="T943" s="493"/>
      <c r="U943" s="493"/>
      <c r="V943" s="493"/>
      <c r="W943" s="493"/>
      <c r="X943" s="493"/>
      <c r="Y943" s="494"/>
      <c r="Z943" s="463"/>
      <c r="AA943" s="13"/>
      <c r="AB943" s="34"/>
      <c r="AD943" s="85"/>
    </row>
    <row r="944" spans="1:33" ht="15" customHeight="1" x14ac:dyDescent="0.2">
      <c r="A944" s="637" t="s">
        <v>811</v>
      </c>
      <c r="B944" s="638"/>
      <c r="C944" s="639"/>
      <c r="D944" s="197"/>
      <c r="E944" s="197"/>
      <c r="F944" s="197"/>
      <c r="G944" s="197"/>
      <c r="H944" s="197"/>
      <c r="I944" s="197"/>
      <c r="J944" s="197"/>
      <c r="K944" s="197"/>
      <c r="L944" s="197"/>
      <c r="M944" s="197"/>
      <c r="N944" s="197"/>
      <c r="O944" s="197"/>
      <c r="P944" s="197"/>
      <c r="Q944" s="197"/>
      <c r="R944" s="197"/>
      <c r="S944" s="197"/>
      <c r="T944" s="197"/>
      <c r="U944" s="197"/>
      <c r="V944" s="197"/>
      <c r="W944" s="197"/>
      <c r="X944" s="197"/>
      <c r="Y944" s="427"/>
      <c r="Z944" s="429"/>
      <c r="AA944" s="316"/>
      <c r="AB944" s="126"/>
      <c r="AE944" s="123"/>
    </row>
    <row r="945" spans="1:33" x14ac:dyDescent="0.25">
      <c r="A945" s="125">
        <f>A940+1</f>
        <v>730</v>
      </c>
      <c r="B945" s="296" t="s">
        <v>812</v>
      </c>
      <c r="C945" s="429">
        <f>D945+M945+O945+Q945+S945+U945+W945+X945+Y945</f>
        <v>2347774.9900000002</v>
      </c>
      <c r="D945" s="455">
        <f>E945+F945+G945+H945+I945+J945</f>
        <v>0</v>
      </c>
      <c r="E945" s="197"/>
      <c r="F945" s="197"/>
      <c r="G945" s="197"/>
      <c r="H945" s="197"/>
      <c r="I945" s="197"/>
      <c r="J945" s="197"/>
      <c r="K945" s="197"/>
      <c r="L945" s="197"/>
      <c r="M945" s="197"/>
      <c r="N945" s="197"/>
      <c r="O945" s="197"/>
      <c r="P945" s="197"/>
      <c r="Q945" s="197"/>
      <c r="R945" s="197"/>
      <c r="S945" s="197"/>
      <c r="T945" s="197"/>
      <c r="U945" s="197">
        <v>0</v>
      </c>
      <c r="V945" s="197">
        <v>0</v>
      </c>
      <c r="W945" s="197">
        <v>0</v>
      </c>
      <c r="X945" s="197">
        <v>0</v>
      </c>
      <c r="Y945" s="455">
        <v>2347774.9900000002</v>
      </c>
      <c r="Z945" s="460"/>
      <c r="AA945" s="316"/>
      <c r="AB945" s="126" t="s">
        <v>1171</v>
      </c>
      <c r="AE945" s="123"/>
    </row>
    <row r="946" spans="1:33" x14ac:dyDescent="0.25">
      <c r="A946" s="125">
        <f>A945+1</f>
        <v>731</v>
      </c>
      <c r="B946" s="296" t="s">
        <v>813</v>
      </c>
      <c r="C946" s="429">
        <f>D946+M946+O946+Q946+S946+U946+W946+X946+Y946</f>
        <v>337758.56</v>
      </c>
      <c r="D946" s="455">
        <f>E946+F946+G946+H946+I946+J946</f>
        <v>0</v>
      </c>
      <c r="E946" s="197"/>
      <c r="F946" s="197"/>
      <c r="G946" s="197"/>
      <c r="H946" s="197"/>
      <c r="I946" s="197"/>
      <c r="J946" s="197"/>
      <c r="K946" s="197"/>
      <c r="L946" s="197"/>
      <c r="M946" s="197"/>
      <c r="N946" s="197"/>
      <c r="O946" s="197"/>
      <c r="P946" s="197"/>
      <c r="Q946" s="197"/>
      <c r="R946" s="197"/>
      <c r="S946" s="197"/>
      <c r="T946" s="197"/>
      <c r="U946" s="197">
        <v>0</v>
      </c>
      <c r="V946" s="197">
        <v>0</v>
      </c>
      <c r="W946" s="197">
        <v>0</v>
      </c>
      <c r="X946" s="197">
        <v>0</v>
      </c>
      <c r="Y946" s="455">
        <v>337758.56</v>
      </c>
      <c r="Z946" s="460"/>
      <c r="AA946" s="316"/>
      <c r="AB946" s="126" t="s">
        <v>1142</v>
      </c>
      <c r="AE946" s="123"/>
    </row>
    <row r="947" spans="1:33" x14ac:dyDescent="0.25">
      <c r="A947" s="125">
        <f>A946+1</f>
        <v>732</v>
      </c>
      <c r="B947" s="304" t="s">
        <v>814</v>
      </c>
      <c r="C947" s="429">
        <f>D947+M947+O947+Q947+S947+U947+W947+X947+Y947</f>
        <v>1194951.1499999999</v>
      </c>
      <c r="D947" s="455">
        <f>E947+F947+G947+H947+I947+J947</f>
        <v>0</v>
      </c>
      <c r="E947" s="197"/>
      <c r="F947" s="197"/>
      <c r="G947" s="197"/>
      <c r="H947" s="197"/>
      <c r="I947" s="197"/>
      <c r="J947" s="197"/>
      <c r="K947" s="197"/>
      <c r="L947" s="197"/>
      <c r="M947" s="197"/>
      <c r="N947" s="197"/>
      <c r="O947" s="197"/>
      <c r="P947" s="197"/>
      <c r="Q947" s="197"/>
      <c r="R947" s="197"/>
      <c r="S947" s="197"/>
      <c r="T947" s="197"/>
      <c r="U947" s="197">
        <v>0</v>
      </c>
      <c r="V947" s="197">
        <v>0</v>
      </c>
      <c r="W947" s="197">
        <v>0</v>
      </c>
      <c r="X947" s="197">
        <v>0</v>
      </c>
      <c r="Y947" s="455">
        <v>1194951.1499999999</v>
      </c>
      <c r="Z947" s="460"/>
      <c r="AA947" s="316"/>
      <c r="AB947" s="126" t="s">
        <v>1143</v>
      </c>
      <c r="AE947" s="123"/>
    </row>
    <row r="948" spans="1:33" x14ac:dyDescent="0.25">
      <c r="A948" s="125">
        <f>A947+1</f>
        <v>733</v>
      </c>
      <c r="B948" s="304" t="s">
        <v>815</v>
      </c>
      <c r="C948" s="429">
        <f>D948+M948+O948+Q948+S948+U948+W948+X948+Y948</f>
        <v>1323890.67</v>
      </c>
      <c r="D948" s="455">
        <f>E948+F948+G948+H948+I948+J948</f>
        <v>0</v>
      </c>
      <c r="E948" s="197"/>
      <c r="F948" s="197"/>
      <c r="G948" s="197"/>
      <c r="H948" s="197"/>
      <c r="I948" s="197"/>
      <c r="J948" s="197"/>
      <c r="K948" s="197"/>
      <c r="L948" s="197"/>
      <c r="M948" s="197"/>
      <c r="N948" s="197"/>
      <c r="O948" s="197"/>
      <c r="P948" s="197"/>
      <c r="Q948" s="197"/>
      <c r="R948" s="197"/>
      <c r="S948" s="197"/>
      <c r="T948" s="197"/>
      <c r="U948" s="197">
        <v>0</v>
      </c>
      <c r="V948" s="197">
        <v>0</v>
      </c>
      <c r="W948" s="197">
        <v>0</v>
      </c>
      <c r="X948" s="197">
        <v>0</v>
      </c>
      <c r="Y948" s="455">
        <v>1323890.67</v>
      </c>
      <c r="Z948" s="460"/>
      <c r="AA948" s="316"/>
      <c r="AB948" s="126" t="s">
        <v>1143</v>
      </c>
      <c r="AE948" s="123"/>
    </row>
    <row r="949" spans="1:33" ht="20.25" customHeight="1" x14ac:dyDescent="0.25">
      <c r="A949" s="125">
        <f>A948+1</f>
        <v>734</v>
      </c>
      <c r="B949" s="304" t="s">
        <v>816</v>
      </c>
      <c r="C949" s="429">
        <f>D949+M949+O949+Q949+S949+U949+W949+X949+Y949</f>
        <v>2121790.7400000002</v>
      </c>
      <c r="D949" s="455">
        <f>E949+F949+G949+H949+I949+J949</f>
        <v>0</v>
      </c>
      <c r="E949" s="197"/>
      <c r="F949" s="197"/>
      <c r="G949" s="197"/>
      <c r="H949" s="197"/>
      <c r="I949" s="197"/>
      <c r="J949" s="197"/>
      <c r="K949" s="197"/>
      <c r="L949" s="197"/>
      <c r="M949" s="197"/>
      <c r="N949" s="197"/>
      <c r="O949" s="197"/>
      <c r="P949" s="197"/>
      <c r="Q949" s="197"/>
      <c r="R949" s="197"/>
      <c r="S949" s="197"/>
      <c r="T949" s="197"/>
      <c r="U949" s="197"/>
      <c r="V949" s="197"/>
      <c r="W949" s="197"/>
      <c r="X949" s="197"/>
      <c r="Y949" s="455">
        <v>2121790.7400000002</v>
      </c>
      <c r="Z949" s="460"/>
      <c r="AA949" s="316"/>
      <c r="AB949" s="126" t="s">
        <v>1170</v>
      </c>
      <c r="AE949" s="123"/>
    </row>
    <row r="950" spans="1:33" ht="15" customHeight="1" x14ac:dyDescent="0.25">
      <c r="A950" s="597" t="s">
        <v>17</v>
      </c>
      <c r="B950" s="598"/>
      <c r="C950" s="432">
        <f>SUM(C945:C949)</f>
        <v>7326166.1100000003</v>
      </c>
      <c r="D950" s="197">
        <f t="shared" ref="D950:Y950" si="307">SUM(D945:D949)</f>
        <v>0</v>
      </c>
      <c r="E950" s="197">
        <f t="shared" si="307"/>
        <v>0</v>
      </c>
      <c r="F950" s="197">
        <f t="shared" si="307"/>
        <v>0</v>
      </c>
      <c r="G950" s="197">
        <f t="shared" si="307"/>
        <v>0</v>
      </c>
      <c r="H950" s="197">
        <f t="shared" si="307"/>
        <v>0</v>
      </c>
      <c r="I950" s="197">
        <f t="shared" si="307"/>
        <v>0</v>
      </c>
      <c r="J950" s="197">
        <f t="shared" si="307"/>
        <v>0</v>
      </c>
      <c r="K950" s="197">
        <f t="shared" si="307"/>
        <v>0</v>
      </c>
      <c r="L950" s="197">
        <f t="shared" si="307"/>
        <v>0</v>
      </c>
      <c r="M950" s="197">
        <f t="shared" si="307"/>
        <v>0</v>
      </c>
      <c r="N950" s="197">
        <f t="shared" si="307"/>
        <v>0</v>
      </c>
      <c r="O950" s="197">
        <f t="shared" si="307"/>
        <v>0</v>
      </c>
      <c r="P950" s="197">
        <f t="shared" si="307"/>
        <v>0</v>
      </c>
      <c r="Q950" s="197">
        <f t="shared" si="307"/>
        <v>0</v>
      </c>
      <c r="R950" s="197">
        <f t="shared" si="307"/>
        <v>0</v>
      </c>
      <c r="S950" s="197">
        <f t="shared" si="307"/>
        <v>0</v>
      </c>
      <c r="T950" s="197">
        <f t="shared" si="307"/>
        <v>0</v>
      </c>
      <c r="U950" s="197">
        <f t="shared" si="307"/>
        <v>0</v>
      </c>
      <c r="V950" s="197">
        <f t="shared" si="307"/>
        <v>0</v>
      </c>
      <c r="W950" s="197">
        <f t="shared" si="307"/>
        <v>0</v>
      </c>
      <c r="X950" s="197">
        <f t="shared" si="307"/>
        <v>0</v>
      </c>
      <c r="Y950" s="197">
        <f t="shared" si="307"/>
        <v>7326166.1100000003</v>
      </c>
      <c r="Z950" s="429">
        <f>(C950-Y950)*0.0214</f>
        <v>0</v>
      </c>
      <c r="AA950" s="316"/>
      <c r="AB950" s="126"/>
      <c r="AE950" s="123"/>
    </row>
    <row r="951" spans="1:33" ht="16.5" customHeight="1" x14ac:dyDescent="0.25">
      <c r="A951" s="492" t="s">
        <v>819</v>
      </c>
      <c r="B951" s="493"/>
      <c r="C951" s="494"/>
      <c r="D951" s="369"/>
      <c r="E951" s="369"/>
      <c r="F951" s="369"/>
      <c r="G951" s="369"/>
      <c r="H951" s="369"/>
      <c r="I951" s="369"/>
      <c r="J951" s="369"/>
      <c r="K951" s="369"/>
      <c r="L951" s="369"/>
      <c r="M951" s="369"/>
      <c r="N951" s="369"/>
      <c r="O951" s="369"/>
      <c r="P951" s="369"/>
      <c r="Q951" s="369"/>
      <c r="R951" s="369"/>
      <c r="S951" s="369"/>
      <c r="T951" s="369"/>
      <c r="U951" s="369"/>
      <c r="V951" s="369"/>
      <c r="W951" s="369"/>
      <c r="X951" s="369"/>
      <c r="Y951" s="480"/>
      <c r="Z951" s="482"/>
      <c r="AA951" s="13"/>
      <c r="AB951" s="34"/>
      <c r="AE951" s="123"/>
    </row>
    <row r="952" spans="1:33" ht="16.5" customHeight="1" x14ac:dyDescent="0.25">
      <c r="A952" s="428">
        <f>A949+1</f>
        <v>735</v>
      </c>
      <c r="B952" s="299" t="s">
        <v>817</v>
      </c>
      <c r="C952" s="429">
        <f>D952+M952+O952+Q952+S952+U952+W952+X952+Y952</f>
        <v>246211.97</v>
      </c>
      <c r="D952" s="455">
        <f>E952+F952+G952+H952+I952+J952</f>
        <v>0</v>
      </c>
      <c r="E952" s="455"/>
      <c r="F952" s="455">
        <v>0</v>
      </c>
      <c r="G952" s="455">
        <v>0</v>
      </c>
      <c r="H952" s="455">
        <v>0</v>
      </c>
      <c r="I952" s="455">
        <v>0</v>
      </c>
      <c r="J952" s="455">
        <v>0</v>
      </c>
      <c r="K952" s="455">
        <v>0</v>
      </c>
      <c r="L952" s="455"/>
      <c r="M952" s="455">
        <v>0</v>
      </c>
      <c r="N952" s="197"/>
      <c r="O952" s="455"/>
      <c r="P952" s="455">
        <v>0</v>
      </c>
      <c r="Q952" s="455">
        <v>0</v>
      </c>
      <c r="R952" s="455">
        <v>0</v>
      </c>
      <c r="S952" s="455">
        <v>0</v>
      </c>
      <c r="T952" s="455">
        <v>0</v>
      </c>
      <c r="U952" s="455">
        <v>0</v>
      </c>
      <c r="V952" s="455">
        <v>0</v>
      </c>
      <c r="W952" s="455">
        <v>0</v>
      </c>
      <c r="X952" s="455">
        <v>0</v>
      </c>
      <c r="Y952" s="455">
        <v>246211.97</v>
      </c>
      <c r="Z952" s="460"/>
      <c r="AA952" s="13"/>
      <c r="AB952" s="34" t="s">
        <v>979</v>
      </c>
      <c r="AE952" s="123"/>
    </row>
    <row r="953" spans="1:33" ht="16.5" customHeight="1" x14ac:dyDescent="0.25">
      <c r="A953" s="125">
        <f>A952+1</f>
        <v>736</v>
      </c>
      <c r="B953" s="299" t="s">
        <v>818</v>
      </c>
      <c r="C953" s="429">
        <f>D953+M953+O953+Q953+S953+U953+W953+X953+Y953</f>
        <v>256503.46</v>
      </c>
      <c r="D953" s="455">
        <f>E953+F953+G953+H953+I953+J953</f>
        <v>0</v>
      </c>
      <c r="E953" s="455"/>
      <c r="F953" s="455">
        <v>0</v>
      </c>
      <c r="G953" s="455">
        <v>0</v>
      </c>
      <c r="H953" s="455">
        <v>0</v>
      </c>
      <c r="I953" s="455">
        <v>0</v>
      </c>
      <c r="J953" s="455">
        <v>0</v>
      </c>
      <c r="K953" s="455">
        <v>0</v>
      </c>
      <c r="L953" s="455"/>
      <c r="M953" s="455">
        <v>0</v>
      </c>
      <c r="N953" s="197"/>
      <c r="O953" s="455"/>
      <c r="P953" s="455">
        <v>0</v>
      </c>
      <c r="Q953" s="455">
        <v>0</v>
      </c>
      <c r="R953" s="455">
        <v>0</v>
      </c>
      <c r="S953" s="455">
        <v>0</v>
      </c>
      <c r="T953" s="455">
        <v>0</v>
      </c>
      <c r="U953" s="455">
        <v>0</v>
      </c>
      <c r="V953" s="455">
        <v>0</v>
      </c>
      <c r="W953" s="455">
        <v>0</v>
      </c>
      <c r="X953" s="455">
        <v>0</v>
      </c>
      <c r="Y953" s="455">
        <v>256503.46</v>
      </c>
      <c r="Z953" s="460"/>
      <c r="AA953" s="13"/>
      <c r="AB953" s="34" t="s">
        <v>979</v>
      </c>
      <c r="AE953" s="123"/>
    </row>
    <row r="954" spans="1:33" ht="15" customHeight="1" x14ac:dyDescent="0.25">
      <c r="A954" s="597" t="s">
        <v>17</v>
      </c>
      <c r="B954" s="598"/>
      <c r="C954" s="460">
        <f>SUM(C952:C953)</f>
        <v>502715.43</v>
      </c>
      <c r="D954" s="455">
        <f t="shared" ref="D954:Y954" si="308">SUM(D952:D953)</f>
        <v>0</v>
      </c>
      <c r="E954" s="455">
        <f t="shared" si="308"/>
        <v>0</v>
      </c>
      <c r="F954" s="455">
        <f t="shared" si="308"/>
        <v>0</v>
      </c>
      <c r="G954" s="455">
        <f t="shared" si="308"/>
        <v>0</v>
      </c>
      <c r="H954" s="455">
        <f t="shared" si="308"/>
        <v>0</v>
      </c>
      <c r="I954" s="455">
        <f t="shared" si="308"/>
        <v>0</v>
      </c>
      <c r="J954" s="455">
        <f t="shared" si="308"/>
        <v>0</v>
      </c>
      <c r="K954" s="455">
        <f t="shared" si="308"/>
        <v>0</v>
      </c>
      <c r="L954" s="455">
        <f t="shared" si="308"/>
        <v>0</v>
      </c>
      <c r="M954" s="455">
        <f t="shared" si="308"/>
        <v>0</v>
      </c>
      <c r="N954" s="455">
        <f t="shared" si="308"/>
        <v>0</v>
      </c>
      <c r="O954" s="455">
        <f t="shared" si="308"/>
        <v>0</v>
      </c>
      <c r="P954" s="455">
        <f t="shared" si="308"/>
        <v>0</v>
      </c>
      <c r="Q954" s="455">
        <f t="shared" si="308"/>
        <v>0</v>
      </c>
      <c r="R954" s="455">
        <f t="shared" si="308"/>
        <v>0</v>
      </c>
      <c r="S954" s="455">
        <f t="shared" si="308"/>
        <v>0</v>
      </c>
      <c r="T954" s="455">
        <f t="shared" si="308"/>
        <v>0</v>
      </c>
      <c r="U954" s="455">
        <f t="shared" si="308"/>
        <v>0</v>
      </c>
      <c r="V954" s="455">
        <f t="shared" si="308"/>
        <v>0</v>
      </c>
      <c r="W954" s="455">
        <f t="shared" si="308"/>
        <v>0</v>
      </c>
      <c r="X954" s="455">
        <f t="shared" si="308"/>
        <v>0</v>
      </c>
      <c r="Y954" s="455">
        <f t="shared" si="308"/>
        <v>502715.43</v>
      </c>
      <c r="Z954" s="429">
        <f>(C954-Y954)*0.0214</f>
        <v>0</v>
      </c>
      <c r="AA954" s="13"/>
      <c r="AB954" s="34"/>
      <c r="AC954" s="85"/>
      <c r="AD954" s="85"/>
      <c r="AE954" s="123"/>
    </row>
    <row r="955" spans="1:33" ht="21" customHeight="1" x14ac:dyDescent="0.25">
      <c r="A955" s="492" t="s">
        <v>72</v>
      </c>
      <c r="B955" s="493"/>
      <c r="C955" s="494"/>
      <c r="D955" s="480"/>
      <c r="E955" s="480"/>
      <c r="F955" s="480"/>
      <c r="G955" s="480"/>
      <c r="H955" s="480"/>
      <c r="I955" s="480"/>
      <c r="J955" s="480"/>
      <c r="K955" s="480"/>
      <c r="L955" s="480"/>
      <c r="M955" s="480"/>
      <c r="N955" s="480"/>
      <c r="O955" s="480"/>
      <c r="P955" s="480"/>
      <c r="Q955" s="480"/>
      <c r="R955" s="480"/>
      <c r="S955" s="480"/>
      <c r="T955" s="480"/>
      <c r="U955" s="480"/>
      <c r="V955" s="480"/>
      <c r="W955" s="480"/>
      <c r="X955" s="480"/>
      <c r="Y955" s="480"/>
      <c r="Z955" s="482"/>
      <c r="AA955" s="13"/>
      <c r="AB955" s="34"/>
      <c r="AC955" s="85"/>
      <c r="AD955" s="85"/>
    </row>
    <row r="956" spans="1:33" ht="21" customHeight="1" x14ac:dyDescent="0.25">
      <c r="A956" s="125">
        <f>A953+1</f>
        <v>737</v>
      </c>
      <c r="B956" s="329" t="s">
        <v>289</v>
      </c>
      <c r="C956" s="429">
        <f>D956+M956+O956+Q956+S956+U956+W956+X956+Y956</f>
        <v>362067.66</v>
      </c>
      <c r="D956" s="455">
        <f>E956+F956+G956+H956+I956+J956</f>
        <v>362067.66</v>
      </c>
      <c r="E956" s="427"/>
      <c r="F956" s="455">
        <v>362067.66</v>
      </c>
      <c r="G956" s="455"/>
      <c r="H956" s="455"/>
      <c r="I956" s="455"/>
      <c r="J956" s="455"/>
      <c r="K956" s="455"/>
      <c r="L956" s="455"/>
      <c r="M956" s="455"/>
      <c r="N956" s="427"/>
      <c r="O956" s="427"/>
      <c r="P956" s="455"/>
      <c r="Q956" s="455"/>
      <c r="R956" s="408"/>
      <c r="S956" s="427"/>
      <c r="T956" s="455"/>
      <c r="U956" s="455"/>
      <c r="V956" s="455"/>
      <c r="W956" s="455"/>
      <c r="X956" s="455"/>
      <c r="Y956" s="455"/>
      <c r="Z956" s="460"/>
      <c r="AA956" s="13" t="s">
        <v>363</v>
      </c>
      <c r="AB956" s="34"/>
      <c r="AC956" s="85"/>
      <c r="AD956" s="85"/>
    </row>
    <row r="957" spans="1:33" ht="21" customHeight="1" x14ac:dyDescent="0.25">
      <c r="A957" s="125">
        <f>A956+1</f>
        <v>738</v>
      </c>
      <c r="B957" s="329" t="s">
        <v>290</v>
      </c>
      <c r="C957" s="429">
        <f>D957+M957+O957+Q957+S957+U957+W957+X957+Y957</f>
        <v>372000.9</v>
      </c>
      <c r="D957" s="455">
        <f>E957+F957+G957+H957+I957+J957</f>
        <v>372000.9</v>
      </c>
      <c r="E957" s="427"/>
      <c r="F957" s="455">
        <v>372000.9</v>
      </c>
      <c r="G957" s="455"/>
      <c r="H957" s="455"/>
      <c r="I957" s="455"/>
      <c r="J957" s="455"/>
      <c r="K957" s="455"/>
      <c r="L957" s="455"/>
      <c r="M957" s="455"/>
      <c r="N957" s="408"/>
      <c r="O957" s="427"/>
      <c r="P957" s="455"/>
      <c r="Q957" s="455"/>
      <c r="R957" s="408"/>
      <c r="S957" s="427"/>
      <c r="T957" s="455"/>
      <c r="U957" s="455"/>
      <c r="V957" s="455"/>
      <c r="W957" s="455"/>
      <c r="X957" s="455"/>
      <c r="Y957" s="455"/>
      <c r="Z957" s="460"/>
      <c r="AA957" s="13" t="s">
        <v>363</v>
      </c>
      <c r="AB957" s="34"/>
      <c r="AC957" s="85"/>
      <c r="AD957" s="85"/>
    </row>
    <row r="958" spans="1:33" ht="21" customHeight="1" x14ac:dyDescent="0.25">
      <c r="A958" s="597" t="s">
        <v>17</v>
      </c>
      <c r="B958" s="598"/>
      <c r="C958" s="460">
        <f>SUM(C956:C957)</f>
        <v>734068.56</v>
      </c>
      <c r="D958" s="455">
        <f t="shared" ref="D958:Y958" si="309">SUM(D956:D957)</f>
        <v>734068.56</v>
      </c>
      <c r="E958" s="455">
        <f t="shared" si="309"/>
        <v>0</v>
      </c>
      <c r="F958" s="455">
        <f t="shared" si="309"/>
        <v>734068.56</v>
      </c>
      <c r="G958" s="455">
        <f t="shared" si="309"/>
        <v>0</v>
      </c>
      <c r="H958" s="455">
        <f t="shared" si="309"/>
        <v>0</v>
      </c>
      <c r="I958" s="455">
        <f t="shared" si="309"/>
        <v>0</v>
      </c>
      <c r="J958" s="455">
        <f t="shared" si="309"/>
        <v>0</v>
      </c>
      <c r="K958" s="455">
        <f t="shared" si="309"/>
        <v>0</v>
      </c>
      <c r="L958" s="455">
        <f t="shared" si="309"/>
        <v>0</v>
      </c>
      <c r="M958" s="455">
        <f t="shared" si="309"/>
        <v>0</v>
      </c>
      <c r="N958" s="455">
        <f t="shared" si="309"/>
        <v>0</v>
      </c>
      <c r="O958" s="455">
        <f t="shared" si="309"/>
        <v>0</v>
      </c>
      <c r="P958" s="455">
        <f t="shared" si="309"/>
        <v>0</v>
      </c>
      <c r="Q958" s="455">
        <f t="shared" si="309"/>
        <v>0</v>
      </c>
      <c r="R958" s="455">
        <f t="shared" si="309"/>
        <v>0</v>
      </c>
      <c r="S958" s="455">
        <f t="shared" si="309"/>
        <v>0</v>
      </c>
      <c r="T958" s="455">
        <f t="shared" si="309"/>
        <v>0</v>
      </c>
      <c r="U958" s="455">
        <f t="shared" si="309"/>
        <v>0</v>
      </c>
      <c r="V958" s="455">
        <f t="shared" si="309"/>
        <v>0</v>
      </c>
      <c r="W958" s="455">
        <f t="shared" si="309"/>
        <v>0</v>
      </c>
      <c r="X958" s="455">
        <f t="shared" si="309"/>
        <v>0</v>
      </c>
      <c r="Y958" s="455">
        <f t="shared" si="309"/>
        <v>0</v>
      </c>
      <c r="Z958" s="429">
        <f>(C958-Y958)*0.0214</f>
        <v>15709.067184</v>
      </c>
      <c r="AA958" s="13"/>
      <c r="AB958" s="34"/>
      <c r="AC958" s="85"/>
      <c r="AD958" s="85"/>
      <c r="AG958" s="86"/>
    </row>
    <row r="959" spans="1:33" ht="21" customHeight="1" x14ac:dyDescent="0.25">
      <c r="A959" s="492" t="s">
        <v>73</v>
      </c>
      <c r="B959" s="493"/>
      <c r="C959" s="494"/>
      <c r="D959" s="480"/>
      <c r="E959" s="480"/>
      <c r="F959" s="480"/>
      <c r="G959" s="480"/>
      <c r="H959" s="480"/>
      <c r="I959" s="480"/>
      <c r="J959" s="480"/>
      <c r="K959" s="480"/>
      <c r="L959" s="480"/>
      <c r="M959" s="480"/>
      <c r="N959" s="480"/>
      <c r="O959" s="480"/>
      <c r="P959" s="480"/>
      <c r="Q959" s="480"/>
      <c r="R959" s="480"/>
      <c r="S959" s="480"/>
      <c r="T959" s="480"/>
      <c r="U959" s="480"/>
      <c r="V959" s="480"/>
      <c r="W959" s="480"/>
      <c r="X959" s="480"/>
      <c r="Y959" s="480"/>
      <c r="Z959" s="482"/>
      <c r="AA959" s="13"/>
      <c r="AB959" s="34"/>
      <c r="AD959" s="85"/>
    </row>
    <row r="960" spans="1:33" ht="21" customHeight="1" x14ac:dyDescent="0.25">
      <c r="A960" s="428">
        <f>A957+1</f>
        <v>739</v>
      </c>
      <c r="B960" s="329" t="s">
        <v>291</v>
      </c>
      <c r="C960" s="429">
        <f t="shared" ref="C960:C965" si="310">D960+M960+O960+Q960+S960+U960+W960+X960+Y960</f>
        <v>4600149.76</v>
      </c>
      <c r="D960" s="455">
        <f>E960+F960+G960+H960+I960+J960</f>
        <v>4133801.96</v>
      </c>
      <c r="E960" s="427"/>
      <c r="F960" s="455"/>
      <c r="G960" s="455">
        <v>3377722.86</v>
      </c>
      <c r="H960" s="455">
        <v>756079.1</v>
      </c>
      <c r="I960" s="480"/>
      <c r="J960" s="480"/>
      <c r="K960" s="480"/>
      <c r="L960" s="480"/>
      <c r="M960" s="480"/>
      <c r="N960" s="269"/>
      <c r="O960" s="427"/>
      <c r="P960" s="480"/>
      <c r="Q960" s="480"/>
      <c r="R960" s="455"/>
      <c r="S960" s="455"/>
      <c r="T960" s="480"/>
      <c r="U960" s="480"/>
      <c r="V960" s="480"/>
      <c r="W960" s="480"/>
      <c r="X960" s="455">
        <f>306397.62+159950.18</f>
        <v>466347.8</v>
      </c>
      <c r="Y960" s="455"/>
      <c r="Z960" s="460"/>
      <c r="AA960" s="13" t="s">
        <v>356</v>
      </c>
      <c r="AB960" s="34"/>
      <c r="AD960" s="85"/>
    </row>
    <row r="961" spans="1:33" x14ac:dyDescent="0.25">
      <c r="A961" s="125">
        <f>A960+1</f>
        <v>740</v>
      </c>
      <c r="B961" s="301" t="s">
        <v>823</v>
      </c>
      <c r="C961" s="429">
        <f t="shared" si="310"/>
        <v>804526</v>
      </c>
      <c r="D961" s="455">
        <v>0</v>
      </c>
      <c r="E961" s="455"/>
      <c r="F961" s="455"/>
      <c r="G961" s="455"/>
      <c r="H961" s="455"/>
      <c r="I961" s="480"/>
      <c r="J961" s="480"/>
      <c r="K961" s="480"/>
      <c r="L961" s="480"/>
      <c r="M961" s="480"/>
      <c r="N961" s="409"/>
      <c r="O961" s="409"/>
      <c r="P961" s="480"/>
      <c r="Q961" s="480"/>
      <c r="R961" s="409"/>
      <c r="S961" s="409"/>
      <c r="T961" s="480"/>
      <c r="U961" s="455"/>
      <c r="V961" s="455"/>
      <c r="W961" s="480"/>
      <c r="X961" s="427"/>
      <c r="Y961" s="455">
        <f>474221.13+330304.87</f>
        <v>804526</v>
      </c>
      <c r="Z961" s="460"/>
      <c r="AA961" s="460"/>
      <c r="AB961" s="13" t="s">
        <v>821</v>
      </c>
      <c r="AC961" s="19" t="s">
        <v>1016</v>
      </c>
      <c r="AE961" s="123"/>
    </row>
    <row r="962" spans="1:33" ht="24" customHeight="1" x14ac:dyDescent="0.25">
      <c r="A962" s="125">
        <f>A961+1</f>
        <v>741</v>
      </c>
      <c r="B962" s="301" t="s">
        <v>824</v>
      </c>
      <c r="C962" s="429">
        <f t="shared" si="310"/>
        <v>1453722.2</v>
      </c>
      <c r="D962" s="455">
        <f>E962+F962+G962+H962+I962+J962</f>
        <v>0</v>
      </c>
      <c r="E962" s="105"/>
      <c r="F962" s="105"/>
      <c r="G962" s="427"/>
      <c r="H962" s="427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427">
        <v>1453722.2</v>
      </c>
      <c r="Z962" s="429"/>
      <c r="AA962" s="13" t="s">
        <v>820</v>
      </c>
      <c r="AB962" s="34" t="s">
        <v>1017</v>
      </c>
      <c r="AC962" s="85"/>
      <c r="AD962" s="85"/>
      <c r="AE962" s="123"/>
    </row>
    <row r="963" spans="1:33" ht="12.75" x14ac:dyDescent="0.25">
      <c r="A963" s="125">
        <f>A962+1</f>
        <v>742</v>
      </c>
      <c r="B963" s="330" t="s">
        <v>1692</v>
      </c>
      <c r="C963" s="429">
        <f t="shared" si="310"/>
        <v>1084238.6299999999</v>
      </c>
      <c r="D963" s="427"/>
      <c r="E963" s="455"/>
      <c r="F963" s="455"/>
      <c r="G963" s="455"/>
      <c r="H963" s="480"/>
      <c r="I963" s="480"/>
      <c r="J963" s="480"/>
      <c r="K963" s="480"/>
      <c r="L963" s="480"/>
      <c r="M963" s="408"/>
      <c r="N963" s="408"/>
      <c r="O963" s="480"/>
      <c r="P963" s="480"/>
      <c r="Q963" s="408"/>
      <c r="R963" s="408"/>
      <c r="S963" s="480"/>
      <c r="T963" s="455"/>
      <c r="U963" s="455"/>
      <c r="V963" s="480"/>
      <c r="W963" s="427"/>
      <c r="X963" s="381"/>
      <c r="Y963" s="455">
        <v>1084238.6299999999</v>
      </c>
      <c r="Z963" s="35"/>
      <c r="AA963" s="13"/>
      <c r="AB963" s="34" t="s">
        <v>1703</v>
      </c>
      <c r="AC963" s="85"/>
      <c r="AD963" s="85"/>
      <c r="AE963" s="123"/>
    </row>
    <row r="964" spans="1:33" ht="18" customHeight="1" x14ac:dyDescent="0.25">
      <c r="A964" s="125">
        <f>A963+1</f>
        <v>743</v>
      </c>
      <c r="B964" s="301" t="s">
        <v>825</v>
      </c>
      <c r="C964" s="429">
        <f t="shared" si="310"/>
        <v>1954550.13</v>
      </c>
      <c r="D964" s="455">
        <f>E964+F964+G964+H964+I964+J964</f>
        <v>0</v>
      </c>
      <c r="E964" s="197"/>
      <c r="F964" s="197"/>
      <c r="G964" s="197"/>
      <c r="H964" s="105"/>
      <c r="I964" s="197"/>
      <c r="J964" s="197"/>
      <c r="K964" s="197"/>
      <c r="L964" s="197"/>
      <c r="M964" s="197"/>
      <c r="N964" s="197"/>
      <c r="O964" s="197"/>
      <c r="P964" s="197"/>
      <c r="Q964" s="197"/>
      <c r="R964" s="197"/>
      <c r="S964" s="197"/>
      <c r="T964" s="197"/>
      <c r="U964" s="197"/>
      <c r="V964" s="197"/>
      <c r="W964" s="197"/>
      <c r="X964" s="197"/>
      <c r="Y964" s="427">
        <v>1954550.13</v>
      </c>
      <c r="Z964" s="429"/>
      <c r="AA964" s="316" t="s">
        <v>822</v>
      </c>
      <c r="AB964" s="126" t="s">
        <v>1156</v>
      </c>
      <c r="AE964" s="123"/>
    </row>
    <row r="965" spans="1:33" x14ac:dyDescent="0.25">
      <c r="A965" s="125">
        <f>A964+1</f>
        <v>744</v>
      </c>
      <c r="B965" s="301" t="s">
        <v>826</v>
      </c>
      <c r="C965" s="429">
        <f t="shared" si="310"/>
        <v>791545.18</v>
      </c>
      <c r="D965" s="455">
        <f>E965+F965+G965+H965+I965+J965</f>
        <v>0</v>
      </c>
      <c r="E965" s="455"/>
      <c r="F965" s="455"/>
      <c r="G965" s="455"/>
      <c r="H965" s="455"/>
      <c r="I965" s="480"/>
      <c r="J965" s="480"/>
      <c r="K965" s="480"/>
      <c r="L965" s="480"/>
      <c r="M965" s="480"/>
      <c r="N965" s="409"/>
      <c r="O965" s="409"/>
      <c r="P965" s="480"/>
      <c r="Q965" s="480"/>
      <c r="R965" s="427"/>
      <c r="S965" s="427"/>
      <c r="T965" s="480"/>
      <c r="U965" s="480"/>
      <c r="V965" s="455"/>
      <c r="W965" s="480"/>
      <c r="X965" s="427"/>
      <c r="Y965" s="455">
        <v>791545.18</v>
      </c>
      <c r="Z965" s="460"/>
      <c r="AA965" s="13"/>
      <c r="AB965" s="34" t="s">
        <v>978</v>
      </c>
      <c r="AE965" s="123"/>
    </row>
    <row r="966" spans="1:33" ht="21" customHeight="1" x14ac:dyDescent="0.25">
      <c r="A966" s="597" t="s">
        <v>17</v>
      </c>
      <c r="B966" s="598"/>
      <c r="C966" s="460">
        <f>SUM(C960:C965)</f>
        <v>10688731.899999999</v>
      </c>
      <c r="D966" s="455">
        <f t="shared" ref="D966:Y966" si="311">SUM(D960:D965)</f>
        <v>4133801.96</v>
      </c>
      <c r="E966" s="455">
        <f t="shared" si="311"/>
        <v>0</v>
      </c>
      <c r="F966" s="455">
        <f t="shared" si="311"/>
        <v>0</v>
      </c>
      <c r="G966" s="455">
        <f t="shared" si="311"/>
        <v>3377722.86</v>
      </c>
      <c r="H966" s="455">
        <f t="shared" si="311"/>
        <v>756079.1</v>
      </c>
      <c r="I966" s="455">
        <f t="shared" si="311"/>
        <v>0</v>
      </c>
      <c r="J966" s="455">
        <f t="shared" si="311"/>
        <v>0</v>
      </c>
      <c r="K966" s="455">
        <f t="shared" si="311"/>
        <v>0</v>
      </c>
      <c r="L966" s="455">
        <f t="shared" ref="L966" si="312">SUM(L960:L965)</f>
        <v>0</v>
      </c>
      <c r="M966" s="455">
        <f t="shared" si="311"/>
        <v>0</v>
      </c>
      <c r="N966" s="455">
        <f t="shared" si="311"/>
        <v>0</v>
      </c>
      <c r="O966" s="455">
        <f t="shared" si="311"/>
        <v>0</v>
      </c>
      <c r="P966" s="455">
        <f t="shared" si="311"/>
        <v>0</v>
      </c>
      <c r="Q966" s="455">
        <f t="shared" si="311"/>
        <v>0</v>
      </c>
      <c r="R966" s="455">
        <f t="shared" si="311"/>
        <v>0</v>
      </c>
      <c r="S966" s="455">
        <f t="shared" si="311"/>
        <v>0</v>
      </c>
      <c r="T966" s="455">
        <f t="shared" si="311"/>
        <v>0</v>
      </c>
      <c r="U966" s="455">
        <f t="shared" si="311"/>
        <v>0</v>
      </c>
      <c r="V966" s="455">
        <f t="shared" si="311"/>
        <v>0</v>
      </c>
      <c r="W966" s="455">
        <f t="shared" si="311"/>
        <v>0</v>
      </c>
      <c r="X966" s="455">
        <f t="shared" si="311"/>
        <v>466347.8</v>
      </c>
      <c r="Y966" s="455">
        <f t="shared" si="311"/>
        <v>6088582.1399999997</v>
      </c>
      <c r="Z966" s="429">
        <f>(C966-Y966)*0.0214</f>
        <v>98443.20486399997</v>
      </c>
      <c r="AA966" s="13"/>
      <c r="AB966" s="34"/>
      <c r="AC966" s="85"/>
      <c r="AD966" s="85"/>
      <c r="AG966" s="86"/>
    </row>
    <row r="967" spans="1:33" ht="21" customHeight="1" x14ac:dyDescent="0.25">
      <c r="A967" s="492" t="s">
        <v>74</v>
      </c>
      <c r="B967" s="494"/>
      <c r="C967" s="482">
        <f>C966+C958+C954+C950</f>
        <v>19251682</v>
      </c>
      <c r="D967" s="480">
        <f t="shared" ref="D967:Y967" si="313">D966+D958+D954+D950</f>
        <v>4867870.5199999996</v>
      </c>
      <c r="E967" s="480">
        <f t="shared" si="313"/>
        <v>0</v>
      </c>
      <c r="F967" s="480">
        <f t="shared" si="313"/>
        <v>734068.56</v>
      </c>
      <c r="G967" s="480">
        <f t="shared" si="313"/>
        <v>3377722.86</v>
      </c>
      <c r="H967" s="480">
        <f t="shared" si="313"/>
        <v>756079.1</v>
      </c>
      <c r="I967" s="480">
        <f t="shared" si="313"/>
        <v>0</v>
      </c>
      <c r="J967" s="480">
        <f t="shared" si="313"/>
        <v>0</v>
      </c>
      <c r="K967" s="480">
        <f t="shared" si="313"/>
        <v>0</v>
      </c>
      <c r="L967" s="480">
        <f t="shared" ref="L967" si="314">L966+L958+L954+L950</f>
        <v>0</v>
      </c>
      <c r="M967" s="480">
        <f t="shared" si="313"/>
        <v>0</v>
      </c>
      <c r="N967" s="480">
        <f t="shared" si="313"/>
        <v>0</v>
      </c>
      <c r="O967" s="480">
        <f t="shared" si="313"/>
        <v>0</v>
      </c>
      <c r="P967" s="480">
        <f t="shared" si="313"/>
        <v>0</v>
      </c>
      <c r="Q967" s="480">
        <f t="shared" si="313"/>
        <v>0</v>
      </c>
      <c r="R967" s="480">
        <f t="shared" si="313"/>
        <v>0</v>
      </c>
      <c r="S967" s="480">
        <f t="shared" si="313"/>
        <v>0</v>
      </c>
      <c r="T967" s="480">
        <f t="shared" si="313"/>
        <v>0</v>
      </c>
      <c r="U967" s="480">
        <f t="shared" si="313"/>
        <v>0</v>
      </c>
      <c r="V967" s="480">
        <f t="shared" si="313"/>
        <v>0</v>
      </c>
      <c r="W967" s="480">
        <f t="shared" si="313"/>
        <v>0</v>
      </c>
      <c r="X967" s="480">
        <f t="shared" si="313"/>
        <v>466347.8</v>
      </c>
      <c r="Y967" s="480">
        <f t="shared" si="313"/>
        <v>13917463.68</v>
      </c>
      <c r="Z967" s="429">
        <f>(C967-Y967)*0.0214</f>
        <v>114152.272048</v>
      </c>
      <c r="AA967" s="13"/>
      <c r="AB967" s="34"/>
      <c r="AC967" s="9"/>
      <c r="AD967" s="85"/>
    </row>
    <row r="968" spans="1:33" ht="18.75" customHeight="1" x14ac:dyDescent="0.25">
      <c r="A968" s="492" t="s">
        <v>75</v>
      </c>
      <c r="B968" s="493"/>
      <c r="C968" s="493"/>
      <c r="D968" s="493"/>
      <c r="E968" s="493"/>
      <c r="F968" s="493"/>
      <c r="G968" s="493"/>
      <c r="H968" s="493"/>
      <c r="I968" s="493"/>
      <c r="J968" s="493"/>
      <c r="K968" s="493"/>
      <c r="L968" s="493"/>
      <c r="M968" s="493"/>
      <c r="N968" s="493"/>
      <c r="O968" s="493"/>
      <c r="P968" s="493"/>
      <c r="Q968" s="493"/>
      <c r="R968" s="493"/>
      <c r="S968" s="493"/>
      <c r="T968" s="493"/>
      <c r="U968" s="493"/>
      <c r="V968" s="493"/>
      <c r="W968" s="493"/>
      <c r="X968" s="493"/>
      <c r="Y968" s="494"/>
      <c r="Z968" s="463"/>
      <c r="AA968" s="34"/>
      <c r="AB968" s="34"/>
      <c r="AD968" s="85"/>
    </row>
    <row r="969" spans="1:33" ht="18.75" customHeight="1" x14ac:dyDescent="0.25">
      <c r="A969" s="580" t="s">
        <v>1351</v>
      </c>
      <c r="B969" s="581"/>
      <c r="C969" s="582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463"/>
      <c r="AA969" s="34"/>
      <c r="AB969" s="34"/>
      <c r="AD969" s="85"/>
    </row>
    <row r="970" spans="1:33" ht="18.75" customHeight="1" x14ac:dyDescent="0.25">
      <c r="A970" s="428">
        <f>A965+1</f>
        <v>745</v>
      </c>
      <c r="B970" s="296" t="s">
        <v>1352</v>
      </c>
      <c r="C970" s="429">
        <f>D970+M970+O970+Q970+S970+U970+W970+X970+Y970</f>
        <v>340926.51</v>
      </c>
      <c r="D970" s="455">
        <f>E970+F970+G970+H970+I970+J970</f>
        <v>0</v>
      </c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427">
        <v>340926.51</v>
      </c>
      <c r="Z970" s="463"/>
      <c r="AA970" s="34" t="s">
        <v>1353</v>
      </c>
      <c r="AB970" s="34" t="s">
        <v>1353</v>
      </c>
      <c r="AD970" s="85"/>
    </row>
    <row r="971" spans="1:33" ht="18.75" customHeight="1" x14ac:dyDescent="0.2">
      <c r="A971" s="443">
        <f>A970+1</f>
        <v>746</v>
      </c>
      <c r="B971" s="296" t="s">
        <v>1741</v>
      </c>
      <c r="C971" s="429">
        <f>D971+M971+O971+Q971+S971+U971+W971+X971+Y971</f>
        <v>372887.62</v>
      </c>
      <c r="D971" s="455">
        <f>E971+F971+G971+H971+I971+J971</f>
        <v>0</v>
      </c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427">
        <v>372887.62</v>
      </c>
      <c r="R971" s="105"/>
      <c r="S971" s="105"/>
      <c r="T971" s="105"/>
      <c r="U971" s="105"/>
      <c r="V971" s="105"/>
      <c r="W971" s="105"/>
      <c r="X971" s="105"/>
      <c r="Y971" s="427"/>
      <c r="Z971" s="463"/>
      <c r="AA971" s="34"/>
      <c r="AB971" s="34"/>
      <c r="AD971" s="85"/>
    </row>
    <row r="972" spans="1:33" ht="18.75" customHeight="1" x14ac:dyDescent="0.2">
      <c r="A972" s="459">
        <f>A970+1</f>
        <v>746</v>
      </c>
      <c r="B972" s="296" t="s">
        <v>1354</v>
      </c>
      <c r="C972" s="429">
        <f>D972+M972+O972+Q972+S972+U972+W972+X972+Y972</f>
        <v>199511.06</v>
      </c>
      <c r="D972" s="455">
        <f>E972+F972+G972+H972+I972+J972</f>
        <v>0</v>
      </c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427">
        <v>199511.06</v>
      </c>
      <c r="Z972" s="463"/>
      <c r="AA972" s="34" t="s">
        <v>1355</v>
      </c>
      <c r="AB972" s="34" t="s">
        <v>1355</v>
      </c>
      <c r="AD972" s="85"/>
    </row>
    <row r="973" spans="1:33" ht="21" customHeight="1" x14ac:dyDescent="0.25">
      <c r="A973" s="496" t="s">
        <v>17</v>
      </c>
      <c r="B973" s="496"/>
      <c r="C973" s="460">
        <f>SUM(C970:C972)</f>
        <v>913325.19</v>
      </c>
      <c r="D973" s="455">
        <f t="shared" ref="D973:Y973" si="315">SUM(D970:D972)</f>
        <v>0</v>
      </c>
      <c r="E973" s="455">
        <f t="shared" si="315"/>
        <v>0</v>
      </c>
      <c r="F973" s="455">
        <f t="shared" si="315"/>
        <v>0</v>
      </c>
      <c r="G973" s="455">
        <f t="shared" si="315"/>
        <v>0</v>
      </c>
      <c r="H973" s="455">
        <f t="shared" si="315"/>
        <v>0</v>
      </c>
      <c r="I973" s="455">
        <f t="shared" si="315"/>
        <v>0</v>
      </c>
      <c r="J973" s="455">
        <f t="shared" si="315"/>
        <v>0</v>
      </c>
      <c r="K973" s="455">
        <f t="shared" si="315"/>
        <v>0</v>
      </c>
      <c r="L973" s="455">
        <f t="shared" si="315"/>
        <v>0</v>
      </c>
      <c r="M973" s="455">
        <f t="shared" si="315"/>
        <v>0</v>
      </c>
      <c r="N973" s="455">
        <f t="shared" si="315"/>
        <v>0</v>
      </c>
      <c r="O973" s="455">
        <f t="shared" si="315"/>
        <v>0</v>
      </c>
      <c r="P973" s="455">
        <f t="shared" si="315"/>
        <v>0</v>
      </c>
      <c r="Q973" s="455">
        <f t="shared" si="315"/>
        <v>372887.62</v>
      </c>
      <c r="R973" s="455">
        <f t="shared" si="315"/>
        <v>0</v>
      </c>
      <c r="S973" s="455">
        <f t="shared" si="315"/>
        <v>0</v>
      </c>
      <c r="T973" s="455">
        <f t="shared" si="315"/>
        <v>0</v>
      </c>
      <c r="U973" s="455">
        <f t="shared" si="315"/>
        <v>0</v>
      </c>
      <c r="V973" s="455">
        <f t="shared" si="315"/>
        <v>0</v>
      </c>
      <c r="W973" s="455">
        <f t="shared" si="315"/>
        <v>0</v>
      </c>
      <c r="X973" s="455">
        <f t="shared" si="315"/>
        <v>0</v>
      </c>
      <c r="Y973" s="455">
        <f t="shared" si="315"/>
        <v>540437.57000000007</v>
      </c>
      <c r="Z973" s="429">
        <f>(C973-Y973)*0.0214</f>
        <v>7979.7950679999967</v>
      </c>
      <c r="AA973" s="34"/>
      <c r="AB973" s="34"/>
      <c r="AC973" s="85"/>
      <c r="AD973" s="85"/>
      <c r="AG973" s="86"/>
    </row>
    <row r="974" spans="1:33" ht="18.75" customHeight="1" x14ac:dyDescent="0.25">
      <c r="A974" s="580" t="s">
        <v>76</v>
      </c>
      <c r="B974" s="581"/>
      <c r="C974" s="582"/>
      <c r="D974" s="627"/>
      <c r="E974" s="627"/>
      <c r="F974" s="627"/>
      <c r="G974" s="627"/>
      <c r="H974" s="627"/>
      <c r="I974" s="627"/>
      <c r="J974" s="627"/>
      <c r="K974" s="627"/>
      <c r="L974" s="627"/>
      <c r="M974" s="627"/>
      <c r="N974" s="627"/>
      <c r="O974" s="627"/>
      <c r="P974" s="627"/>
      <c r="Q974" s="627"/>
      <c r="R974" s="627"/>
      <c r="S974" s="627"/>
      <c r="T974" s="627"/>
      <c r="U974" s="627"/>
      <c r="V974" s="627"/>
      <c r="W974" s="627"/>
      <c r="X974" s="627"/>
      <c r="Y974" s="627"/>
      <c r="Z974" s="482"/>
      <c r="AA974" s="34"/>
      <c r="AB974" s="34"/>
      <c r="AD974" s="85"/>
    </row>
    <row r="975" spans="1:33" ht="18.75" customHeight="1" x14ac:dyDescent="0.25">
      <c r="A975" s="428">
        <f>A972+1</f>
        <v>747</v>
      </c>
      <c r="B975" s="329" t="s">
        <v>292</v>
      </c>
      <c r="C975" s="429">
        <f>D975+M975+O975+Q975+S975+U975+W975+X975+Y975</f>
        <v>4296966.46</v>
      </c>
      <c r="D975" s="455">
        <f>E975+F975+G975+H975+I975+J975</f>
        <v>484463.16</v>
      </c>
      <c r="E975" s="427"/>
      <c r="F975" s="455">
        <v>484463.16</v>
      </c>
      <c r="G975" s="455"/>
      <c r="H975" s="455"/>
      <c r="I975" s="455"/>
      <c r="J975" s="455"/>
      <c r="K975" s="455"/>
      <c r="L975" s="455"/>
      <c r="M975" s="455"/>
      <c r="N975" s="455"/>
      <c r="O975" s="455"/>
      <c r="P975" s="455"/>
      <c r="Q975" s="455"/>
      <c r="R975" s="455">
        <v>828</v>
      </c>
      <c r="S975" s="455">
        <v>3812503.3</v>
      </c>
      <c r="T975" s="455"/>
      <c r="U975" s="455"/>
      <c r="V975" s="455"/>
      <c r="W975" s="455"/>
      <c r="X975" s="455"/>
      <c r="Y975" s="427"/>
      <c r="Z975" s="429"/>
      <c r="AA975" s="34"/>
      <c r="AB975" s="34"/>
      <c r="AD975" s="85"/>
    </row>
    <row r="976" spans="1:33" ht="18.75" customHeight="1" x14ac:dyDescent="0.25">
      <c r="A976" s="496" t="s">
        <v>17</v>
      </c>
      <c r="B976" s="496"/>
      <c r="C976" s="460">
        <f>SUM(C975:C975)</f>
        <v>4296966.46</v>
      </c>
      <c r="D976" s="455">
        <f t="shared" ref="D976:Y976" si="316">SUM(D975:D975)</f>
        <v>484463.16</v>
      </c>
      <c r="E976" s="455">
        <f t="shared" si="316"/>
        <v>0</v>
      </c>
      <c r="F976" s="455">
        <f t="shared" si="316"/>
        <v>484463.16</v>
      </c>
      <c r="G976" s="455">
        <f t="shared" si="316"/>
        <v>0</v>
      </c>
      <c r="H976" s="455">
        <f t="shared" si="316"/>
        <v>0</v>
      </c>
      <c r="I976" s="455">
        <f t="shared" si="316"/>
        <v>0</v>
      </c>
      <c r="J976" s="455">
        <f t="shared" si="316"/>
        <v>0</v>
      </c>
      <c r="K976" s="455">
        <f t="shared" si="316"/>
        <v>0</v>
      </c>
      <c r="L976" s="455">
        <f t="shared" si="316"/>
        <v>0</v>
      </c>
      <c r="M976" s="455">
        <f t="shared" si="316"/>
        <v>0</v>
      </c>
      <c r="N976" s="455">
        <f t="shared" si="316"/>
        <v>0</v>
      </c>
      <c r="O976" s="455">
        <f t="shared" si="316"/>
        <v>0</v>
      </c>
      <c r="P976" s="455">
        <f t="shared" si="316"/>
        <v>0</v>
      </c>
      <c r="Q976" s="455">
        <f t="shared" si="316"/>
        <v>0</v>
      </c>
      <c r="R976" s="455">
        <f t="shared" si="316"/>
        <v>828</v>
      </c>
      <c r="S976" s="455">
        <f t="shared" si="316"/>
        <v>3812503.3</v>
      </c>
      <c r="T976" s="455">
        <f t="shared" si="316"/>
        <v>0</v>
      </c>
      <c r="U976" s="455">
        <f t="shared" si="316"/>
        <v>0</v>
      </c>
      <c r="V976" s="455">
        <f t="shared" si="316"/>
        <v>0</v>
      </c>
      <c r="W976" s="455">
        <f t="shared" si="316"/>
        <v>0</v>
      </c>
      <c r="X976" s="455">
        <f t="shared" si="316"/>
        <v>0</v>
      </c>
      <c r="Y976" s="455">
        <f t="shared" si="316"/>
        <v>0</v>
      </c>
      <c r="Z976" s="429">
        <f>(C976-Y976)*0.0214</f>
        <v>91955.08224399999</v>
      </c>
      <c r="AA976" s="34"/>
      <c r="AB976" s="34"/>
      <c r="AD976" s="85"/>
    </row>
    <row r="977" spans="1:33" ht="18.75" customHeight="1" x14ac:dyDescent="0.25">
      <c r="A977" s="580" t="s">
        <v>77</v>
      </c>
      <c r="B977" s="581"/>
      <c r="C977" s="582"/>
      <c r="D977" s="627"/>
      <c r="E977" s="627"/>
      <c r="F977" s="627"/>
      <c r="G977" s="627"/>
      <c r="H977" s="627"/>
      <c r="I977" s="627"/>
      <c r="J977" s="627"/>
      <c r="K977" s="627"/>
      <c r="L977" s="627"/>
      <c r="M977" s="627"/>
      <c r="N977" s="627"/>
      <c r="O977" s="627"/>
      <c r="P977" s="627"/>
      <c r="Q977" s="627"/>
      <c r="R977" s="627"/>
      <c r="S977" s="627"/>
      <c r="T977" s="627"/>
      <c r="U977" s="627"/>
      <c r="V977" s="627"/>
      <c r="W977" s="627"/>
      <c r="X977" s="627"/>
      <c r="Y977" s="627"/>
      <c r="Z977" s="482"/>
      <c r="AA977" s="34"/>
      <c r="AB977" s="34"/>
      <c r="AD977" s="85"/>
    </row>
    <row r="978" spans="1:33" ht="18.75" customHeight="1" x14ac:dyDescent="0.25">
      <c r="A978" s="428">
        <f>A975+1</f>
        <v>748</v>
      </c>
      <c r="B978" s="311" t="s">
        <v>293</v>
      </c>
      <c r="C978" s="429">
        <f t="shared" ref="C978:C984" si="317">D978+M978+O978+Q978+S978+U978+W978+X978+Y978</f>
        <v>3490461.24</v>
      </c>
      <c r="D978" s="455">
        <f t="shared" ref="D978:D984" si="318">E978+F978+G978+H978+I978+J978</f>
        <v>336801.5</v>
      </c>
      <c r="E978" s="427"/>
      <c r="F978" s="427">
        <v>336801.5</v>
      </c>
      <c r="G978" s="105"/>
      <c r="H978" s="105"/>
      <c r="I978" s="105"/>
      <c r="J978" s="105"/>
      <c r="K978" s="105"/>
      <c r="L978" s="105"/>
      <c r="M978" s="105"/>
      <c r="N978" s="427">
        <v>133.5</v>
      </c>
      <c r="O978" s="427">
        <v>2139871</v>
      </c>
      <c r="P978" s="105"/>
      <c r="Q978" s="105"/>
      <c r="R978" s="427">
        <v>304.3</v>
      </c>
      <c r="S978" s="427">
        <v>1013788.74</v>
      </c>
      <c r="T978" s="105"/>
      <c r="U978" s="105"/>
      <c r="V978" s="105"/>
      <c r="W978" s="105"/>
      <c r="X978" s="105"/>
      <c r="Y978" s="105"/>
      <c r="Z978" s="463"/>
      <c r="AA978" s="34"/>
      <c r="AB978" s="34"/>
      <c r="AD978" s="85"/>
    </row>
    <row r="979" spans="1:33" ht="18.75" customHeight="1" x14ac:dyDescent="0.25">
      <c r="A979" s="428">
        <f>A978+1</f>
        <v>749</v>
      </c>
      <c r="B979" s="311" t="s">
        <v>1742</v>
      </c>
      <c r="C979" s="429">
        <f t="shared" si="317"/>
        <v>200000.02</v>
      </c>
      <c r="D979" s="455">
        <f t="shared" si="318"/>
        <v>200000.02</v>
      </c>
      <c r="E979" s="427"/>
      <c r="F979" s="427"/>
      <c r="G979" s="105"/>
      <c r="H979" s="105"/>
      <c r="I979" s="427">
        <v>200000.02</v>
      </c>
      <c r="J979" s="105"/>
      <c r="K979" s="105"/>
      <c r="L979" s="105"/>
      <c r="M979" s="105"/>
      <c r="N979" s="427"/>
      <c r="O979" s="427"/>
      <c r="P979" s="105"/>
      <c r="Q979" s="105"/>
      <c r="R979" s="427"/>
      <c r="S979" s="427"/>
      <c r="T979" s="105"/>
      <c r="U979" s="105"/>
      <c r="V979" s="105"/>
      <c r="W979" s="105"/>
      <c r="X979" s="105"/>
      <c r="Y979" s="105"/>
      <c r="Z979" s="463"/>
      <c r="AA979" s="34"/>
      <c r="AB979" s="34"/>
      <c r="AD979" s="85"/>
    </row>
    <row r="980" spans="1:33" ht="18.75" customHeight="1" x14ac:dyDescent="0.25">
      <c r="A980" s="428">
        <f t="shared" ref="A980:A981" si="319">A979+1</f>
        <v>750</v>
      </c>
      <c r="B980" s="311" t="s">
        <v>1743</v>
      </c>
      <c r="C980" s="429">
        <f t="shared" si="317"/>
        <v>197550</v>
      </c>
      <c r="D980" s="455">
        <f t="shared" si="318"/>
        <v>197550</v>
      </c>
      <c r="E980" s="427"/>
      <c r="F980" s="427"/>
      <c r="G980" s="105"/>
      <c r="H980" s="105"/>
      <c r="I980" s="427"/>
      <c r="J980" s="427">
        <v>197550</v>
      </c>
      <c r="K980" s="105"/>
      <c r="L980" s="105"/>
      <c r="M980" s="105"/>
      <c r="N980" s="427"/>
      <c r="O980" s="427"/>
      <c r="P980" s="105"/>
      <c r="Q980" s="105"/>
      <c r="R980" s="427"/>
      <c r="S980" s="427"/>
      <c r="T980" s="105"/>
      <c r="U980" s="105"/>
      <c r="V980" s="105"/>
      <c r="W980" s="105"/>
      <c r="X980" s="105"/>
      <c r="Y980" s="105"/>
      <c r="Z980" s="463"/>
      <c r="AA980" s="34"/>
      <c r="AB980" s="34"/>
      <c r="AD980" s="85"/>
    </row>
    <row r="981" spans="1:33" ht="18.75" customHeight="1" x14ac:dyDescent="0.25">
      <c r="A981" s="428">
        <f t="shared" si="319"/>
        <v>751</v>
      </c>
      <c r="B981" s="311" t="s">
        <v>1705</v>
      </c>
      <c r="C981" s="429">
        <f t="shared" si="317"/>
        <v>1087400.68</v>
      </c>
      <c r="D981" s="455">
        <f t="shared" si="318"/>
        <v>0</v>
      </c>
      <c r="E981" s="427"/>
      <c r="F981" s="427"/>
      <c r="G981" s="105"/>
      <c r="H981" s="105"/>
      <c r="I981" s="105"/>
      <c r="J981" s="105"/>
      <c r="K981" s="105"/>
      <c r="L981" s="105"/>
      <c r="M981" s="105"/>
      <c r="N981" s="427">
        <v>839</v>
      </c>
      <c r="O981" s="427">
        <v>1087400.68</v>
      </c>
      <c r="P981" s="105"/>
      <c r="Q981" s="105"/>
      <c r="R981" s="427"/>
      <c r="S981" s="427"/>
      <c r="T981" s="105"/>
      <c r="U981" s="105"/>
      <c r="V981" s="105"/>
      <c r="W981" s="105"/>
      <c r="X981" s="105"/>
      <c r="Y981" s="105"/>
      <c r="Z981" s="463"/>
      <c r="AA981" s="34"/>
      <c r="AB981" s="34"/>
      <c r="AD981" s="85"/>
    </row>
    <row r="982" spans="1:33" ht="21" customHeight="1" x14ac:dyDescent="0.25">
      <c r="A982" s="428">
        <f t="shared" ref="A982:A984" si="320">A981+1</f>
        <v>752</v>
      </c>
      <c r="B982" s="312" t="s">
        <v>1356</v>
      </c>
      <c r="C982" s="429">
        <f t="shared" si="317"/>
        <v>384000.07999999996</v>
      </c>
      <c r="D982" s="455">
        <f t="shared" si="318"/>
        <v>0</v>
      </c>
      <c r="E982" s="455"/>
      <c r="F982" s="455"/>
      <c r="G982" s="455"/>
      <c r="H982" s="455"/>
      <c r="I982" s="455"/>
      <c r="J982" s="455"/>
      <c r="K982" s="455"/>
      <c r="L982" s="455"/>
      <c r="M982" s="455"/>
      <c r="N982" s="455"/>
      <c r="O982" s="455"/>
      <c r="P982" s="455"/>
      <c r="Q982" s="455"/>
      <c r="R982" s="455"/>
      <c r="S982" s="455"/>
      <c r="T982" s="455"/>
      <c r="U982" s="455"/>
      <c r="V982" s="455"/>
      <c r="W982" s="455"/>
      <c r="X982" s="455"/>
      <c r="Y982" s="455">
        <v>384000.07999999996</v>
      </c>
      <c r="Z982" s="460"/>
      <c r="AA982" s="34"/>
      <c r="AB982" s="34" t="s">
        <v>1357</v>
      </c>
      <c r="AC982" s="85"/>
      <c r="AD982" s="85"/>
      <c r="AG982" s="86"/>
    </row>
    <row r="983" spans="1:33" ht="18.75" customHeight="1" x14ac:dyDescent="0.25">
      <c r="A983" s="428">
        <f t="shared" si="320"/>
        <v>753</v>
      </c>
      <c r="B983" s="312" t="s">
        <v>1358</v>
      </c>
      <c r="C983" s="429">
        <f t="shared" si="317"/>
        <v>318270.23</v>
      </c>
      <c r="D983" s="455">
        <f t="shared" si="318"/>
        <v>0</v>
      </c>
      <c r="E983" s="455"/>
      <c r="F983" s="455"/>
      <c r="G983" s="455"/>
      <c r="H983" s="455"/>
      <c r="I983" s="455"/>
      <c r="J983" s="455"/>
      <c r="K983" s="455"/>
      <c r="L983" s="455"/>
      <c r="M983" s="455"/>
      <c r="N983" s="455"/>
      <c r="O983" s="455"/>
      <c r="P983" s="455"/>
      <c r="Q983" s="455"/>
      <c r="R983" s="455"/>
      <c r="S983" s="455"/>
      <c r="T983" s="455"/>
      <c r="U983" s="455"/>
      <c r="V983" s="455"/>
      <c r="W983" s="455"/>
      <c r="X983" s="455"/>
      <c r="Y983" s="455">
        <v>318270.23</v>
      </c>
      <c r="Z983" s="460"/>
      <c r="AA983" s="34"/>
      <c r="AB983" s="34" t="s">
        <v>136</v>
      </c>
      <c r="AC983" s="85"/>
      <c r="AD983" s="85"/>
      <c r="AG983" s="86"/>
    </row>
    <row r="984" spans="1:33" ht="18.75" customHeight="1" x14ac:dyDescent="0.25">
      <c r="A984" s="428">
        <f t="shared" si="320"/>
        <v>754</v>
      </c>
      <c r="B984" s="312" t="s">
        <v>1359</v>
      </c>
      <c r="C984" s="429">
        <f t="shared" si="317"/>
        <v>180040.12</v>
      </c>
      <c r="D984" s="455">
        <f t="shared" si="318"/>
        <v>0</v>
      </c>
      <c r="E984" s="455"/>
      <c r="F984" s="455"/>
      <c r="G984" s="455"/>
      <c r="H984" s="455"/>
      <c r="I984" s="455"/>
      <c r="J984" s="455"/>
      <c r="K984" s="455"/>
      <c r="L984" s="455"/>
      <c r="M984" s="455"/>
      <c r="N984" s="455"/>
      <c r="O984" s="455"/>
      <c r="P984" s="455"/>
      <c r="Q984" s="455"/>
      <c r="R984" s="455"/>
      <c r="S984" s="455"/>
      <c r="T984" s="455"/>
      <c r="U984" s="455"/>
      <c r="V984" s="455"/>
      <c r="W984" s="455"/>
      <c r="X984" s="455"/>
      <c r="Y984" s="455">
        <v>180040.12</v>
      </c>
      <c r="Z984" s="460"/>
      <c r="AA984" s="34"/>
      <c r="AB984" s="34" t="s">
        <v>136</v>
      </c>
      <c r="AC984" s="85"/>
      <c r="AD984" s="85"/>
      <c r="AG984" s="86"/>
    </row>
    <row r="985" spans="1:33" ht="18.75" customHeight="1" x14ac:dyDescent="0.25">
      <c r="A985" s="597" t="s">
        <v>17</v>
      </c>
      <c r="B985" s="598"/>
      <c r="C985" s="429">
        <f>SUM(C978:C984)</f>
        <v>5857722.3700000001</v>
      </c>
      <c r="D985" s="427">
        <f t="shared" ref="D985:Y985" si="321">SUM(D978:D984)</f>
        <v>734351.52</v>
      </c>
      <c r="E985" s="427">
        <f t="shared" si="321"/>
        <v>0</v>
      </c>
      <c r="F985" s="427">
        <f t="shared" si="321"/>
        <v>336801.5</v>
      </c>
      <c r="G985" s="427">
        <f t="shared" si="321"/>
        <v>0</v>
      </c>
      <c r="H985" s="427">
        <f t="shared" si="321"/>
        <v>0</v>
      </c>
      <c r="I985" s="427">
        <f t="shared" si="321"/>
        <v>200000.02</v>
      </c>
      <c r="J985" s="427">
        <f t="shared" si="321"/>
        <v>197550</v>
      </c>
      <c r="K985" s="427">
        <f t="shared" si="321"/>
        <v>0</v>
      </c>
      <c r="L985" s="427">
        <f t="shared" si="321"/>
        <v>0</v>
      </c>
      <c r="M985" s="427">
        <f t="shared" si="321"/>
        <v>0</v>
      </c>
      <c r="N985" s="427">
        <f t="shared" si="321"/>
        <v>972.5</v>
      </c>
      <c r="O985" s="427">
        <f t="shared" si="321"/>
        <v>3227271.6799999997</v>
      </c>
      <c r="P985" s="427">
        <f t="shared" si="321"/>
        <v>0</v>
      </c>
      <c r="Q985" s="427">
        <f t="shared" si="321"/>
        <v>0</v>
      </c>
      <c r="R985" s="427">
        <f t="shared" si="321"/>
        <v>304.3</v>
      </c>
      <c r="S985" s="427">
        <f t="shared" si="321"/>
        <v>1013788.74</v>
      </c>
      <c r="T985" s="427">
        <f t="shared" si="321"/>
        <v>0</v>
      </c>
      <c r="U985" s="427">
        <f t="shared" si="321"/>
        <v>0</v>
      </c>
      <c r="V985" s="427">
        <f t="shared" si="321"/>
        <v>0</v>
      </c>
      <c r="W985" s="427">
        <f t="shared" si="321"/>
        <v>0</v>
      </c>
      <c r="X985" s="427">
        <f t="shared" si="321"/>
        <v>0</v>
      </c>
      <c r="Y985" s="427">
        <f t="shared" si="321"/>
        <v>882310.42999999993</v>
      </c>
      <c r="Z985" s="429">
        <f>(C985-Y985)*0.0214</f>
        <v>106473.815516</v>
      </c>
      <c r="AA985" s="429">
        <f>SUM(AA978:AA984)</f>
        <v>0</v>
      </c>
      <c r="AB985" s="429">
        <f>SUM(AB978:AB984)</f>
        <v>0</v>
      </c>
      <c r="AD985" s="85"/>
    </row>
    <row r="986" spans="1:33" ht="18.75" customHeight="1" x14ac:dyDescent="0.25">
      <c r="A986" s="457" t="s">
        <v>1744</v>
      </c>
      <c r="B986" s="472"/>
      <c r="C986" s="471"/>
      <c r="D986" s="427"/>
      <c r="E986" s="427"/>
      <c r="F986" s="427"/>
      <c r="G986" s="427"/>
      <c r="H986" s="427"/>
      <c r="I986" s="427"/>
      <c r="J986" s="427"/>
      <c r="K986" s="427"/>
      <c r="L986" s="427"/>
      <c r="M986" s="427"/>
      <c r="N986" s="427"/>
      <c r="O986" s="427"/>
      <c r="P986" s="427"/>
      <c r="Q986" s="427"/>
      <c r="R986" s="427"/>
      <c r="S986" s="427"/>
      <c r="T986" s="427"/>
      <c r="U986" s="427"/>
      <c r="V986" s="427"/>
      <c r="W986" s="427"/>
      <c r="X986" s="427"/>
      <c r="Y986" s="427"/>
      <c r="Z986" s="429"/>
      <c r="AA986" s="429"/>
      <c r="AB986" s="429"/>
      <c r="AD986" s="85"/>
    </row>
    <row r="987" spans="1:33" ht="18.75" customHeight="1" x14ac:dyDescent="0.25">
      <c r="A987" s="428">
        <f>A984+1</f>
        <v>755</v>
      </c>
      <c r="B987" s="430" t="s">
        <v>1745</v>
      </c>
      <c r="C987" s="429">
        <f>D987+M987+O987+Q987+S987+U987+W987+X987+Y987</f>
        <v>593802.05000000005</v>
      </c>
      <c r="D987" s="455">
        <f>E987+F987+G987+H987+I987+J987</f>
        <v>593802.05000000005</v>
      </c>
      <c r="E987" s="427"/>
      <c r="F987" s="427">
        <v>593802.05000000005</v>
      </c>
      <c r="G987" s="427"/>
      <c r="H987" s="427"/>
      <c r="I987" s="427"/>
      <c r="J987" s="427"/>
      <c r="K987" s="427"/>
      <c r="L987" s="427"/>
      <c r="M987" s="427"/>
      <c r="N987" s="427"/>
      <c r="O987" s="427"/>
      <c r="P987" s="427"/>
      <c r="Q987" s="427"/>
      <c r="R987" s="427"/>
      <c r="S987" s="427"/>
      <c r="T987" s="427"/>
      <c r="U987" s="427"/>
      <c r="V987" s="427"/>
      <c r="W987" s="427"/>
      <c r="X987" s="427"/>
      <c r="Y987" s="427"/>
      <c r="Z987" s="429"/>
      <c r="AA987" s="429"/>
      <c r="AB987" s="429"/>
      <c r="AD987" s="85"/>
    </row>
    <row r="988" spans="1:33" ht="18.75" customHeight="1" x14ac:dyDescent="0.25">
      <c r="A988" s="496" t="s">
        <v>17</v>
      </c>
      <c r="B988" s="496"/>
      <c r="C988" s="460">
        <f>SUM(C987:C987)</f>
        <v>593802.05000000005</v>
      </c>
      <c r="D988" s="455">
        <f t="shared" ref="D988:Y988" si="322">SUM(D987:D987)</f>
        <v>593802.05000000005</v>
      </c>
      <c r="E988" s="455">
        <f t="shared" si="322"/>
        <v>0</v>
      </c>
      <c r="F988" s="455">
        <f t="shared" si="322"/>
        <v>593802.05000000005</v>
      </c>
      <c r="G988" s="455">
        <f t="shared" si="322"/>
        <v>0</v>
      </c>
      <c r="H988" s="455">
        <f t="shared" si="322"/>
        <v>0</v>
      </c>
      <c r="I988" s="455">
        <f t="shared" si="322"/>
        <v>0</v>
      </c>
      <c r="J988" s="455">
        <f t="shared" si="322"/>
        <v>0</v>
      </c>
      <c r="K988" s="455">
        <f t="shared" si="322"/>
        <v>0</v>
      </c>
      <c r="L988" s="455">
        <f t="shared" si="322"/>
        <v>0</v>
      </c>
      <c r="M988" s="455">
        <f t="shared" si="322"/>
        <v>0</v>
      </c>
      <c r="N988" s="455">
        <f t="shared" si="322"/>
        <v>0</v>
      </c>
      <c r="O988" s="455">
        <f t="shared" si="322"/>
        <v>0</v>
      </c>
      <c r="P988" s="455">
        <f t="shared" si="322"/>
        <v>0</v>
      </c>
      <c r="Q988" s="455">
        <f t="shared" si="322"/>
        <v>0</v>
      </c>
      <c r="R988" s="455">
        <f t="shared" si="322"/>
        <v>0</v>
      </c>
      <c r="S988" s="455">
        <f t="shared" si="322"/>
        <v>0</v>
      </c>
      <c r="T988" s="455">
        <f t="shared" si="322"/>
        <v>0</v>
      </c>
      <c r="U988" s="455">
        <f t="shared" si="322"/>
        <v>0</v>
      </c>
      <c r="V988" s="455">
        <f t="shared" si="322"/>
        <v>0</v>
      </c>
      <c r="W988" s="455">
        <f t="shared" si="322"/>
        <v>0</v>
      </c>
      <c r="X988" s="455">
        <f t="shared" si="322"/>
        <v>0</v>
      </c>
      <c r="Y988" s="455">
        <f t="shared" si="322"/>
        <v>0</v>
      </c>
      <c r="Z988" s="429">
        <f>(C988-Y988)*0.0214</f>
        <v>12707.363870000001</v>
      </c>
      <c r="AA988" s="34"/>
      <c r="AB988" s="34"/>
      <c r="AD988" s="85"/>
    </row>
    <row r="989" spans="1:33" ht="18.75" customHeight="1" x14ac:dyDescent="0.25">
      <c r="A989" s="545" t="s">
        <v>78</v>
      </c>
      <c r="B989" s="546"/>
      <c r="C989" s="547"/>
      <c r="D989" s="627"/>
      <c r="E989" s="627"/>
      <c r="F989" s="627"/>
      <c r="G989" s="627"/>
      <c r="H989" s="627"/>
      <c r="I989" s="627"/>
      <c r="J989" s="627"/>
      <c r="K989" s="627"/>
      <c r="L989" s="627"/>
      <c r="M989" s="627"/>
      <c r="N989" s="627"/>
      <c r="O989" s="627"/>
      <c r="P989" s="627"/>
      <c r="Q989" s="627"/>
      <c r="R989" s="627"/>
      <c r="S989" s="627"/>
      <c r="T989" s="627"/>
      <c r="U989" s="627"/>
      <c r="V989" s="627"/>
      <c r="W989" s="627"/>
      <c r="X989" s="627"/>
      <c r="Y989" s="627"/>
      <c r="Z989" s="482"/>
      <c r="AA989" s="34"/>
      <c r="AB989" s="34"/>
      <c r="AC989" s="85"/>
      <c r="AD989" s="85"/>
    </row>
    <row r="990" spans="1:33" ht="18.75" customHeight="1" x14ac:dyDescent="0.25">
      <c r="A990" s="428">
        <f>A987+1</f>
        <v>756</v>
      </c>
      <c r="B990" s="10" t="s">
        <v>294</v>
      </c>
      <c r="C990" s="429">
        <f t="shared" ref="C990:C995" si="323">D990+M990+O990+Q990+S990+U990+W990+X990+Y990</f>
        <v>7705718.5999999996</v>
      </c>
      <c r="D990" s="455">
        <f t="shared" ref="D990:D995" si="324">E990+F990+G990+H990+I990+J990</f>
        <v>7705718.5999999996</v>
      </c>
      <c r="E990" s="427"/>
      <c r="F990" s="455"/>
      <c r="G990" s="455">
        <v>5017360</v>
      </c>
      <c r="H990" s="455">
        <v>894996.96</v>
      </c>
      <c r="I990" s="455">
        <v>1793361.64</v>
      </c>
      <c r="J990" s="455"/>
      <c r="K990" s="455"/>
      <c r="L990" s="455"/>
      <c r="M990" s="455"/>
      <c r="N990" s="408"/>
      <c r="O990" s="427"/>
      <c r="P990" s="455"/>
      <c r="Q990" s="455"/>
      <c r="R990" s="455"/>
      <c r="S990" s="455"/>
      <c r="T990" s="455"/>
      <c r="U990" s="455"/>
      <c r="V990" s="455"/>
      <c r="W990" s="455"/>
      <c r="X990" s="455"/>
      <c r="Y990" s="427"/>
      <c r="Z990" s="429"/>
      <c r="AA990" s="34"/>
      <c r="AB990" s="34"/>
      <c r="AD990" s="85"/>
    </row>
    <row r="991" spans="1:33" ht="18.75" customHeight="1" x14ac:dyDescent="0.2">
      <c r="A991" s="459">
        <f>A990+1</f>
        <v>757</v>
      </c>
      <c r="B991" s="329" t="s">
        <v>295</v>
      </c>
      <c r="C991" s="429">
        <f t="shared" si="323"/>
        <v>3778921.68</v>
      </c>
      <c r="D991" s="455">
        <f t="shared" si="324"/>
        <v>3778921.68</v>
      </c>
      <c r="E991" s="427"/>
      <c r="F991" s="455">
        <v>508288.54</v>
      </c>
      <c r="G991" s="455">
        <v>2110938.58</v>
      </c>
      <c r="H991" s="455">
        <v>397414.56</v>
      </c>
      <c r="I991" s="455">
        <v>523632.08</v>
      </c>
      <c r="J991" s="455">
        <v>238647.92</v>
      </c>
      <c r="K991" s="455"/>
      <c r="L991" s="455"/>
      <c r="M991" s="455"/>
      <c r="N991" s="408"/>
      <c r="O991" s="427"/>
      <c r="P991" s="455"/>
      <c r="Q991" s="455"/>
      <c r="R991" s="455"/>
      <c r="S991" s="427"/>
      <c r="T991" s="455"/>
      <c r="U991" s="455"/>
      <c r="V991" s="455"/>
      <c r="W991" s="455"/>
      <c r="X991" s="455"/>
      <c r="Y991" s="427"/>
      <c r="Z991" s="429"/>
      <c r="AA991" s="34"/>
      <c r="AB991" s="34"/>
      <c r="AD991" s="85"/>
    </row>
    <row r="992" spans="1:33" ht="18.75" customHeight="1" x14ac:dyDescent="0.2">
      <c r="A992" s="459">
        <f>A991+1</f>
        <v>758</v>
      </c>
      <c r="B992" s="329" t="s">
        <v>296</v>
      </c>
      <c r="C992" s="429">
        <f t="shared" si="323"/>
        <v>2708793.8400000003</v>
      </c>
      <c r="D992" s="455">
        <f t="shared" si="324"/>
        <v>2708793.8400000003</v>
      </c>
      <c r="E992" s="427"/>
      <c r="F992" s="455">
        <v>341728</v>
      </c>
      <c r="G992" s="455">
        <v>1555677.78</v>
      </c>
      <c r="H992" s="455">
        <v>321893.38</v>
      </c>
      <c r="I992" s="455">
        <v>315784.52</v>
      </c>
      <c r="J992" s="455">
        <v>173710.16</v>
      </c>
      <c r="K992" s="455"/>
      <c r="L992" s="455"/>
      <c r="M992" s="455"/>
      <c r="N992" s="408"/>
      <c r="O992" s="427"/>
      <c r="P992" s="455"/>
      <c r="Q992" s="455"/>
      <c r="R992" s="455"/>
      <c r="S992" s="427"/>
      <c r="T992" s="455"/>
      <c r="U992" s="455"/>
      <c r="V992" s="455"/>
      <c r="W992" s="455"/>
      <c r="X992" s="455"/>
      <c r="Y992" s="427"/>
      <c r="Z992" s="429"/>
      <c r="AA992" s="34"/>
      <c r="AB992" s="34"/>
      <c r="AD992" s="85"/>
    </row>
    <row r="993" spans="1:33" ht="18.75" customHeight="1" x14ac:dyDescent="0.2">
      <c r="A993" s="459">
        <f>A992+1</f>
        <v>759</v>
      </c>
      <c r="B993" s="329" t="s">
        <v>297</v>
      </c>
      <c r="C993" s="429">
        <f t="shared" si="323"/>
        <v>2754652.18</v>
      </c>
      <c r="D993" s="455">
        <f t="shared" si="324"/>
        <v>2754652.18</v>
      </c>
      <c r="E993" s="427"/>
      <c r="F993" s="455">
        <v>387586.34</v>
      </c>
      <c r="G993" s="455">
        <v>1555677.78</v>
      </c>
      <c r="H993" s="455">
        <v>321893.38</v>
      </c>
      <c r="I993" s="455">
        <v>315784.52</v>
      </c>
      <c r="J993" s="455">
        <v>173710.16</v>
      </c>
      <c r="K993" s="455"/>
      <c r="L993" s="455"/>
      <c r="M993" s="455"/>
      <c r="N993" s="408"/>
      <c r="O993" s="427"/>
      <c r="P993" s="455"/>
      <c r="Q993" s="455"/>
      <c r="R993" s="455"/>
      <c r="S993" s="427"/>
      <c r="T993" s="455"/>
      <c r="U993" s="455"/>
      <c r="V993" s="455"/>
      <c r="W993" s="455"/>
      <c r="X993" s="455"/>
      <c r="Y993" s="427"/>
      <c r="Z993" s="429"/>
      <c r="AA993" s="34"/>
      <c r="AB993" s="34"/>
      <c r="AD993" s="85"/>
    </row>
    <row r="994" spans="1:33" ht="18.75" customHeight="1" x14ac:dyDescent="0.2">
      <c r="A994" s="459">
        <f>A993+1</f>
        <v>760</v>
      </c>
      <c r="B994" s="329" t="s">
        <v>298</v>
      </c>
      <c r="C994" s="429">
        <f t="shared" si="323"/>
        <v>3737954.58</v>
      </c>
      <c r="D994" s="455">
        <f t="shared" si="324"/>
        <v>3737954.58</v>
      </c>
      <c r="E994" s="427"/>
      <c r="F994" s="455">
        <v>458313.18</v>
      </c>
      <c r="G994" s="455">
        <v>2110946.84</v>
      </c>
      <c r="H994" s="455">
        <v>397414.56</v>
      </c>
      <c r="I994" s="455">
        <v>532632.07999999996</v>
      </c>
      <c r="J994" s="455">
        <v>238647.92</v>
      </c>
      <c r="K994" s="455"/>
      <c r="L994" s="455"/>
      <c r="M994" s="455"/>
      <c r="N994" s="408"/>
      <c r="O994" s="427"/>
      <c r="P994" s="455"/>
      <c r="Q994" s="455"/>
      <c r="R994" s="455"/>
      <c r="S994" s="427"/>
      <c r="T994" s="455"/>
      <c r="U994" s="455"/>
      <c r="V994" s="455"/>
      <c r="W994" s="455"/>
      <c r="X994" s="455"/>
      <c r="Y994" s="427"/>
      <c r="Z994" s="429"/>
      <c r="AA994" s="34"/>
      <c r="AB994" s="34"/>
      <c r="AD994" s="85"/>
    </row>
    <row r="995" spans="1:33" ht="18.75" customHeight="1" x14ac:dyDescent="0.2">
      <c r="A995" s="459">
        <f>A994+1</f>
        <v>761</v>
      </c>
      <c r="B995" s="329" t="s">
        <v>299</v>
      </c>
      <c r="C995" s="429">
        <f t="shared" si="323"/>
        <v>3683820.76</v>
      </c>
      <c r="D995" s="455">
        <f t="shared" si="324"/>
        <v>3683820.76</v>
      </c>
      <c r="E995" s="427"/>
      <c r="F995" s="455">
        <v>452255.06</v>
      </c>
      <c r="G995" s="455">
        <v>2071871.14</v>
      </c>
      <c r="H995" s="455">
        <v>397414.56</v>
      </c>
      <c r="I995" s="455">
        <v>523632.08</v>
      </c>
      <c r="J995" s="455">
        <v>238647.92</v>
      </c>
      <c r="K995" s="455"/>
      <c r="L995" s="455"/>
      <c r="M995" s="455"/>
      <c r="N995" s="408"/>
      <c r="O995" s="427"/>
      <c r="P995" s="455"/>
      <c r="Q995" s="455"/>
      <c r="R995" s="455"/>
      <c r="S995" s="427"/>
      <c r="T995" s="455"/>
      <c r="U995" s="455"/>
      <c r="V995" s="455"/>
      <c r="W995" s="455"/>
      <c r="X995" s="455"/>
      <c r="Y995" s="427"/>
      <c r="Z995" s="429"/>
      <c r="AA995" s="34"/>
      <c r="AB995" s="34"/>
      <c r="AD995" s="85"/>
    </row>
    <row r="996" spans="1:33" ht="18.75" customHeight="1" x14ac:dyDescent="0.25">
      <c r="A996" s="496" t="s">
        <v>17</v>
      </c>
      <c r="B996" s="496"/>
      <c r="C996" s="460">
        <f>SUM(C990:C995)</f>
        <v>24369861.640000001</v>
      </c>
      <c r="D996" s="455">
        <f t="shared" ref="D996:Y996" si="325">SUM(D990:D995)</f>
        <v>24369861.640000001</v>
      </c>
      <c r="E996" s="455">
        <f t="shared" si="325"/>
        <v>0</v>
      </c>
      <c r="F996" s="455">
        <f t="shared" si="325"/>
        <v>2148171.12</v>
      </c>
      <c r="G996" s="455">
        <f t="shared" si="325"/>
        <v>14422472.119999999</v>
      </c>
      <c r="H996" s="455">
        <f t="shared" si="325"/>
        <v>2731027.4</v>
      </c>
      <c r="I996" s="455">
        <f t="shared" si="325"/>
        <v>4004826.92</v>
      </c>
      <c r="J996" s="455">
        <f t="shared" si="325"/>
        <v>1063364.08</v>
      </c>
      <c r="K996" s="455">
        <f t="shared" si="325"/>
        <v>0</v>
      </c>
      <c r="L996" s="455">
        <f t="shared" si="325"/>
        <v>0</v>
      </c>
      <c r="M996" s="455">
        <f t="shared" si="325"/>
        <v>0</v>
      </c>
      <c r="N996" s="455">
        <f t="shared" si="325"/>
        <v>0</v>
      </c>
      <c r="O996" s="455">
        <f t="shared" si="325"/>
        <v>0</v>
      </c>
      <c r="P996" s="455">
        <f t="shared" si="325"/>
        <v>0</v>
      </c>
      <c r="Q996" s="455">
        <f t="shared" si="325"/>
        <v>0</v>
      </c>
      <c r="R996" s="455">
        <f t="shared" si="325"/>
        <v>0</v>
      </c>
      <c r="S996" s="455">
        <f t="shared" si="325"/>
        <v>0</v>
      </c>
      <c r="T996" s="455">
        <f t="shared" si="325"/>
        <v>0</v>
      </c>
      <c r="U996" s="455">
        <f t="shared" si="325"/>
        <v>0</v>
      </c>
      <c r="V996" s="455">
        <f t="shared" si="325"/>
        <v>0</v>
      </c>
      <c r="W996" s="455">
        <f t="shared" si="325"/>
        <v>0</v>
      </c>
      <c r="X996" s="455">
        <f t="shared" si="325"/>
        <v>0</v>
      </c>
      <c r="Y996" s="455">
        <f t="shared" si="325"/>
        <v>0</v>
      </c>
      <c r="Z996" s="429">
        <f>(C996-Y996)*0.0214</f>
        <v>521515.03909599996</v>
      </c>
      <c r="AA996" s="34"/>
      <c r="AB996" s="34"/>
      <c r="AC996" s="85"/>
      <c r="AD996" s="85"/>
      <c r="AG996" s="86"/>
    </row>
    <row r="997" spans="1:33" ht="18.75" customHeight="1" x14ac:dyDescent="0.25">
      <c r="A997" s="545" t="s">
        <v>79</v>
      </c>
      <c r="B997" s="546"/>
      <c r="C997" s="547"/>
      <c r="D997" s="627"/>
      <c r="E997" s="627"/>
      <c r="F997" s="627"/>
      <c r="G997" s="627"/>
      <c r="H997" s="627"/>
      <c r="I997" s="627"/>
      <c r="J997" s="627"/>
      <c r="K997" s="627"/>
      <c r="L997" s="627"/>
      <c r="M997" s="627"/>
      <c r="N997" s="627"/>
      <c r="O997" s="627"/>
      <c r="P997" s="627"/>
      <c r="Q997" s="627"/>
      <c r="R997" s="627"/>
      <c r="S997" s="627"/>
      <c r="T997" s="627"/>
      <c r="U997" s="627"/>
      <c r="V997" s="627"/>
      <c r="W997" s="627"/>
      <c r="X997" s="627"/>
      <c r="Y997" s="627"/>
      <c r="Z997" s="482"/>
      <c r="AA997" s="34"/>
      <c r="AB997" s="34"/>
      <c r="AD997" s="85"/>
    </row>
    <row r="998" spans="1:33" ht="18.75" customHeight="1" x14ac:dyDescent="0.25">
      <c r="A998" s="125">
        <f>A995+1</f>
        <v>762</v>
      </c>
      <c r="B998" s="329" t="s">
        <v>300</v>
      </c>
      <c r="C998" s="429">
        <f t="shared" ref="C998:C1010" si="326">D998+M998+O998+Q998+S998+U998+W998+X998+Y998</f>
        <v>4564506.3099999996</v>
      </c>
      <c r="D998" s="455">
        <f t="shared" ref="D998:D1010" si="327">E998+F998+G998+H998+I998+J998</f>
        <v>4564506.3099999996</v>
      </c>
      <c r="E998" s="427"/>
      <c r="F998" s="455">
        <v>588836.17000000004</v>
      </c>
      <c r="G998" s="455">
        <v>2917253.8</v>
      </c>
      <c r="H998" s="455">
        <v>395164.3</v>
      </c>
      <c r="I998" s="455">
        <v>663252.04</v>
      </c>
      <c r="J998" s="455"/>
      <c r="K998" s="455"/>
      <c r="L998" s="455"/>
      <c r="M998" s="455"/>
      <c r="N998" s="455"/>
      <c r="O998" s="427"/>
      <c r="P998" s="408"/>
      <c r="Q998" s="408"/>
      <c r="R998" s="408"/>
      <c r="S998" s="427"/>
      <c r="T998" s="455"/>
      <c r="U998" s="455"/>
      <c r="V998" s="455"/>
      <c r="W998" s="455"/>
      <c r="X998" s="455"/>
      <c r="Y998" s="455"/>
      <c r="Z998" s="460"/>
      <c r="AA998" s="34"/>
      <c r="AB998" s="34" t="s">
        <v>1360</v>
      </c>
      <c r="AC998" s="85"/>
      <c r="AD998" s="85"/>
    </row>
    <row r="999" spans="1:33" ht="18.75" customHeight="1" x14ac:dyDescent="0.25">
      <c r="A999" s="125">
        <f>A998+1</f>
        <v>763</v>
      </c>
      <c r="B999" s="329" t="s">
        <v>301</v>
      </c>
      <c r="C999" s="429">
        <f t="shared" si="326"/>
        <v>4564506.33</v>
      </c>
      <c r="D999" s="455">
        <f t="shared" si="327"/>
        <v>4564506.33</v>
      </c>
      <c r="E999" s="427"/>
      <c r="F999" s="455">
        <v>588836.17000000004</v>
      </c>
      <c r="G999" s="455">
        <v>2917253.82</v>
      </c>
      <c r="H999" s="455">
        <v>395164.3</v>
      </c>
      <c r="I999" s="455">
        <v>663252.04</v>
      </c>
      <c r="J999" s="455"/>
      <c r="K999" s="455"/>
      <c r="L999" s="455"/>
      <c r="M999" s="455"/>
      <c r="N999" s="455"/>
      <c r="O999" s="455"/>
      <c r="P999" s="408"/>
      <c r="Q999" s="408"/>
      <c r="R999" s="408"/>
      <c r="S999" s="427"/>
      <c r="T999" s="455"/>
      <c r="U999" s="455"/>
      <c r="V999" s="455"/>
      <c r="W999" s="455"/>
      <c r="X999" s="455"/>
      <c r="Y999" s="455"/>
      <c r="Z999" s="460"/>
      <c r="AA999" s="34"/>
      <c r="AB999" s="34" t="s">
        <v>1360</v>
      </c>
      <c r="AC999" s="85"/>
      <c r="AD999" s="85"/>
    </row>
    <row r="1000" spans="1:33" ht="18.75" customHeight="1" x14ac:dyDescent="0.25">
      <c r="A1000" s="125">
        <f>A999+1</f>
        <v>764</v>
      </c>
      <c r="B1000" s="329" t="s">
        <v>302</v>
      </c>
      <c r="C1000" s="429">
        <f t="shared" si="326"/>
        <v>4564506.33</v>
      </c>
      <c r="D1000" s="455">
        <f t="shared" si="327"/>
        <v>4564506.33</v>
      </c>
      <c r="E1000" s="427"/>
      <c r="F1000" s="455">
        <v>588836.17000000004</v>
      </c>
      <c r="G1000" s="455">
        <v>2917253.82</v>
      </c>
      <c r="H1000" s="455">
        <v>395164.3</v>
      </c>
      <c r="I1000" s="455">
        <v>663252.04</v>
      </c>
      <c r="J1000" s="455"/>
      <c r="K1000" s="455"/>
      <c r="L1000" s="455"/>
      <c r="M1000" s="455"/>
      <c r="N1000" s="455"/>
      <c r="O1000" s="455"/>
      <c r="P1000" s="408"/>
      <c r="Q1000" s="408"/>
      <c r="R1000" s="408"/>
      <c r="S1000" s="427"/>
      <c r="T1000" s="455"/>
      <c r="U1000" s="455"/>
      <c r="V1000" s="455"/>
      <c r="W1000" s="455"/>
      <c r="X1000" s="455"/>
      <c r="Y1000" s="455"/>
      <c r="Z1000" s="460"/>
      <c r="AA1000" s="34"/>
      <c r="AB1000" s="34" t="s">
        <v>1360</v>
      </c>
      <c r="AC1000" s="85"/>
      <c r="AD1000" s="85"/>
    </row>
    <row r="1001" spans="1:33" ht="18.75" customHeight="1" x14ac:dyDescent="0.25">
      <c r="A1001" s="125">
        <f>A1000+1</f>
        <v>765</v>
      </c>
      <c r="B1001" s="329" t="s">
        <v>303</v>
      </c>
      <c r="C1001" s="429">
        <f t="shared" si="326"/>
        <v>4564506.33</v>
      </c>
      <c r="D1001" s="455">
        <f t="shared" si="327"/>
        <v>4564506.33</v>
      </c>
      <c r="E1001" s="427"/>
      <c r="F1001" s="455">
        <v>588836.17000000004</v>
      </c>
      <c r="G1001" s="455">
        <v>2917253.82</v>
      </c>
      <c r="H1001" s="455">
        <v>395164.3</v>
      </c>
      <c r="I1001" s="455">
        <v>663252.04</v>
      </c>
      <c r="J1001" s="455"/>
      <c r="K1001" s="455"/>
      <c r="L1001" s="455"/>
      <c r="M1001" s="455"/>
      <c r="N1001" s="455"/>
      <c r="O1001" s="455"/>
      <c r="P1001" s="408"/>
      <c r="Q1001" s="408"/>
      <c r="R1001" s="408"/>
      <c r="S1001" s="427"/>
      <c r="T1001" s="455"/>
      <c r="U1001" s="455"/>
      <c r="V1001" s="455"/>
      <c r="W1001" s="455"/>
      <c r="X1001" s="455"/>
      <c r="Y1001" s="455"/>
      <c r="Z1001" s="460"/>
      <c r="AA1001" s="34"/>
      <c r="AB1001" s="34" t="s">
        <v>1360</v>
      </c>
      <c r="AC1001" s="85"/>
      <c r="AD1001" s="85"/>
    </row>
    <row r="1002" spans="1:33" ht="18.75" customHeight="1" x14ac:dyDescent="0.25">
      <c r="A1002" s="125">
        <f t="shared" ref="A1002:A1010" si="328">A1001+1</f>
        <v>766</v>
      </c>
      <c r="B1002" s="305" t="s">
        <v>962</v>
      </c>
      <c r="C1002" s="429">
        <f t="shared" si="326"/>
        <v>304307.71000000002</v>
      </c>
      <c r="D1002" s="455">
        <f t="shared" si="327"/>
        <v>0</v>
      </c>
      <c r="E1002" s="427"/>
      <c r="F1002" s="455"/>
      <c r="G1002" s="455"/>
      <c r="H1002" s="455"/>
      <c r="I1002" s="455"/>
      <c r="J1002" s="455"/>
      <c r="K1002" s="455"/>
      <c r="L1002" s="455"/>
      <c r="M1002" s="455"/>
      <c r="N1002" s="455"/>
      <c r="O1002" s="455"/>
      <c r="P1002" s="408"/>
      <c r="Q1002" s="408"/>
      <c r="R1002" s="408"/>
      <c r="S1002" s="427"/>
      <c r="T1002" s="455"/>
      <c r="U1002" s="455"/>
      <c r="V1002" s="455"/>
      <c r="W1002" s="455"/>
      <c r="X1002" s="455"/>
      <c r="Y1002" s="455">
        <v>304307.71000000002</v>
      </c>
      <c r="Z1002" s="460"/>
      <c r="AA1002" s="34"/>
      <c r="AB1002" s="34" t="s">
        <v>978</v>
      </c>
      <c r="AC1002" s="85"/>
      <c r="AD1002" s="85"/>
    </row>
    <row r="1003" spans="1:33" ht="18.75" customHeight="1" x14ac:dyDescent="0.25">
      <c r="A1003" s="125">
        <f t="shared" si="328"/>
        <v>767</v>
      </c>
      <c r="B1003" s="305" t="s">
        <v>963</v>
      </c>
      <c r="C1003" s="429">
        <f t="shared" si="326"/>
        <v>304307.71000000002</v>
      </c>
      <c r="D1003" s="455">
        <f t="shared" si="327"/>
        <v>0</v>
      </c>
      <c r="E1003" s="427"/>
      <c r="F1003" s="455"/>
      <c r="G1003" s="455"/>
      <c r="H1003" s="455"/>
      <c r="I1003" s="455"/>
      <c r="J1003" s="455"/>
      <c r="K1003" s="455"/>
      <c r="L1003" s="455"/>
      <c r="M1003" s="455"/>
      <c r="N1003" s="455"/>
      <c r="O1003" s="455"/>
      <c r="P1003" s="408"/>
      <c r="Q1003" s="408"/>
      <c r="R1003" s="408"/>
      <c r="S1003" s="427"/>
      <c r="T1003" s="455"/>
      <c r="U1003" s="455"/>
      <c r="V1003" s="455"/>
      <c r="W1003" s="455"/>
      <c r="X1003" s="455"/>
      <c r="Y1003" s="455">
        <v>304307.71000000002</v>
      </c>
      <c r="Z1003" s="460"/>
      <c r="AA1003" s="34"/>
      <c r="AB1003" s="34" t="s">
        <v>978</v>
      </c>
      <c r="AC1003" s="85"/>
      <c r="AD1003" s="85"/>
    </row>
    <row r="1004" spans="1:33" ht="18.75" customHeight="1" x14ac:dyDescent="0.25">
      <c r="A1004" s="125">
        <f t="shared" si="328"/>
        <v>768</v>
      </c>
      <c r="B1004" s="305" t="s">
        <v>964</v>
      </c>
      <c r="C1004" s="429">
        <f t="shared" si="326"/>
        <v>304307.71000000002</v>
      </c>
      <c r="D1004" s="455">
        <f t="shared" si="327"/>
        <v>0</v>
      </c>
      <c r="E1004" s="427"/>
      <c r="F1004" s="455"/>
      <c r="G1004" s="455"/>
      <c r="H1004" s="455"/>
      <c r="I1004" s="455"/>
      <c r="J1004" s="455"/>
      <c r="K1004" s="455"/>
      <c r="L1004" s="455"/>
      <c r="M1004" s="455"/>
      <c r="N1004" s="455"/>
      <c r="O1004" s="455"/>
      <c r="P1004" s="408"/>
      <c r="Q1004" s="408"/>
      <c r="R1004" s="408"/>
      <c r="S1004" s="427"/>
      <c r="T1004" s="455"/>
      <c r="U1004" s="455"/>
      <c r="V1004" s="455"/>
      <c r="W1004" s="455"/>
      <c r="X1004" s="455"/>
      <c r="Y1004" s="455">
        <v>304307.71000000002</v>
      </c>
      <c r="Z1004" s="460"/>
      <c r="AA1004" s="34"/>
      <c r="AB1004" s="34" t="s">
        <v>978</v>
      </c>
      <c r="AC1004" s="85"/>
      <c r="AD1004" s="85"/>
    </row>
    <row r="1005" spans="1:33" ht="18.75" customHeight="1" x14ac:dyDescent="0.25">
      <c r="A1005" s="125">
        <f t="shared" si="328"/>
        <v>769</v>
      </c>
      <c r="B1005" s="305" t="s">
        <v>965</v>
      </c>
      <c r="C1005" s="429">
        <f t="shared" si="326"/>
        <v>961374.41</v>
      </c>
      <c r="D1005" s="455">
        <f t="shared" si="327"/>
        <v>0</v>
      </c>
      <c r="E1005" s="427"/>
      <c r="F1005" s="455"/>
      <c r="G1005" s="455"/>
      <c r="H1005" s="455"/>
      <c r="I1005" s="455"/>
      <c r="J1005" s="455"/>
      <c r="K1005" s="455"/>
      <c r="L1005" s="455"/>
      <c r="M1005" s="455"/>
      <c r="N1005" s="455"/>
      <c r="O1005" s="455"/>
      <c r="P1005" s="408"/>
      <c r="Q1005" s="408"/>
      <c r="R1005" s="408"/>
      <c r="S1005" s="427"/>
      <c r="T1005" s="455"/>
      <c r="U1005" s="455"/>
      <c r="V1005" s="455"/>
      <c r="W1005" s="455"/>
      <c r="X1005" s="455"/>
      <c r="Y1005" s="455">
        <v>961374.41</v>
      </c>
      <c r="Z1005" s="460"/>
      <c r="AA1005" s="34"/>
      <c r="AB1005" s="34" t="s">
        <v>1158</v>
      </c>
      <c r="AC1005" s="85"/>
      <c r="AD1005" s="85"/>
    </row>
    <row r="1006" spans="1:33" ht="18.75" customHeight="1" x14ac:dyDescent="0.25">
      <c r="A1006" s="125">
        <f t="shared" si="328"/>
        <v>770</v>
      </c>
      <c r="B1006" s="305" t="s">
        <v>966</v>
      </c>
      <c r="C1006" s="429">
        <f t="shared" si="326"/>
        <v>961374.41</v>
      </c>
      <c r="D1006" s="455">
        <f t="shared" si="327"/>
        <v>0</v>
      </c>
      <c r="E1006" s="427"/>
      <c r="F1006" s="455"/>
      <c r="G1006" s="455"/>
      <c r="H1006" s="455"/>
      <c r="I1006" s="455"/>
      <c r="J1006" s="455"/>
      <c r="K1006" s="455"/>
      <c r="L1006" s="455"/>
      <c r="M1006" s="455"/>
      <c r="N1006" s="455"/>
      <c r="O1006" s="455"/>
      <c r="P1006" s="408"/>
      <c r="Q1006" s="408"/>
      <c r="R1006" s="408"/>
      <c r="S1006" s="427"/>
      <c r="T1006" s="455"/>
      <c r="U1006" s="455"/>
      <c r="V1006" s="455"/>
      <c r="W1006" s="455"/>
      <c r="X1006" s="455"/>
      <c r="Y1006" s="455">
        <v>961374.41</v>
      </c>
      <c r="Z1006" s="460"/>
      <c r="AA1006" s="34"/>
      <c r="AB1006" s="34" t="s">
        <v>1158</v>
      </c>
      <c r="AC1006" s="85"/>
      <c r="AD1006" s="85"/>
    </row>
    <row r="1007" spans="1:33" ht="18.75" customHeight="1" x14ac:dyDescent="0.25">
      <c r="A1007" s="125">
        <f t="shared" si="328"/>
        <v>771</v>
      </c>
      <c r="B1007" s="305" t="s">
        <v>967</v>
      </c>
      <c r="C1007" s="429">
        <f t="shared" si="326"/>
        <v>902570.89999999991</v>
      </c>
      <c r="D1007" s="455">
        <f t="shared" si="327"/>
        <v>0</v>
      </c>
      <c r="E1007" s="427"/>
      <c r="F1007" s="455"/>
      <c r="G1007" s="455"/>
      <c r="H1007" s="455"/>
      <c r="I1007" s="455"/>
      <c r="J1007" s="455"/>
      <c r="K1007" s="455"/>
      <c r="L1007" s="455"/>
      <c r="M1007" s="455"/>
      <c r="N1007" s="455"/>
      <c r="O1007" s="455"/>
      <c r="P1007" s="408"/>
      <c r="Q1007" s="408"/>
      <c r="R1007" s="408"/>
      <c r="S1007" s="427"/>
      <c r="T1007" s="455"/>
      <c r="U1007" s="455"/>
      <c r="V1007" s="455"/>
      <c r="W1007" s="455"/>
      <c r="X1007" s="455"/>
      <c r="Y1007" s="455">
        <v>902570.89999999991</v>
      </c>
      <c r="Z1007" s="460"/>
      <c r="AA1007" s="34"/>
      <c r="AB1007" s="34" t="s">
        <v>1141</v>
      </c>
      <c r="AC1007" s="85"/>
      <c r="AD1007" s="85"/>
    </row>
    <row r="1008" spans="1:33" ht="18.75" customHeight="1" x14ac:dyDescent="0.25">
      <c r="A1008" s="125">
        <f t="shared" si="328"/>
        <v>772</v>
      </c>
      <c r="B1008" s="305" t="s">
        <v>968</v>
      </c>
      <c r="C1008" s="429">
        <f t="shared" si="326"/>
        <v>902570.89999999991</v>
      </c>
      <c r="D1008" s="455">
        <f t="shared" si="327"/>
        <v>0</v>
      </c>
      <c r="E1008" s="427"/>
      <c r="F1008" s="455"/>
      <c r="G1008" s="455"/>
      <c r="H1008" s="455"/>
      <c r="I1008" s="455"/>
      <c r="J1008" s="455"/>
      <c r="K1008" s="455"/>
      <c r="L1008" s="455"/>
      <c r="M1008" s="455"/>
      <c r="N1008" s="455"/>
      <c r="O1008" s="455"/>
      <c r="P1008" s="408"/>
      <c r="Q1008" s="408"/>
      <c r="R1008" s="408"/>
      <c r="S1008" s="427"/>
      <c r="T1008" s="455"/>
      <c r="U1008" s="455"/>
      <c r="V1008" s="455"/>
      <c r="W1008" s="455"/>
      <c r="X1008" s="455"/>
      <c r="Y1008" s="455">
        <v>902570.89999999991</v>
      </c>
      <c r="Z1008" s="460"/>
      <c r="AA1008" s="34"/>
      <c r="AB1008" s="34" t="s">
        <v>1141</v>
      </c>
      <c r="AC1008" s="85"/>
      <c r="AD1008" s="85"/>
    </row>
    <row r="1009" spans="1:33" ht="18.75" customHeight="1" x14ac:dyDescent="0.25">
      <c r="A1009" s="125">
        <f>A1008+1</f>
        <v>773</v>
      </c>
      <c r="B1009" s="305" t="s">
        <v>969</v>
      </c>
      <c r="C1009" s="429">
        <f t="shared" si="326"/>
        <v>853254.5</v>
      </c>
      <c r="D1009" s="455">
        <f t="shared" si="327"/>
        <v>0</v>
      </c>
      <c r="E1009" s="427"/>
      <c r="F1009" s="455"/>
      <c r="G1009" s="455"/>
      <c r="H1009" s="455"/>
      <c r="I1009" s="455"/>
      <c r="J1009" s="455"/>
      <c r="K1009" s="455"/>
      <c r="L1009" s="455"/>
      <c r="M1009" s="455"/>
      <c r="N1009" s="455"/>
      <c r="O1009" s="455"/>
      <c r="P1009" s="408"/>
      <c r="Q1009" s="408"/>
      <c r="R1009" s="408"/>
      <c r="S1009" s="427"/>
      <c r="T1009" s="455"/>
      <c r="U1009" s="455"/>
      <c r="V1009" s="455"/>
      <c r="W1009" s="455"/>
      <c r="X1009" s="455"/>
      <c r="Y1009" s="455">
        <v>853254.5</v>
      </c>
      <c r="Z1009" s="460"/>
      <c r="AA1009" s="34"/>
      <c r="AB1009" s="34" t="s">
        <v>1141</v>
      </c>
      <c r="AC1009" s="85"/>
      <c r="AD1009" s="85"/>
    </row>
    <row r="1010" spans="1:33" ht="18.75" customHeight="1" x14ac:dyDescent="0.25">
      <c r="A1010" s="125">
        <f t="shared" si="328"/>
        <v>774</v>
      </c>
      <c r="B1010" s="305" t="s">
        <v>970</v>
      </c>
      <c r="C1010" s="429">
        <f t="shared" si="326"/>
        <v>301487.67</v>
      </c>
      <c r="D1010" s="455">
        <f t="shared" si="327"/>
        <v>0</v>
      </c>
      <c r="E1010" s="427"/>
      <c r="F1010" s="455"/>
      <c r="G1010" s="455"/>
      <c r="H1010" s="455"/>
      <c r="I1010" s="455"/>
      <c r="J1010" s="455"/>
      <c r="K1010" s="455"/>
      <c r="L1010" s="455"/>
      <c r="M1010" s="455"/>
      <c r="N1010" s="455"/>
      <c r="O1010" s="455"/>
      <c r="P1010" s="408"/>
      <c r="Q1010" s="408"/>
      <c r="R1010" s="408"/>
      <c r="S1010" s="427"/>
      <c r="T1010" s="455"/>
      <c r="U1010" s="455"/>
      <c r="V1010" s="455"/>
      <c r="W1010" s="455"/>
      <c r="X1010" s="455"/>
      <c r="Y1010" s="455">
        <v>301487.67</v>
      </c>
      <c r="Z1010" s="460"/>
      <c r="AA1010" s="34"/>
      <c r="AB1010" s="34" t="s">
        <v>971</v>
      </c>
      <c r="AC1010" s="85"/>
      <c r="AD1010" s="85"/>
    </row>
    <row r="1011" spans="1:33" ht="18.75" customHeight="1" x14ac:dyDescent="0.25">
      <c r="A1011" s="496" t="s">
        <v>17</v>
      </c>
      <c r="B1011" s="496"/>
      <c r="C1011" s="460">
        <f>SUM(C998:C1010)</f>
        <v>24053581.220000003</v>
      </c>
      <c r="D1011" s="455">
        <f t="shared" ref="D1011:Y1011" si="329">SUM(D998:D1010)</f>
        <v>18258025.300000001</v>
      </c>
      <c r="E1011" s="455">
        <f t="shared" si="329"/>
        <v>0</v>
      </c>
      <c r="F1011" s="455">
        <f t="shared" si="329"/>
        <v>2355344.6800000002</v>
      </c>
      <c r="G1011" s="455">
        <f t="shared" si="329"/>
        <v>11669015.26</v>
      </c>
      <c r="H1011" s="455">
        <f t="shared" si="329"/>
        <v>1580657.2</v>
      </c>
      <c r="I1011" s="455">
        <f t="shared" si="329"/>
        <v>2653008.16</v>
      </c>
      <c r="J1011" s="455">
        <f t="shared" si="329"/>
        <v>0</v>
      </c>
      <c r="K1011" s="455">
        <f t="shared" si="329"/>
        <v>0</v>
      </c>
      <c r="L1011" s="455">
        <f t="shared" si="329"/>
        <v>0</v>
      </c>
      <c r="M1011" s="455">
        <f t="shared" si="329"/>
        <v>0</v>
      </c>
      <c r="N1011" s="455">
        <f t="shared" si="329"/>
        <v>0</v>
      </c>
      <c r="O1011" s="455">
        <f t="shared" si="329"/>
        <v>0</v>
      </c>
      <c r="P1011" s="455">
        <f t="shared" si="329"/>
        <v>0</v>
      </c>
      <c r="Q1011" s="455">
        <f t="shared" si="329"/>
        <v>0</v>
      </c>
      <c r="R1011" s="455">
        <f t="shared" si="329"/>
        <v>0</v>
      </c>
      <c r="S1011" s="455">
        <f t="shared" si="329"/>
        <v>0</v>
      </c>
      <c r="T1011" s="455">
        <f t="shared" si="329"/>
        <v>0</v>
      </c>
      <c r="U1011" s="455">
        <f t="shared" si="329"/>
        <v>0</v>
      </c>
      <c r="V1011" s="455">
        <f t="shared" si="329"/>
        <v>0</v>
      </c>
      <c r="W1011" s="455">
        <f t="shared" si="329"/>
        <v>0</v>
      </c>
      <c r="X1011" s="455">
        <f t="shared" si="329"/>
        <v>0</v>
      </c>
      <c r="Y1011" s="455">
        <f t="shared" si="329"/>
        <v>5795555.9199999999</v>
      </c>
      <c r="Z1011" s="429">
        <f>(C1011-Y1011)*0.0214</f>
        <v>390721.74142000009</v>
      </c>
      <c r="AA1011" s="460">
        <f>SUM(AA998:AA1010)</f>
        <v>0</v>
      </c>
      <c r="AB1011" s="34"/>
      <c r="AC1011" s="85"/>
      <c r="AD1011" s="85"/>
      <c r="AG1011" s="86"/>
    </row>
    <row r="1012" spans="1:33" ht="18.75" customHeight="1" x14ac:dyDescent="0.25">
      <c r="A1012" s="457" t="s">
        <v>1746</v>
      </c>
      <c r="B1012" s="430"/>
      <c r="C1012" s="484"/>
      <c r="D1012" s="455"/>
      <c r="E1012" s="455"/>
      <c r="F1012" s="455"/>
      <c r="G1012" s="455"/>
      <c r="H1012" s="455"/>
      <c r="I1012" s="455"/>
      <c r="J1012" s="455"/>
      <c r="K1012" s="455"/>
      <c r="L1012" s="455"/>
      <c r="M1012" s="455"/>
      <c r="N1012" s="455"/>
      <c r="O1012" s="455"/>
      <c r="P1012" s="455"/>
      <c r="Q1012" s="455"/>
      <c r="R1012" s="455"/>
      <c r="S1012" s="455"/>
      <c r="T1012" s="455"/>
      <c r="U1012" s="455"/>
      <c r="V1012" s="455"/>
      <c r="W1012" s="455"/>
      <c r="X1012" s="455"/>
      <c r="Y1012" s="455"/>
      <c r="Z1012" s="429"/>
      <c r="AA1012" s="460"/>
      <c r="AB1012" s="34"/>
      <c r="AC1012" s="85"/>
      <c r="AD1012" s="85"/>
      <c r="AG1012" s="86"/>
    </row>
    <row r="1013" spans="1:33" ht="18.75" customHeight="1" x14ac:dyDescent="0.25">
      <c r="A1013" s="125">
        <f>A1010+1</f>
        <v>775</v>
      </c>
      <c r="B1013" s="430" t="s">
        <v>1747</v>
      </c>
      <c r="C1013" s="429">
        <f t="shared" ref="C1013:C1015" si="330">D1013+M1013+O1013+Q1013+S1013+U1013+W1013+X1013+Y1013</f>
        <v>1035984.08</v>
      </c>
      <c r="D1013" s="455">
        <f t="shared" ref="D1013:D1015" si="331">E1013+F1013+G1013+H1013+I1013+J1013</f>
        <v>1035984.08</v>
      </c>
      <c r="E1013" s="455"/>
      <c r="F1013" s="455">
        <v>1035984.08</v>
      </c>
      <c r="G1013" s="455"/>
      <c r="H1013" s="455"/>
      <c r="I1013" s="455"/>
      <c r="J1013" s="455"/>
      <c r="K1013" s="455"/>
      <c r="L1013" s="455"/>
      <c r="M1013" s="455"/>
      <c r="N1013" s="455"/>
      <c r="O1013" s="455"/>
      <c r="P1013" s="455"/>
      <c r="Q1013" s="455"/>
      <c r="R1013" s="455"/>
      <c r="S1013" s="455"/>
      <c r="T1013" s="455"/>
      <c r="U1013" s="455"/>
      <c r="V1013" s="455"/>
      <c r="W1013" s="455"/>
      <c r="X1013" s="455"/>
      <c r="Y1013" s="455"/>
      <c r="Z1013" s="429"/>
      <c r="AA1013" s="460"/>
      <c r="AB1013" s="34"/>
      <c r="AC1013" s="85"/>
      <c r="AD1013" s="85"/>
      <c r="AG1013" s="86"/>
    </row>
    <row r="1014" spans="1:33" ht="18.75" customHeight="1" x14ac:dyDescent="0.25">
      <c r="A1014" s="125">
        <f>A1013+1</f>
        <v>776</v>
      </c>
      <c r="B1014" s="430" t="s">
        <v>1748</v>
      </c>
      <c r="C1014" s="429">
        <f t="shared" si="330"/>
        <v>1035984.08</v>
      </c>
      <c r="D1014" s="455">
        <f t="shared" si="331"/>
        <v>1035984.08</v>
      </c>
      <c r="E1014" s="455"/>
      <c r="F1014" s="455">
        <v>1035984.08</v>
      </c>
      <c r="G1014" s="455"/>
      <c r="H1014" s="455"/>
      <c r="I1014" s="455"/>
      <c r="J1014" s="455"/>
      <c r="K1014" s="455"/>
      <c r="L1014" s="455"/>
      <c r="M1014" s="455"/>
      <c r="N1014" s="455"/>
      <c r="O1014" s="455"/>
      <c r="P1014" s="455"/>
      <c r="Q1014" s="455"/>
      <c r="R1014" s="455"/>
      <c r="S1014" s="455"/>
      <c r="T1014" s="455"/>
      <c r="U1014" s="455"/>
      <c r="V1014" s="455"/>
      <c r="W1014" s="455"/>
      <c r="X1014" s="455"/>
      <c r="Y1014" s="455"/>
      <c r="Z1014" s="429"/>
      <c r="AA1014" s="460"/>
      <c r="AB1014" s="34"/>
      <c r="AC1014" s="85"/>
      <c r="AD1014" s="85"/>
      <c r="AG1014" s="86"/>
    </row>
    <row r="1015" spans="1:33" ht="18.75" customHeight="1" x14ac:dyDescent="0.25">
      <c r="A1015" s="125">
        <f>A1014+1</f>
        <v>777</v>
      </c>
      <c r="B1015" s="430" t="s">
        <v>1749</v>
      </c>
      <c r="C1015" s="429">
        <f t="shared" si="330"/>
        <v>790000</v>
      </c>
      <c r="D1015" s="455">
        <f t="shared" si="331"/>
        <v>0</v>
      </c>
      <c r="E1015" s="455"/>
      <c r="F1015" s="455"/>
      <c r="G1015" s="455"/>
      <c r="H1015" s="455"/>
      <c r="I1015" s="455"/>
      <c r="J1015" s="455"/>
      <c r="K1015" s="455"/>
      <c r="L1015" s="455"/>
      <c r="M1015" s="455"/>
      <c r="N1015" s="455"/>
      <c r="O1015" s="455">
        <v>790000</v>
      </c>
      <c r="P1015" s="455"/>
      <c r="Q1015" s="455"/>
      <c r="R1015" s="455"/>
      <c r="S1015" s="455"/>
      <c r="T1015" s="455"/>
      <c r="U1015" s="455"/>
      <c r="V1015" s="455"/>
      <c r="W1015" s="455"/>
      <c r="X1015" s="455"/>
      <c r="Y1015" s="455"/>
      <c r="Z1015" s="429"/>
      <c r="AA1015" s="460"/>
      <c r="AB1015" s="34"/>
      <c r="AC1015" s="85"/>
      <c r="AD1015" s="85"/>
      <c r="AG1015" s="86"/>
    </row>
    <row r="1016" spans="1:33" ht="18.75" customHeight="1" x14ac:dyDescent="0.25">
      <c r="A1016" s="496" t="s">
        <v>17</v>
      </c>
      <c r="B1016" s="496"/>
      <c r="C1016" s="460">
        <f>SUM(C1013:C1015)</f>
        <v>2861968.16</v>
      </c>
      <c r="D1016" s="460">
        <f t="shared" ref="D1016:Y1016" si="332">SUM(D1013:D1015)</f>
        <v>2071968.16</v>
      </c>
      <c r="E1016" s="460">
        <f t="shared" si="332"/>
        <v>0</v>
      </c>
      <c r="F1016" s="460">
        <f t="shared" si="332"/>
        <v>2071968.16</v>
      </c>
      <c r="G1016" s="460">
        <f t="shared" si="332"/>
        <v>0</v>
      </c>
      <c r="H1016" s="460">
        <f t="shared" si="332"/>
        <v>0</v>
      </c>
      <c r="I1016" s="460">
        <f t="shared" si="332"/>
        <v>0</v>
      </c>
      <c r="J1016" s="460">
        <f t="shared" si="332"/>
        <v>0</v>
      </c>
      <c r="K1016" s="460">
        <f t="shared" si="332"/>
        <v>0</v>
      </c>
      <c r="L1016" s="460">
        <f t="shared" si="332"/>
        <v>0</v>
      </c>
      <c r="M1016" s="460">
        <f t="shared" si="332"/>
        <v>0</v>
      </c>
      <c r="N1016" s="460">
        <f t="shared" si="332"/>
        <v>0</v>
      </c>
      <c r="O1016" s="460">
        <f t="shared" si="332"/>
        <v>790000</v>
      </c>
      <c r="P1016" s="460">
        <f t="shared" si="332"/>
        <v>0</v>
      </c>
      <c r="Q1016" s="460">
        <f t="shared" si="332"/>
        <v>0</v>
      </c>
      <c r="R1016" s="460">
        <f t="shared" si="332"/>
        <v>0</v>
      </c>
      <c r="S1016" s="460">
        <f t="shared" si="332"/>
        <v>0</v>
      </c>
      <c r="T1016" s="460">
        <f t="shared" si="332"/>
        <v>0</v>
      </c>
      <c r="U1016" s="460">
        <f t="shared" si="332"/>
        <v>0</v>
      </c>
      <c r="V1016" s="460">
        <f t="shared" si="332"/>
        <v>0</v>
      </c>
      <c r="W1016" s="460">
        <f t="shared" si="332"/>
        <v>0</v>
      </c>
      <c r="X1016" s="460">
        <f t="shared" si="332"/>
        <v>0</v>
      </c>
      <c r="Y1016" s="460">
        <f t="shared" si="332"/>
        <v>0</v>
      </c>
      <c r="Z1016" s="460"/>
      <c r="AA1016" s="34"/>
      <c r="AB1016" s="34"/>
      <c r="AC1016" s="85"/>
      <c r="AD1016" s="85"/>
      <c r="AG1016" s="86"/>
    </row>
    <row r="1017" spans="1:33" ht="18.75" customHeight="1" x14ac:dyDescent="0.25">
      <c r="A1017" s="545" t="s">
        <v>80</v>
      </c>
      <c r="B1017" s="546"/>
      <c r="C1017" s="547"/>
      <c r="D1017" s="627"/>
      <c r="E1017" s="627"/>
      <c r="F1017" s="627"/>
      <c r="G1017" s="627"/>
      <c r="H1017" s="627"/>
      <c r="I1017" s="627"/>
      <c r="J1017" s="627"/>
      <c r="K1017" s="627"/>
      <c r="L1017" s="627"/>
      <c r="M1017" s="627"/>
      <c r="N1017" s="627"/>
      <c r="O1017" s="627"/>
      <c r="P1017" s="627"/>
      <c r="Q1017" s="627"/>
      <c r="R1017" s="627"/>
      <c r="S1017" s="627"/>
      <c r="T1017" s="627"/>
      <c r="U1017" s="627"/>
      <c r="V1017" s="627"/>
      <c r="W1017" s="627"/>
      <c r="X1017" s="627"/>
      <c r="Y1017" s="627"/>
      <c r="Z1017" s="482"/>
      <c r="AA1017" s="34"/>
      <c r="AB1017" s="34"/>
      <c r="AD1017" s="85"/>
    </row>
    <row r="1018" spans="1:33" ht="18.75" customHeight="1" x14ac:dyDescent="0.25">
      <c r="A1018" s="125">
        <f>A1015+1</f>
        <v>778</v>
      </c>
      <c r="B1018" s="352" t="s">
        <v>304</v>
      </c>
      <c r="C1018" s="429">
        <f>D1018+M1018+O1018+Q1018+S1018+U1018+W1018+X1018+Y1018</f>
        <v>7420379.2599999998</v>
      </c>
      <c r="D1018" s="455">
        <f>E1018+F1018+G1018+H1018+I1018+J1018</f>
        <v>0</v>
      </c>
      <c r="E1018" s="427"/>
      <c r="F1018" s="480"/>
      <c r="G1018" s="455"/>
      <c r="H1018" s="480"/>
      <c r="I1018" s="455"/>
      <c r="J1018" s="480"/>
      <c r="K1018" s="480"/>
      <c r="L1018" s="480"/>
      <c r="M1018" s="480"/>
      <c r="N1018" s="408"/>
      <c r="O1018" s="427"/>
      <c r="P1018" s="408"/>
      <c r="Q1018" s="408"/>
      <c r="R1018" s="408">
        <v>596.55999999999995</v>
      </c>
      <c r="S1018" s="408">
        <v>3657661.34</v>
      </c>
      <c r="T1018" s="408">
        <v>478.4</v>
      </c>
      <c r="U1018" s="408">
        <v>3762717.92</v>
      </c>
      <c r="V1018" s="480"/>
      <c r="W1018" s="480"/>
      <c r="X1018" s="455"/>
      <c r="Y1018" s="427"/>
      <c r="Z1018" s="429"/>
      <c r="AA1018" s="34"/>
      <c r="AB1018" s="34" t="s">
        <v>136</v>
      </c>
      <c r="AD1018" s="85"/>
    </row>
    <row r="1019" spans="1:33" ht="18.75" customHeight="1" x14ac:dyDescent="0.25">
      <c r="A1019" s="125">
        <f>A1018+1</f>
        <v>779</v>
      </c>
      <c r="B1019" s="352" t="s">
        <v>81</v>
      </c>
      <c r="C1019" s="429">
        <f>D1019+M1019+O1019+Q1019+S1019+U1019+W1019+X1019+Y1019</f>
        <v>234075.42</v>
      </c>
      <c r="D1019" s="455">
        <f>E1019+F1019+G1019+H1019+I1019+J1019</f>
        <v>234075.42</v>
      </c>
      <c r="E1019" s="427"/>
      <c r="F1019" s="480"/>
      <c r="G1019" s="455"/>
      <c r="H1019" s="455">
        <v>234075.42</v>
      </c>
      <c r="I1019" s="455"/>
      <c r="J1019" s="455"/>
      <c r="K1019" s="480"/>
      <c r="L1019" s="480"/>
      <c r="M1019" s="480"/>
      <c r="N1019" s="408"/>
      <c r="O1019" s="427"/>
      <c r="P1019" s="408"/>
      <c r="Q1019" s="408"/>
      <c r="R1019" s="408"/>
      <c r="S1019" s="408"/>
      <c r="T1019" s="408"/>
      <c r="U1019" s="408"/>
      <c r="V1019" s="480"/>
      <c r="W1019" s="480"/>
      <c r="X1019" s="455"/>
      <c r="Y1019" s="427"/>
      <c r="Z1019" s="429"/>
      <c r="AA1019" s="34"/>
      <c r="AB1019" s="34"/>
      <c r="AD1019" s="85"/>
    </row>
    <row r="1020" spans="1:33" ht="18.75" customHeight="1" x14ac:dyDescent="0.25">
      <c r="A1020" s="496" t="s">
        <v>17</v>
      </c>
      <c r="B1020" s="496"/>
      <c r="C1020" s="460">
        <f>SUM(C1018:C1019)</f>
        <v>7654454.6799999997</v>
      </c>
      <c r="D1020" s="455">
        <f t="shared" ref="D1020:Y1020" si="333">SUM(D1018:D1019)</f>
        <v>234075.42</v>
      </c>
      <c r="E1020" s="455">
        <f t="shared" si="333"/>
        <v>0</v>
      </c>
      <c r="F1020" s="455">
        <f t="shared" si="333"/>
        <v>0</v>
      </c>
      <c r="G1020" s="455">
        <f t="shared" si="333"/>
        <v>0</v>
      </c>
      <c r="H1020" s="455">
        <f t="shared" si="333"/>
        <v>234075.42</v>
      </c>
      <c r="I1020" s="455">
        <f t="shared" si="333"/>
        <v>0</v>
      </c>
      <c r="J1020" s="455">
        <f t="shared" si="333"/>
        <v>0</v>
      </c>
      <c r="K1020" s="455">
        <f t="shared" si="333"/>
        <v>0</v>
      </c>
      <c r="L1020" s="455">
        <f t="shared" ref="L1020" si="334">SUM(L1018:L1019)</f>
        <v>0</v>
      </c>
      <c r="M1020" s="455">
        <f t="shared" si="333"/>
        <v>0</v>
      </c>
      <c r="N1020" s="455">
        <f t="shared" si="333"/>
        <v>0</v>
      </c>
      <c r="O1020" s="455">
        <f t="shared" si="333"/>
        <v>0</v>
      </c>
      <c r="P1020" s="455">
        <f t="shared" si="333"/>
        <v>0</v>
      </c>
      <c r="Q1020" s="455">
        <f t="shared" si="333"/>
        <v>0</v>
      </c>
      <c r="R1020" s="455">
        <f t="shared" si="333"/>
        <v>596.55999999999995</v>
      </c>
      <c r="S1020" s="455">
        <f t="shared" si="333"/>
        <v>3657661.34</v>
      </c>
      <c r="T1020" s="455">
        <f t="shared" si="333"/>
        <v>478.4</v>
      </c>
      <c r="U1020" s="455">
        <f t="shared" si="333"/>
        <v>3762717.92</v>
      </c>
      <c r="V1020" s="455">
        <f t="shared" si="333"/>
        <v>0</v>
      </c>
      <c r="W1020" s="455">
        <f t="shared" si="333"/>
        <v>0</v>
      </c>
      <c r="X1020" s="455">
        <f t="shared" si="333"/>
        <v>0</v>
      </c>
      <c r="Y1020" s="455">
        <f t="shared" si="333"/>
        <v>0</v>
      </c>
      <c r="Z1020" s="460"/>
      <c r="AA1020" s="34"/>
      <c r="AB1020" s="34"/>
      <c r="AC1020" s="85"/>
      <c r="AD1020" s="85"/>
      <c r="AG1020" s="86"/>
    </row>
    <row r="1021" spans="1:33" ht="18.75" customHeight="1" x14ac:dyDescent="0.25">
      <c r="A1021" s="519" t="s">
        <v>82</v>
      </c>
      <c r="B1021" s="519"/>
      <c r="C1021" s="482">
        <f>C1020+C1011+C996+C976+C985+C973+C988+C1016</f>
        <v>70601681.769999996</v>
      </c>
      <c r="D1021" s="480">
        <f t="shared" ref="D1021:Y1021" si="335">D1020+D1011+D996+D976+D985+D973</f>
        <v>44080777.039999999</v>
      </c>
      <c r="E1021" s="480">
        <f t="shared" si="335"/>
        <v>0</v>
      </c>
      <c r="F1021" s="480">
        <f t="shared" si="335"/>
        <v>5324780.4600000009</v>
      </c>
      <c r="G1021" s="480">
        <f t="shared" si="335"/>
        <v>26091487.379999999</v>
      </c>
      <c r="H1021" s="480">
        <f t="shared" si="335"/>
        <v>4545760.0199999996</v>
      </c>
      <c r="I1021" s="480">
        <f t="shared" si="335"/>
        <v>6857835.0999999996</v>
      </c>
      <c r="J1021" s="480">
        <f t="shared" si="335"/>
        <v>1260914.08</v>
      </c>
      <c r="K1021" s="480">
        <f t="shared" si="335"/>
        <v>0</v>
      </c>
      <c r="L1021" s="480">
        <f t="shared" si="335"/>
        <v>0</v>
      </c>
      <c r="M1021" s="480">
        <f t="shared" si="335"/>
        <v>0</v>
      </c>
      <c r="N1021" s="480">
        <f t="shared" si="335"/>
        <v>972.5</v>
      </c>
      <c r="O1021" s="480">
        <f t="shared" si="335"/>
        <v>3227271.6799999997</v>
      </c>
      <c r="P1021" s="480">
        <f t="shared" si="335"/>
        <v>0</v>
      </c>
      <c r="Q1021" s="480">
        <f t="shared" si="335"/>
        <v>372887.62</v>
      </c>
      <c r="R1021" s="480">
        <f t="shared" si="335"/>
        <v>1728.86</v>
      </c>
      <c r="S1021" s="480">
        <f t="shared" si="335"/>
        <v>8483953.379999999</v>
      </c>
      <c r="T1021" s="480">
        <f t="shared" si="335"/>
        <v>478.4</v>
      </c>
      <c r="U1021" s="480">
        <f t="shared" si="335"/>
        <v>3762717.92</v>
      </c>
      <c r="V1021" s="480">
        <f t="shared" si="335"/>
        <v>0</v>
      </c>
      <c r="W1021" s="480">
        <f t="shared" si="335"/>
        <v>0</v>
      </c>
      <c r="X1021" s="480">
        <f t="shared" si="335"/>
        <v>0</v>
      </c>
      <c r="Y1021" s="480">
        <f t="shared" si="335"/>
        <v>7218303.9199999999</v>
      </c>
      <c r="Z1021" s="429">
        <f>(C1021-Y1021)*0.0214</f>
        <v>1356404.2859899998</v>
      </c>
      <c r="AA1021" s="34"/>
      <c r="AB1021" s="34"/>
      <c r="AC1021" s="85"/>
      <c r="AD1021" s="85"/>
    </row>
    <row r="1022" spans="1:33" ht="18.75" customHeight="1" x14ac:dyDescent="0.25">
      <c r="A1022" s="619" t="s">
        <v>83</v>
      </c>
      <c r="B1022" s="620"/>
      <c r="C1022" s="620"/>
      <c r="D1022" s="620"/>
      <c r="E1022" s="620"/>
      <c r="F1022" s="620"/>
      <c r="G1022" s="620"/>
      <c r="H1022" s="620"/>
      <c r="I1022" s="620"/>
      <c r="J1022" s="620"/>
      <c r="K1022" s="620"/>
      <c r="L1022" s="620"/>
      <c r="M1022" s="620"/>
      <c r="N1022" s="620"/>
      <c r="O1022" s="620"/>
      <c r="P1022" s="620"/>
      <c r="Q1022" s="620"/>
      <c r="R1022" s="620"/>
      <c r="S1022" s="620"/>
      <c r="T1022" s="620"/>
      <c r="U1022" s="620"/>
      <c r="V1022" s="620"/>
      <c r="W1022" s="620"/>
      <c r="X1022" s="620"/>
      <c r="Y1022" s="621"/>
      <c r="Z1022" s="335"/>
      <c r="AA1022" s="13"/>
      <c r="AB1022" s="34"/>
      <c r="AD1022" s="85"/>
    </row>
    <row r="1023" spans="1:33" ht="18.75" customHeight="1" x14ac:dyDescent="0.25">
      <c r="A1023" s="619" t="s">
        <v>84</v>
      </c>
      <c r="B1023" s="620"/>
      <c r="C1023" s="621"/>
      <c r="D1023" s="480"/>
      <c r="E1023" s="480"/>
      <c r="F1023" s="480"/>
      <c r="G1023" s="480"/>
      <c r="H1023" s="480"/>
      <c r="I1023" s="480"/>
      <c r="J1023" s="480"/>
      <c r="K1023" s="480"/>
      <c r="L1023" s="480"/>
      <c r="M1023" s="480"/>
      <c r="N1023" s="480"/>
      <c r="O1023" s="480"/>
      <c r="P1023" s="480"/>
      <c r="Q1023" s="480"/>
      <c r="R1023" s="480"/>
      <c r="S1023" s="480"/>
      <c r="T1023" s="480"/>
      <c r="U1023" s="480"/>
      <c r="V1023" s="480"/>
      <c r="W1023" s="480"/>
      <c r="X1023" s="480"/>
      <c r="Y1023" s="480"/>
      <c r="Z1023" s="482"/>
      <c r="AA1023" s="13"/>
      <c r="AB1023" s="34"/>
      <c r="AD1023" s="85"/>
    </row>
    <row r="1024" spans="1:33" ht="18.75" customHeight="1" x14ac:dyDescent="0.25">
      <c r="A1024" s="125">
        <f>A1019+1</f>
        <v>780</v>
      </c>
      <c r="B1024" s="301" t="s">
        <v>85</v>
      </c>
      <c r="C1024" s="429">
        <f>D1024+M1024+O1024+Q1024+S1024+U1024+W1024+X1024+Y1024</f>
        <v>5074320.96</v>
      </c>
      <c r="D1024" s="455">
        <f>E1024+F1024+G1024+H1024+I1024+J1024</f>
        <v>4757395.38</v>
      </c>
      <c r="E1024" s="427"/>
      <c r="F1024" s="344"/>
      <c r="G1024" s="344">
        <v>3715975.76</v>
      </c>
      <c r="H1024" s="344">
        <v>1041419.62</v>
      </c>
      <c r="I1024" s="344"/>
      <c r="J1024" s="344"/>
      <c r="K1024" s="344"/>
      <c r="L1024" s="344"/>
      <c r="M1024" s="344"/>
      <c r="N1024" s="344"/>
      <c r="O1024" s="343"/>
      <c r="P1024" s="343"/>
      <c r="Q1024" s="343"/>
      <c r="R1024" s="343"/>
      <c r="S1024" s="343"/>
      <c r="T1024" s="343"/>
      <c r="U1024" s="343"/>
      <c r="V1024" s="343"/>
      <c r="W1024" s="343"/>
      <c r="X1024" s="343">
        <v>316925.58</v>
      </c>
      <c r="Y1024" s="343"/>
      <c r="Z1024" s="338"/>
      <c r="AA1024" s="13" t="s">
        <v>353</v>
      </c>
      <c r="AB1024" s="34"/>
      <c r="AD1024" s="85"/>
    </row>
    <row r="1025" spans="1:40" ht="18.75" customHeight="1" x14ac:dyDescent="0.25">
      <c r="A1025" s="597" t="s">
        <v>17</v>
      </c>
      <c r="B1025" s="598"/>
      <c r="C1025" s="338">
        <f>C1024</f>
        <v>5074320.96</v>
      </c>
      <c r="D1025" s="343">
        <f t="shared" ref="D1025:Y1025" si="336">D1024</f>
        <v>4757395.38</v>
      </c>
      <c r="E1025" s="343">
        <f t="shared" si="336"/>
        <v>0</v>
      </c>
      <c r="F1025" s="343">
        <f t="shared" si="336"/>
        <v>0</v>
      </c>
      <c r="G1025" s="343">
        <f t="shared" si="336"/>
        <v>3715975.76</v>
      </c>
      <c r="H1025" s="343">
        <f t="shared" si="336"/>
        <v>1041419.62</v>
      </c>
      <c r="I1025" s="343">
        <f t="shared" si="336"/>
        <v>0</v>
      </c>
      <c r="J1025" s="343">
        <f t="shared" si="336"/>
        <v>0</v>
      </c>
      <c r="K1025" s="343">
        <f t="shared" si="336"/>
        <v>0</v>
      </c>
      <c r="L1025" s="343">
        <f t="shared" si="336"/>
        <v>0</v>
      </c>
      <c r="M1025" s="343">
        <f t="shared" si="336"/>
        <v>0</v>
      </c>
      <c r="N1025" s="343">
        <f t="shared" si="336"/>
        <v>0</v>
      </c>
      <c r="O1025" s="343">
        <f t="shared" si="336"/>
        <v>0</v>
      </c>
      <c r="P1025" s="343">
        <f t="shared" si="336"/>
        <v>0</v>
      </c>
      <c r="Q1025" s="343">
        <f t="shared" si="336"/>
        <v>0</v>
      </c>
      <c r="R1025" s="343">
        <f t="shared" si="336"/>
        <v>0</v>
      </c>
      <c r="S1025" s="343">
        <f t="shared" si="336"/>
        <v>0</v>
      </c>
      <c r="T1025" s="343">
        <f t="shared" si="336"/>
        <v>0</v>
      </c>
      <c r="U1025" s="343">
        <f t="shared" si="336"/>
        <v>0</v>
      </c>
      <c r="V1025" s="343">
        <f t="shared" si="336"/>
        <v>0</v>
      </c>
      <c r="W1025" s="343">
        <f t="shared" si="336"/>
        <v>0</v>
      </c>
      <c r="X1025" s="343">
        <f t="shared" si="336"/>
        <v>316925.58</v>
      </c>
      <c r="Y1025" s="343">
        <f t="shared" si="336"/>
        <v>0</v>
      </c>
      <c r="Z1025" s="338"/>
      <c r="AA1025" s="13"/>
      <c r="AB1025" s="34"/>
      <c r="AC1025" s="85"/>
      <c r="AD1025" s="85"/>
    </row>
    <row r="1026" spans="1:40" ht="18.75" customHeight="1" x14ac:dyDescent="0.25">
      <c r="A1026" s="619" t="s">
        <v>86</v>
      </c>
      <c r="B1026" s="621"/>
      <c r="C1026" s="433"/>
      <c r="D1026" s="480"/>
      <c r="E1026" s="480"/>
      <c r="F1026" s="480"/>
      <c r="G1026" s="480"/>
      <c r="H1026" s="480"/>
      <c r="I1026" s="480"/>
      <c r="J1026" s="480"/>
      <c r="K1026" s="480"/>
      <c r="L1026" s="480"/>
      <c r="M1026" s="480"/>
      <c r="N1026" s="480"/>
      <c r="O1026" s="480"/>
      <c r="P1026" s="480"/>
      <c r="Q1026" s="480"/>
      <c r="R1026" s="480"/>
      <c r="S1026" s="480"/>
      <c r="T1026" s="480"/>
      <c r="U1026" s="480"/>
      <c r="V1026" s="480"/>
      <c r="W1026" s="480"/>
      <c r="X1026" s="480"/>
      <c r="Y1026" s="480"/>
      <c r="Z1026" s="482"/>
      <c r="AA1026" s="13"/>
      <c r="AB1026" s="34"/>
      <c r="AD1026" s="85"/>
    </row>
    <row r="1027" spans="1:40" ht="18.75" customHeight="1" x14ac:dyDescent="0.25">
      <c r="A1027" s="21">
        <f>A1024+1</f>
        <v>781</v>
      </c>
      <c r="B1027" s="301" t="s">
        <v>305</v>
      </c>
      <c r="C1027" s="429">
        <f>D1027+M1027+O1027+Q1027+S1027+U1027+W1027+X1027+Y1027</f>
        <v>24266154.840000004</v>
      </c>
      <c r="D1027" s="455">
        <f>E1027+F1027+G1027+H1027+I1027+J1027</f>
        <v>0</v>
      </c>
      <c r="E1027" s="427"/>
      <c r="F1027" s="343"/>
      <c r="G1027" s="343"/>
      <c r="H1027" s="343"/>
      <c r="I1027" s="343"/>
      <c r="J1027" s="343"/>
      <c r="K1027" s="343"/>
      <c r="L1027" s="343"/>
      <c r="M1027" s="343"/>
      <c r="N1027" s="343"/>
      <c r="O1027" s="343"/>
      <c r="P1027" s="343">
        <v>588.4</v>
      </c>
      <c r="Q1027" s="343">
        <v>12595663.380000001</v>
      </c>
      <c r="R1027" s="343">
        <v>1600</v>
      </c>
      <c r="S1027" s="343">
        <v>11670491.460000001</v>
      </c>
      <c r="T1027" s="343"/>
      <c r="U1027" s="343"/>
      <c r="V1027" s="343"/>
      <c r="W1027" s="343"/>
      <c r="X1027" s="343"/>
      <c r="Y1027" s="343"/>
      <c r="Z1027" s="338"/>
      <c r="AA1027" s="13"/>
      <c r="AB1027" s="34"/>
      <c r="AD1027" s="85"/>
    </row>
    <row r="1028" spans="1:40" ht="18.75" customHeight="1" x14ac:dyDescent="0.25">
      <c r="A1028" s="21">
        <f>A1027+1</f>
        <v>782</v>
      </c>
      <c r="B1028" s="301" t="s">
        <v>306</v>
      </c>
      <c r="C1028" s="429">
        <f>D1028+M1028+O1028+Q1028+S1028+U1028+W1028+X1028+Y1028</f>
        <v>24236921.41</v>
      </c>
      <c r="D1028" s="455">
        <f>E1028+F1028+G1028+H1028+I1028+J1028</f>
        <v>0</v>
      </c>
      <c r="E1028" s="427"/>
      <c r="F1028" s="343"/>
      <c r="G1028" s="343"/>
      <c r="H1028" s="343"/>
      <c r="I1028" s="343"/>
      <c r="J1028" s="343"/>
      <c r="K1028" s="343"/>
      <c r="L1028" s="343"/>
      <c r="M1028" s="343"/>
      <c r="N1028" s="343"/>
      <c r="O1028" s="343"/>
      <c r="P1028" s="343">
        <v>588.4</v>
      </c>
      <c r="Q1028" s="343">
        <v>12532658.35</v>
      </c>
      <c r="R1028" s="343">
        <v>1600</v>
      </c>
      <c r="S1028" s="343">
        <v>11704263.060000001</v>
      </c>
      <c r="T1028" s="343"/>
      <c r="U1028" s="343"/>
      <c r="V1028" s="343"/>
      <c r="W1028" s="343"/>
      <c r="X1028" s="343"/>
      <c r="Y1028" s="343"/>
      <c r="Z1028" s="338"/>
      <c r="AA1028" s="13"/>
      <c r="AB1028" s="34"/>
      <c r="AD1028" s="85"/>
    </row>
    <row r="1029" spans="1:40" ht="18.75" customHeight="1" x14ac:dyDescent="0.25">
      <c r="A1029" s="21">
        <f>A1028+1</f>
        <v>783</v>
      </c>
      <c r="B1029" s="301" t="s">
        <v>307</v>
      </c>
      <c r="C1029" s="429">
        <f>D1029+M1029+O1029+Q1029+S1029+U1029+W1029+X1029+Y1029</f>
        <v>4688090.4400000004</v>
      </c>
      <c r="D1029" s="455">
        <f>E1029+F1029+G1029+H1029+I1029+J1029</f>
        <v>0</v>
      </c>
      <c r="E1029" s="427"/>
      <c r="F1029" s="343"/>
      <c r="G1029" s="343"/>
      <c r="H1029" s="343"/>
      <c r="I1029" s="343"/>
      <c r="J1029" s="343"/>
      <c r="K1029" s="343"/>
      <c r="L1029" s="343"/>
      <c r="M1029" s="343"/>
      <c r="N1029" s="343"/>
      <c r="O1029" s="343"/>
      <c r="P1029" s="343">
        <v>481</v>
      </c>
      <c r="Q1029" s="343">
        <v>4688090.4400000004</v>
      </c>
      <c r="R1029" s="343"/>
      <c r="S1029" s="343"/>
      <c r="T1029" s="343"/>
      <c r="U1029" s="343"/>
      <c r="V1029" s="343"/>
      <c r="W1029" s="343"/>
      <c r="X1029" s="343"/>
      <c r="Y1029" s="343"/>
      <c r="Z1029" s="338"/>
      <c r="AA1029" s="13"/>
      <c r="AB1029" s="34"/>
      <c r="AD1029" s="85"/>
    </row>
    <row r="1030" spans="1:40" ht="18.75" customHeight="1" x14ac:dyDescent="0.25">
      <c r="A1030" s="21">
        <f>A1029+1</f>
        <v>784</v>
      </c>
      <c r="B1030" s="301" t="s">
        <v>308</v>
      </c>
      <c r="C1030" s="429">
        <f>D1030+M1030+O1030+Q1030+S1030+U1030+W1030+X1030+Y1030</f>
        <v>4685880.3</v>
      </c>
      <c r="D1030" s="455">
        <f>E1030+F1030+G1030+H1030+I1030+J1030</f>
        <v>0</v>
      </c>
      <c r="E1030" s="427"/>
      <c r="F1030" s="343"/>
      <c r="G1030" s="343"/>
      <c r="H1030" s="343"/>
      <c r="I1030" s="343"/>
      <c r="J1030" s="343"/>
      <c r="K1030" s="343"/>
      <c r="L1030" s="343"/>
      <c r="M1030" s="343"/>
      <c r="N1030" s="343"/>
      <c r="O1030" s="343"/>
      <c r="P1030" s="343">
        <v>481</v>
      </c>
      <c r="Q1030" s="343">
        <v>4685880.3</v>
      </c>
      <c r="R1030" s="343"/>
      <c r="S1030" s="343"/>
      <c r="T1030" s="343"/>
      <c r="U1030" s="343"/>
      <c r="V1030" s="343"/>
      <c r="W1030" s="343"/>
      <c r="X1030" s="343"/>
      <c r="Y1030" s="343"/>
      <c r="Z1030" s="338"/>
      <c r="AA1030" s="13"/>
      <c r="AB1030" s="34"/>
      <c r="AD1030" s="85"/>
    </row>
    <row r="1031" spans="1:40" ht="18" customHeight="1" x14ac:dyDescent="0.25">
      <c r="A1031" s="597" t="s">
        <v>17</v>
      </c>
      <c r="B1031" s="598"/>
      <c r="C1031" s="338">
        <f>SUM(C1027:C1030)</f>
        <v>57877046.989999995</v>
      </c>
      <c r="D1031" s="343">
        <f t="shared" ref="D1031:Y1031" si="337">SUM(D1027:D1030)</f>
        <v>0</v>
      </c>
      <c r="E1031" s="343">
        <f t="shared" si="337"/>
        <v>0</v>
      </c>
      <c r="F1031" s="343">
        <f t="shared" si="337"/>
        <v>0</v>
      </c>
      <c r="G1031" s="343">
        <f t="shared" si="337"/>
        <v>0</v>
      </c>
      <c r="H1031" s="343">
        <f t="shared" si="337"/>
        <v>0</v>
      </c>
      <c r="I1031" s="343">
        <f t="shared" si="337"/>
        <v>0</v>
      </c>
      <c r="J1031" s="343">
        <f t="shared" si="337"/>
        <v>0</v>
      </c>
      <c r="K1031" s="343">
        <f t="shared" si="337"/>
        <v>0</v>
      </c>
      <c r="L1031" s="343">
        <f t="shared" si="337"/>
        <v>0</v>
      </c>
      <c r="M1031" s="343">
        <f t="shared" si="337"/>
        <v>0</v>
      </c>
      <c r="N1031" s="343">
        <f t="shared" si="337"/>
        <v>0</v>
      </c>
      <c r="O1031" s="343">
        <f t="shared" si="337"/>
        <v>0</v>
      </c>
      <c r="P1031" s="343">
        <f t="shared" si="337"/>
        <v>2138.8000000000002</v>
      </c>
      <c r="Q1031" s="343">
        <f t="shared" si="337"/>
        <v>34502292.469999999</v>
      </c>
      <c r="R1031" s="343">
        <f t="shared" si="337"/>
        <v>3200</v>
      </c>
      <c r="S1031" s="343">
        <f t="shared" si="337"/>
        <v>23374754.520000003</v>
      </c>
      <c r="T1031" s="343">
        <f t="shared" si="337"/>
        <v>0</v>
      </c>
      <c r="U1031" s="343">
        <f t="shared" si="337"/>
        <v>0</v>
      </c>
      <c r="V1031" s="343">
        <f t="shared" si="337"/>
        <v>0</v>
      </c>
      <c r="W1031" s="343">
        <f t="shared" si="337"/>
        <v>0</v>
      </c>
      <c r="X1031" s="343">
        <f t="shared" si="337"/>
        <v>0</v>
      </c>
      <c r="Y1031" s="343">
        <f t="shared" si="337"/>
        <v>0</v>
      </c>
      <c r="Z1031" s="429">
        <f>(C1031-Y1031)*0.0214</f>
        <v>1238568.8055859997</v>
      </c>
      <c r="AA1031" s="13"/>
      <c r="AB1031" s="34"/>
      <c r="AC1031" s="85"/>
      <c r="AD1031" s="85"/>
    </row>
    <row r="1032" spans="1:40" ht="18" customHeight="1" x14ac:dyDescent="0.25">
      <c r="A1032" s="619" t="s">
        <v>87</v>
      </c>
      <c r="B1032" s="620"/>
      <c r="C1032" s="621"/>
      <c r="D1032" s="480"/>
      <c r="E1032" s="480"/>
      <c r="F1032" s="480"/>
      <c r="G1032" s="480"/>
      <c r="H1032" s="480"/>
      <c r="I1032" s="480"/>
      <c r="J1032" s="480"/>
      <c r="K1032" s="480"/>
      <c r="L1032" s="480"/>
      <c r="M1032" s="480"/>
      <c r="N1032" s="480"/>
      <c r="O1032" s="480"/>
      <c r="P1032" s="480"/>
      <c r="Q1032" s="480"/>
      <c r="R1032" s="480"/>
      <c r="S1032" s="480"/>
      <c r="T1032" s="480"/>
      <c r="U1032" s="480"/>
      <c r="V1032" s="480"/>
      <c r="W1032" s="480"/>
      <c r="X1032" s="480"/>
      <c r="Y1032" s="480"/>
      <c r="Z1032" s="482"/>
      <c r="AA1032" s="13"/>
      <c r="AB1032" s="34"/>
      <c r="AD1032" s="85"/>
    </row>
    <row r="1033" spans="1:40" ht="18" customHeight="1" x14ac:dyDescent="0.25">
      <c r="A1033" s="21">
        <f>A1030+1</f>
        <v>785</v>
      </c>
      <c r="B1033" s="329" t="s">
        <v>311</v>
      </c>
      <c r="C1033" s="434">
        <f t="shared" ref="C1033:C1049" si="338">D1033+M1033+O1033+Q1033+S1033+U1033+W1033+X1033+Y1033</f>
        <v>8206994.4000000004</v>
      </c>
      <c r="D1033" s="410">
        <f>E1033+F1033+G1033+H1033+I1033+J1033</f>
        <v>8206994.4000000004</v>
      </c>
      <c r="E1033" s="427"/>
      <c r="F1033" s="455">
        <v>752652.38</v>
      </c>
      <c r="G1033" s="455">
        <v>6700600.5</v>
      </c>
      <c r="H1033" s="455">
        <v>753741.52</v>
      </c>
      <c r="I1033" s="455"/>
      <c r="J1033" s="455"/>
      <c r="K1033" s="455"/>
      <c r="L1033" s="455"/>
      <c r="M1033" s="455"/>
      <c r="N1033" s="427"/>
      <c r="O1033" s="427"/>
      <c r="P1033" s="427"/>
      <c r="Q1033" s="427"/>
      <c r="R1033" s="427"/>
      <c r="S1033" s="427"/>
      <c r="T1033" s="343"/>
      <c r="U1033" s="455"/>
      <c r="V1033" s="343"/>
      <c r="W1033" s="343"/>
      <c r="X1033" s="344"/>
      <c r="Y1033" s="455"/>
      <c r="Z1033" s="460"/>
      <c r="AA1033" s="13"/>
      <c r="AB1033" s="34"/>
      <c r="AC1033" s="85"/>
      <c r="AD1033" s="85"/>
    </row>
    <row r="1034" spans="1:40" s="198" customFormat="1" ht="18" customHeight="1" x14ac:dyDescent="0.2">
      <c r="A1034" s="21">
        <f>A1033+1</f>
        <v>786</v>
      </c>
      <c r="B1034" s="353" t="s">
        <v>832</v>
      </c>
      <c r="C1034" s="434">
        <f t="shared" si="338"/>
        <v>204017.08</v>
      </c>
      <c r="D1034" s="410">
        <f t="shared" ref="D1034:D1049" si="339">E1034+F1034+G1034+H1034+I1034+J1034</f>
        <v>0</v>
      </c>
      <c r="E1034" s="411"/>
      <c r="F1034" s="411"/>
      <c r="G1034" s="411"/>
      <c r="H1034" s="411"/>
      <c r="I1034" s="411"/>
      <c r="J1034" s="411"/>
      <c r="K1034" s="411"/>
      <c r="L1034" s="411"/>
      <c r="M1034" s="411"/>
      <c r="N1034" s="411"/>
      <c r="O1034" s="411"/>
      <c r="P1034" s="411"/>
      <c r="Q1034" s="411"/>
      <c r="R1034" s="411"/>
      <c r="S1034" s="411"/>
      <c r="T1034" s="411"/>
      <c r="U1034" s="411"/>
      <c r="V1034" s="411"/>
      <c r="W1034" s="411"/>
      <c r="X1034" s="411"/>
      <c r="Y1034" s="455">
        <v>204017.08</v>
      </c>
      <c r="Z1034" s="460"/>
      <c r="AA1034" s="323"/>
      <c r="AB1034" s="121" t="s">
        <v>983</v>
      </c>
      <c r="AC1034" s="41"/>
      <c r="AD1034" s="41"/>
      <c r="AE1034" s="127"/>
      <c r="AF1034" s="127"/>
      <c r="AG1034" s="127"/>
      <c r="AH1034" s="127"/>
      <c r="AI1034" s="127"/>
      <c r="AJ1034" s="127"/>
      <c r="AK1034" s="127"/>
      <c r="AL1034" s="127"/>
      <c r="AM1034" s="127"/>
      <c r="AN1034" s="127"/>
    </row>
    <row r="1035" spans="1:40" s="198" customFormat="1" ht="18" customHeight="1" x14ac:dyDescent="0.2">
      <c r="A1035" s="21">
        <f t="shared" ref="A1035:A1049" si="340">A1034+1</f>
        <v>787</v>
      </c>
      <c r="B1035" s="353" t="s">
        <v>830</v>
      </c>
      <c r="C1035" s="434">
        <f t="shared" si="338"/>
        <v>535452.06000000006</v>
      </c>
      <c r="D1035" s="410">
        <f t="shared" si="339"/>
        <v>0</v>
      </c>
      <c r="E1035" s="411"/>
      <c r="F1035" s="411"/>
      <c r="G1035" s="411"/>
      <c r="H1035" s="411"/>
      <c r="I1035" s="411"/>
      <c r="J1035" s="411"/>
      <c r="K1035" s="411"/>
      <c r="L1035" s="411"/>
      <c r="M1035" s="411"/>
      <c r="N1035" s="411"/>
      <c r="O1035" s="411"/>
      <c r="P1035" s="411"/>
      <c r="Q1035" s="411"/>
      <c r="R1035" s="411"/>
      <c r="S1035" s="411"/>
      <c r="T1035" s="411"/>
      <c r="U1035" s="411"/>
      <c r="V1035" s="411"/>
      <c r="W1035" s="411"/>
      <c r="X1035" s="411"/>
      <c r="Y1035" s="455">
        <v>535452.06000000006</v>
      </c>
      <c r="Z1035" s="460"/>
      <c r="AA1035" s="323"/>
      <c r="AB1035" s="121" t="s">
        <v>1018</v>
      </c>
      <c r="AC1035" s="41"/>
      <c r="AD1035" s="41"/>
      <c r="AE1035" s="127"/>
      <c r="AF1035" s="127"/>
      <c r="AG1035" s="127"/>
      <c r="AH1035" s="127"/>
      <c r="AI1035" s="127"/>
      <c r="AJ1035" s="127"/>
      <c r="AK1035" s="127"/>
      <c r="AL1035" s="127"/>
      <c r="AM1035" s="127"/>
      <c r="AN1035" s="127"/>
    </row>
    <row r="1036" spans="1:40" ht="18" customHeight="1" x14ac:dyDescent="0.25">
      <c r="A1036" s="21">
        <f t="shared" si="340"/>
        <v>788</v>
      </c>
      <c r="B1036" s="329" t="s">
        <v>312</v>
      </c>
      <c r="C1036" s="434">
        <f t="shared" si="338"/>
        <v>5673529.6799999997</v>
      </c>
      <c r="D1036" s="410">
        <f t="shared" si="339"/>
        <v>5673529.6799999997</v>
      </c>
      <c r="E1036" s="427"/>
      <c r="F1036" s="455">
        <v>624225.9</v>
      </c>
      <c r="G1036" s="455">
        <v>4009002.8</v>
      </c>
      <c r="H1036" s="455">
        <v>539698.96</v>
      </c>
      <c r="I1036" s="455"/>
      <c r="J1036" s="455">
        <v>500602.02</v>
      </c>
      <c r="K1036" s="455"/>
      <c r="L1036" s="455"/>
      <c r="M1036" s="455"/>
      <c r="N1036" s="427"/>
      <c r="O1036" s="427"/>
      <c r="P1036" s="427"/>
      <c r="Q1036" s="455"/>
      <c r="R1036" s="427"/>
      <c r="S1036" s="427"/>
      <c r="T1036" s="343"/>
      <c r="U1036" s="455"/>
      <c r="V1036" s="343"/>
      <c r="W1036" s="343"/>
      <c r="X1036" s="344"/>
      <c r="Y1036" s="455"/>
      <c r="Z1036" s="460"/>
      <c r="AA1036" s="13"/>
      <c r="AB1036" s="34"/>
      <c r="AC1036" s="85"/>
      <c r="AD1036" s="85"/>
    </row>
    <row r="1037" spans="1:40" ht="18" customHeight="1" x14ac:dyDescent="0.25">
      <c r="A1037" s="21">
        <f t="shared" si="340"/>
        <v>789</v>
      </c>
      <c r="B1037" s="329" t="s">
        <v>313</v>
      </c>
      <c r="C1037" s="434">
        <f t="shared" si="338"/>
        <v>5308155.66</v>
      </c>
      <c r="D1037" s="410">
        <f t="shared" si="339"/>
        <v>5308155.66</v>
      </c>
      <c r="E1037" s="427"/>
      <c r="F1037" s="455">
        <v>576078.36</v>
      </c>
      <c r="G1037" s="455">
        <v>4059247.2</v>
      </c>
      <c r="H1037" s="455">
        <v>672830.1</v>
      </c>
      <c r="I1037" s="455"/>
      <c r="J1037" s="455"/>
      <c r="K1037" s="455"/>
      <c r="L1037" s="455"/>
      <c r="M1037" s="455"/>
      <c r="N1037" s="427"/>
      <c r="O1037" s="427"/>
      <c r="P1037" s="427"/>
      <c r="Q1037" s="455"/>
      <c r="R1037" s="427"/>
      <c r="S1037" s="427"/>
      <c r="T1037" s="343"/>
      <c r="U1037" s="455"/>
      <c r="V1037" s="343"/>
      <c r="W1037" s="343"/>
      <c r="X1037" s="344"/>
      <c r="Y1037" s="455"/>
      <c r="Z1037" s="460"/>
      <c r="AA1037" s="13"/>
      <c r="AB1037" s="34"/>
      <c r="AC1037" s="85"/>
      <c r="AD1037" s="85"/>
    </row>
    <row r="1038" spans="1:40" s="198" customFormat="1" ht="18" customHeight="1" x14ac:dyDescent="0.2">
      <c r="A1038" s="21">
        <f t="shared" si="340"/>
        <v>790</v>
      </c>
      <c r="B1038" s="353" t="s">
        <v>831</v>
      </c>
      <c r="C1038" s="434">
        <f t="shared" si="338"/>
        <v>647721.93000000005</v>
      </c>
      <c r="D1038" s="410">
        <f t="shared" si="339"/>
        <v>0</v>
      </c>
      <c r="E1038" s="411"/>
      <c r="F1038" s="411"/>
      <c r="G1038" s="411"/>
      <c r="H1038" s="411"/>
      <c r="I1038" s="411"/>
      <c r="J1038" s="411"/>
      <c r="K1038" s="411"/>
      <c r="L1038" s="411"/>
      <c r="M1038" s="411"/>
      <c r="N1038" s="411"/>
      <c r="O1038" s="411"/>
      <c r="P1038" s="411"/>
      <c r="Q1038" s="411"/>
      <c r="R1038" s="411"/>
      <c r="S1038" s="411"/>
      <c r="T1038" s="411"/>
      <c r="U1038" s="411"/>
      <c r="V1038" s="411"/>
      <c r="W1038" s="411"/>
      <c r="X1038" s="411"/>
      <c r="Y1038" s="455">
        <v>647721.93000000005</v>
      </c>
      <c r="Z1038" s="460"/>
      <c r="AA1038" s="324"/>
      <c r="AB1038" s="121" t="s">
        <v>1001</v>
      </c>
      <c r="AC1038" s="41"/>
      <c r="AD1038" s="41"/>
      <c r="AE1038" s="127"/>
      <c r="AF1038" s="127"/>
      <c r="AG1038" s="127"/>
      <c r="AH1038" s="127"/>
      <c r="AI1038" s="127"/>
      <c r="AJ1038" s="127"/>
      <c r="AK1038" s="127"/>
      <c r="AL1038" s="127"/>
      <c r="AM1038" s="127"/>
      <c r="AN1038" s="127"/>
    </row>
    <row r="1039" spans="1:40" s="40" customFormat="1" ht="18" customHeight="1" x14ac:dyDescent="0.25">
      <c r="A1039" s="21">
        <f t="shared" si="340"/>
        <v>791</v>
      </c>
      <c r="B1039" s="304" t="s">
        <v>833</v>
      </c>
      <c r="C1039" s="434">
        <f t="shared" si="338"/>
        <v>438910.18</v>
      </c>
      <c r="D1039" s="410">
        <f t="shared" si="339"/>
        <v>0</v>
      </c>
      <c r="E1039" s="411"/>
      <c r="F1039" s="455"/>
      <c r="G1039" s="455"/>
      <c r="H1039" s="455"/>
      <c r="I1039" s="455"/>
      <c r="J1039" s="455"/>
      <c r="K1039" s="455"/>
      <c r="L1039" s="455"/>
      <c r="M1039" s="455"/>
      <c r="N1039" s="455"/>
      <c r="O1039" s="455"/>
      <c r="P1039" s="455"/>
      <c r="Q1039" s="455"/>
      <c r="R1039" s="455"/>
      <c r="S1039" s="455"/>
      <c r="T1039" s="455"/>
      <c r="U1039" s="455"/>
      <c r="V1039" s="455"/>
      <c r="W1039" s="455"/>
      <c r="X1039" s="455"/>
      <c r="Y1039" s="455">
        <v>438910.18</v>
      </c>
      <c r="Z1039" s="460"/>
      <c r="AA1039" s="323"/>
      <c r="AB1039" s="34" t="s">
        <v>978</v>
      </c>
      <c r="AC1039" s="123"/>
      <c r="AD1039" s="123"/>
      <c r="AE1039" s="123"/>
      <c r="AF1039" s="123"/>
      <c r="AG1039" s="123"/>
      <c r="AH1039" s="123"/>
      <c r="AI1039" s="123"/>
      <c r="AJ1039" s="123"/>
      <c r="AK1039" s="123"/>
      <c r="AL1039" s="123"/>
      <c r="AM1039" s="123"/>
      <c r="AN1039" s="123"/>
    </row>
    <row r="1040" spans="1:40" ht="18" customHeight="1" x14ac:dyDescent="0.25">
      <c r="A1040" s="21">
        <f t="shared" si="340"/>
        <v>792</v>
      </c>
      <c r="B1040" s="329" t="s">
        <v>318</v>
      </c>
      <c r="C1040" s="434">
        <f t="shared" si="338"/>
        <v>17765747.059999999</v>
      </c>
      <c r="D1040" s="410">
        <f t="shared" si="339"/>
        <v>0</v>
      </c>
      <c r="E1040" s="427"/>
      <c r="F1040" s="455"/>
      <c r="G1040" s="455"/>
      <c r="H1040" s="455"/>
      <c r="I1040" s="455"/>
      <c r="J1040" s="455"/>
      <c r="K1040" s="455"/>
      <c r="L1040" s="455"/>
      <c r="M1040" s="455"/>
      <c r="N1040" s="455"/>
      <c r="O1040" s="455"/>
      <c r="P1040" s="427">
        <v>1517</v>
      </c>
      <c r="Q1040" s="427">
        <v>17251879.66</v>
      </c>
      <c r="R1040" s="427"/>
      <c r="S1040" s="427"/>
      <c r="T1040" s="343"/>
      <c r="U1040" s="343"/>
      <c r="V1040" s="343"/>
      <c r="W1040" s="343"/>
      <c r="X1040" s="344"/>
      <c r="Y1040" s="455">
        <v>513867.4</v>
      </c>
      <c r="Z1040" s="460"/>
      <c r="AA1040" s="13"/>
      <c r="AB1040" s="34" t="s">
        <v>979</v>
      </c>
      <c r="AD1040" s="85"/>
    </row>
    <row r="1041" spans="1:40" s="40" customFormat="1" ht="18" customHeight="1" x14ac:dyDescent="0.25">
      <c r="A1041" s="21">
        <f t="shared" si="340"/>
        <v>793</v>
      </c>
      <c r="B1041" s="297" t="s">
        <v>828</v>
      </c>
      <c r="C1041" s="434">
        <f t="shared" si="338"/>
        <v>1461540.2000000002</v>
      </c>
      <c r="D1041" s="410">
        <f t="shared" si="339"/>
        <v>0</v>
      </c>
      <c r="E1041" s="411"/>
      <c r="F1041" s="411"/>
      <c r="G1041" s="411"/>
      <c r="H1041" s="411"/>
      <c r="I1041" s="411"/>
      <c r="J1041" s="411"/>
      <c r="K1041" s="411"/>
      <c r="L1041" s="411"/>
      <c r="M1041" s="411"/>
      <c r="N1041" s="411"/>
      <c r="O1041" s="411"/>
      <c r="P1041" s="411"/>
      <c r="Q1041" s="411"/>
      <c r="R1041" s="411"/>
      <c r="S1041" s="411"/>
      <c r="T1041" s="411"/>
      <c r="U1041" s="411"/>
      <c r="V1041" s="411"/>
      <c r="W1041" s="411"/>
      <c r="X1041" s="411"/>
      <c r="Y1041" s="455">
        <v>1461540.2000000002</v>
      </c>
      <c r="Z1041" s="460"/>
      <c r="AA1041" s="460"/>
      <c r="AB1041" s="460" t="s">
        <v>1155</v>
      </c>
      <c r="AC1041" s="123"/>
      <c r="AD1041" s="123"/>
      <c r="AE1041" s="123"/>
      <c r="AF1041" s="123"/>
      <c r="AG1041" s="123"/>
      <c r="AH1041" s="123"/>
      <c r="AI1041" s="123"/>
      <c r="AJ1041" s="123"/>
      <c r="AK1041" s="123"/>
      <c r="AL1041" s="123"/>
      <c r="AM1041" s="123"/>
      <c r="AN1041" s="123"/>
    </row>
    <row r="1042" spans="1:40" s="40" customFormat="1" ht="18" customHeight="1" x14ac:dyDescent="0.25">
      <c r="A1042" s="21">
        <f t="shared" si="340"/>
        <v>794</v>
      </c>
      <c r="B1042" s="297" t="s">
        <v>827</v>
      </c>
      <c r="C1042" s="434">
        <f t="shared" si="338"/>
        <v>116682.72</v>
      </c>
      <c r="D1042" s="410">
        <f t="shared" si="339"/>
        <v>0</v>
      </c>
      <c r="E1042" s="411"/>
      <c r="F1042" s="411"/>
      <c r="G1042" s="411"/>
      <c r="H1042" s="411"/>
      <c r="I1042" s="411"/>
      <c r="J1042" s="411"/>
      <c r="K1042" s="411"/>
      <c r="L1042" s="411"/>
      <c r="M1042" s="411"/>
      <c r="N1042" s="411"/>
      <c r="O1042" s="411"/>
      <c r="P1042" s="455"/>
      <c r="Q1042" s="455"/>
      <c r="R1042" s="455"/>
      <c r="S1042" s="455"/>
      <c r="T1042" s="412"/>
      <c r="U1042" s="412"/>
      <c r="V1042" s="412"/>
      <c r="W1042" s="412"/>
      <c r="X1042" s="413"/>
      <c r="Y1042" s="455">
        <v>116682.72</v>
      </c>
      <c r="Z1042" s="460"/>
      <c r="AA1042" s="460"/>
      <c r="AB1042" s="460" t="s">
        <v>1027</v>
      </c>
      <c r="AC1042" s="123"/>
      <c r="AD1042" s="123"/>
      <c r="AE1042" s="123"/>
      <c r="AF1042" s="123"/>
      <c r="AG1042" s="123"/>
      <c r="AH1042" s="123"/>
      <c r="AI1042" s="123"/>
      <c r="AJ1042" s="123"/>
      <c r="AK1042" s="123"/>
      <c r="AL1042" s="123"/>
      <c r="AM1042" s="123"/>
      <c r="AN1042" s="123"/>
    </row>
    <row r="1043" spans="1:40" ht="18" customHeight="1" x14ac:dyDescent="0.25">
      <c r="A1043" s="21">
        <f t="shared" si="340"/>
        <v>795</v>
      </c>
      <c r="B1043" s="329" t="s">
        <v>314</v>
      </c>
      <c r="C1043" s="434">
        <f t="shared" si="338"/>
        <v>10895627.939999999</v>
      </c>
      <c r="D1043" s="410">
        <f t="shared" si="339"/>
        <v>0</v>
      </c>
      <c r="E1043" s="427"/>
      <c r="F1043" s="455"/>
      <c r="G1043" s="455"/>
      <c r="H1043" s="455"/>
      <c r="I1043" s="455"/>
      <c r="J1043" s="455"/>
      <c r="K1043" s="455"/>
      <c r="L1043" s="455"/>
      <c r="M1043" s="455"/>
      <c r="N1043" s="427"/>
      <c r="O1043" s="427"/>
      <c r="P1043" s="427">
        <v>566</v>
      </c>
      <c r="Q1043" s="427">
        <v>10895627.939999999</v>
      </c>
      <c r="R1043" s="427"/>
      <c r="S1043" s="427"/>
      <c r="T1043" s="343"/>
      <c r="U1043" s="455"/>
      <c r="V1043" s="343"/>
      <c r="W1043" s="343"/>
      <c r="X1043" s="344"/>
      <c r="Y1043" s="455"/>
      <c r="Z1043" s="460"/>
      <c r="AA1043" s="13"/>
      <c r="AB1043" s="34"/>
      <c r="AD1043" s="85"/>
    </row>
    <row r="1044" spans="1:40" ht="18" customHeight="1" x14ac:dyDescent="0.25">
      <c r="A1044" s="21">
        <f t="shared" si="340"/>
        <v>796</v>
      </c>
      <c r="B1044" s="329" t="s">
        <v>315</v>
      </c>
      <c r="C1044" s="434">
        <f t="shared" si="338"/>
        <v>3573914.3800000004</v>
      </c>
      <c r="D1044" s="410">
        <f t="shared" si="339"/>
        <v>3573914.3800000004</v>
      </c>
      <c r="E1044" s="427"/>
      <c r="F1044" s="455">
        <v>246617.64</v>
      </c>
      <c r="G1044" s="455">
        <v>2516662.7000000002</v>
      </c>
      <c r="H1044" s="455">
        <v>477446.88</v>
      </c>
      <c r="I1044" s="455"/>
      <c r="J1044" s="455">
        <v>333187.15999999997</v>
      </c>
      <c r="K1044" s="455"/>
      <c r="L1044" s="455"/>
      <c r="M1044" s="455"/>
      <c r="N1044" s="427"/>
      <c r="O1044" s="427"/>
      <c r="P1044" s="427"/>
      <c r="Q1044" s="427"/>
      <c r="R1044" s="427"/>
      <c r="S1044" s="427"/>
      <c r="T1044" s="343"/>
      <c r="U1044" s="455"/>
      <c r="V1044" s="343"/>
      <c r="W1044" s="343"/>
      <c r="X1044" s="344"/>
      <c r="Y1044" s="455"/>
      <c r="Z1044" s="460"/>
      <c r="AA1044" s="13"/>
      <c r="AB1044" s="34"/>
      <c r="AC1044" s="85"/>
      <c r="AD1044" s="85"/>
    </row>
    <row r="1045" spans="1:40" ht="18" customHeight="1" x14ac:dyDescent="0.25">
      <c r="A1045" s="21">
        <f t="shared" si="340"/>
        <v>797</v>
      </c>
      <c r="B1045" s="329" t="s">
        <v>309</v>
      </c>
      <c r="C1045" s="434">
        <f t="shared" si="338"/>
        <v>8062339.3799999999</v>
      </c>
      <c r="D1045" s="410">
        <f t="shared" si="339"/>
        <v>8062339.3799999999</v>
      </c>
      <c r="E1045" s="427"/>
      <c r="F1045" s="455">
        <v>812968.08</v>
      </c>
      <c r="G1045" s="455">
        <v>6649451.04</v>
      </c>
      <c r="H1045" s="455">
        <v>599920.26</v>
      </c>
      <c r="I1045" s="455"/>
      <c r="J1045" s="455"/>
      <c r="K1045" s="455"/>
      <c r="L1045" s="455"/>
      <c r="M1045" s="455"/>
      <c r="N1045" s="427"/>
      <c r="O1045" s="427"/>
      <c r="P1045" s="427"/>
      <c r="Q1045" s="427"/>
      <c r="R1045" s="427"/>
      <c r="S1045" s="427"/>
      <c r="T1045" s="343"/>
      <c r="U1045" s="455"/>
      <c r="V1045" s="343"/>
      <c r="W1045" s="343"/>
      <c r="X1045" s="344"/>
      <c r="Y1045" s="455"/>
      <c r="Z1045" s="460"/>
      <c r="AA1045" s="13"/>
      <c r="AB1045" s="34"/>
      <c r="AC1045" s="85"/>
      <c r="AD1045" s="85"/>
    </row>
    <row r="1046" spans="1:40" ht="18" customHeight="1" x14ac:dyDescent="0.25">
      <c r="A1046" s="21">
        <f t="shared" si="340"/>
        <v>798</v>
      </c>
      <c r="B1046" s="329" t="s">
        <v>310</v>
      </c>
      <c r="C1046" s="434">
        <f t="shared" si="338"/>
        <v>7897533.5000000009</v>
      </c>
      <c r="D1046" s="410">
        <f t="shared" si="339"/>
        <v>7897533.5000000009</v>
      </c>
      <c r="E1046" s="427"/>
      <c r="F1046" s="455">
        <v>801443.02</v>
      </c>
      <c r="G1046" s="455">
        <v>6435021.4400000004</v>
      </c>
      <c r="H1046" s="455">
        <v>661069.04</v>
      </c>
      <c r="I1046" s="455"/>
      <c r="J1046" s="455"/>
      <c r="K1046" s="455"/>
      <c r="L1046" s="455"/>
      <c r="M1046" s="455"/>
      <c r="N1046" s="427"/>
      <c r="O1046" s="427"/>
      <c r="P1046" s="427"/>
      <c r="Q1046" s="427"/>
      <c r="R1046" s="427"/>
      <c r="S1046" s="427"/>
      <c r="T1046" s="343"/>
      <c r="U1046" s="455"/>
      <c r="V1046" s="343"/>
      <c r="W1046" s="343"/>
      <c r="X1046" s="344"/>
      <c r="Y1046" s="455"/>
      <c r="Z1046" s="460"/>
      <c r="AA1046" s="13"/>
      <c r="AB1046" s="34"/>
      <c r="AC1046" s="85"/>
      <c r="AD1046" s="85"/>
    </row>
    <row r="1047" spans="1:40" ht="18" customHeight="1" x14ac:dyDescent="0.25">
      <c r="A1047" s="21">
        <f t="shared" si="340"/>
        <v>799</v>
      </c>
      <c r="B1047" s="329" t="s">
        <v>316</v>
      </c>
      <c r="C1047" s="434">
        <f t="shared" si="338"/>
        <v>8354217.9300000006</v>
      </c>
      <c r="D1047" s="410">
        <f t="shared" si="339"/>
        <v>526571.11</v>
      </c>
      <c r="E1047" s="427"/>
      <c r="F1047" s="455">
        <v>526571.11</v>
      </c>
      <c r="G1047" s="455"/>
      <c r="H1047" s="455"/>
      <c r="I1047" s="455"/>
      <c r="J1047" s="455"/>
      <c r="K1047" s="455"/>
      <c r="L1047" s="455"/>
      <c r="M1047" s="455"/>
      <c r="N1047" s="427"/>
      <c r="O1047" s="427"/>
      <c r="P1047" s="427"/>
      <c r="Q1047" s="427"/>
      <c r="R1047" s="427">
        <v>909.8</v>
      </c>
      <c r="S1047" s="427">
        <v>7827646.8200000003</v>
      </c>
      <c r="T1047" s="343"/>
      <c r="U1047" s="455"/>
      <c r="V1047" s="343"/>
      <c r="W1047" s="343"/>
      <c r="X1047" s="344"/>
      <c r="Y1047" s="455"/>
      <c r="Z1047" s="460"/>
      <c r="AA1047" s="13"/>
      <c r="AB1047" s="34"/>
      <c r="AD1047" s="85"/>
    </row>
    <row r="1048" spans="1:40" ht="18" customHeight="1" x14ac:dyDescent="0.25">
      <c r="A1048" s="21">
        <f t="shared" si="340"/>
        <v>800</v>
      </c>
      <c r="B1048" s="329" t="s">
        <v>317</v>
      </c>
      <c r="C1048" s="434">
        <f t="shared" si="338"/>
        <v>400259.58</v>
      </c>
      <c r="D1048" s="410">
        <f t="shared" si="339"/>
        <v>400259.58</v>
      </c>
      <c r="E1048" s="427"/>
      <c r="F1048" s="455">
        <v>400259.58</v>
      </c>
      <c r="G1048" s="455"/>
      <c r="H1048" s="455"/>
      <c r="I1048" s="455"/>
      <c r="J1048" s="455"/>
      <c r="K1048" s="455"/>
      <c r="L1048" s="455"/>
      <c r="M1048" s="455"/>
      <c r="N1048" s="427"/>
      <c r="O1048" s="427"/>
      <c r="P1048" s="427"/>
      <c r="Q1048" s="427"/>
      <c r="R1048" s="427"/>
      <c r="S1048" s="427"/>
      <c r="T1048" s="343"/>
      <c r="U1048" s="455"/>
      <c r="V1048" s="343"/>
      <c r="W1048" s="343"/>
      <c r="X1048" s="344"/>
      <c r="Y1048" s="455"/>
      <c r="Z1048" s="460"/>
      <c r="AA1048" s="13"/>
      <c r="AB1048" s="34"/>
      <c r="AC1048" s="85"/>
      <c r="AD1048" s="85"/>
    </row>
    <row r="1049" spans="1:40" s="40" customFormat="1" ht="18" customHeight="1" x14ac:dyDescent="0.25">
      <c r="A1049" s="21">
        <f t="shared" si="340"/>
        <v>801</v>
      </c>
      <c r="B1049" s="297" t="s">
        <v>829</v>
      </c>
      <c r="C1049" s="434">
        <f t="shared" si="338"/>
        <v>520593.39</v>
      </c>
      <c r="D1049" s="410">
        <f t="shared" si="339"/>
        <v>0</v>
      </c>
      <c r="E1049" s="411"/>
      <c r="F1049" s="411"/>
      <c r="G1049" s="411"/>
      <c r="H1049" s="411"/>
      <c r="I1049" s="411"/>
      <c r="J1049" s="411"/>
      <c r="K1049" s="411"/>
      <c r="L1049" s="411"/>
      <c r="M1049" s="411"/>
      <c r="N1049" s="411"/>
      <c r="O1049" s="411"/>
      <c r="P1049" s="411"/>
      <c r="Q1049" s="411"/>
      <c r="R1049" s="411"/>
      <c r="S1049" s="411"/>
      <c r="T1049" s="411"/>
      <c r="U1049" s="411"/>
      <c r="V1049" s="411"/>
      <c r="W1049" s="411"/>
      <c r="X1049" s="411"/>
      <c r="Y1049" s="455">
        <v>520593.39</v>
      </c>
      <c r="Z1049" s="460"/>
      <c r="AA1049" s="323"/>
      <c r="AB1049" s="460" t="s">
        <v>1001</v>
      </c>
      <c r="AC1049" s="123"/>
      <c r="AD1049" s="123"/>
      <c r="AE1049" s="123"/>
      <c r="AF1049" s="123"/>
      <c r="AG1049" s="123"/>
      <c r="AH1049" s="123"/>
      <c r="AI1049" s="123"/>
      <c r="AJ1049" s="123"/>
      <c r="AK1049" s="123"/>
      <c r="AL1049" s="123"/>
      <c r="AM1049" s="123"/>
      <c r="AN1049" s="123"/>
    </row>
    <row r="1050" spans="1:40" ht="18" customHeight="1" x14ac:dyDescent="0.25">
      <c r="A1050" s="597" t="s">
        <v>17</v>
      </c>
      <c r="B1050" s="598"/>
      <c r="C1050" s="435">
        <f>SUM(C1033:C1049)</f>
        <v>80063237.070000008</v>
      </c>
      <c r="D1050" s="344">
        <f t="shared" ref="D1050:Y1050" si="341">SUM(D1033:D1049)</f>
        <v>39649297.689999998</v>
      </c>
      <c r="E1050" s="344">
        <f t="shared" si="341"/>
        <v>0</v>
      </c>
      <c r="F1050" s="344">
        <f t="shared" si="341"/>
        <v>4740816.07</v>
      </c>
      <c r="G1050" s="344">
        <f t="shared" si="341"/>
        <v>30369985.68</v>
      </c>
      <c r="H1050" s="344">
        <f t="shared" si="341"/>
        <v>3704706.76</v>
      </c>
      <c r="I1050" s="344">
        <f t="shared" si="341"/>
        <v>0</v>
      </c>
      <c r="J1050" s="344">
        <f t="shared" si="341"/>
        <v>833789.17999999993</v>
      </c>
      <c r="K1050" s="344">
        <f t="shared" si="341"/>
        <v>0</v>
      </c>
      <c r="L1050" s="344">
        <f t="shared" ref="L1050" si="342">SUM(L1033:L1049)</f>
        <v>0</v>
      </c>
      <c r="M1050" s="344">
        <f t="shared" si="341"/>
        <v>0</v>
      </c>
      <c r="N1050" s="344">
        <f t="shared" si="341"/>
        <v>0</v>
      </c>
      <c r="O1050" s="344">
        <f t="shared" si="341"/>
        <v>0</v>
      </c>
      <c r="P1050" s="344">
        <f t="shared" si="341"/>
        <v>2083</v>
      </c>
      <c r="Q1050" s="344">
        <f t="shared" si="341"/>
        <v>28147507.600000001</v>
      </c>
      <c r="R1050" s="344">
        <f t="shared" si="341"/>
        <v>909.8</v>
      </c>
      <c r="S1050" s="344">
        <f t="shared" si="341"/>
        <v>7827646.8200000003</v>
      </c>
      <c r="T1050" s="344">
        <f t="shared" si="341"/>
        <v>0</v>
      </c>
      <c r="U1050" s="344">
        <f t="shared" si="341"/>
        <v>0</v>
      </c>
      <c r="V1050" s="344">
        <f t="shared" si="341"/>
        <v>0</v>
      </c>
      <c r="W1050" s="344">
        <f t="shared" si="341"/>
        <v>0</v>
      </c>
      <c r="X1050" s="344">
        <f t="shared" si="341"/>
        <v>0</v>
      </c>
      <c r="Y1050" s="344">
        <f t="shared" si="341"/>
        <v>4438784.96</v>
      </c>
      <c r="Z1050" s="429">
        <f>(C1050-Y1050)*0.0214</f>
        <v>1618363.2751540001</v>
      </c>
      <c r="AA1050" s="13"/>
      <c r="AB1050" s="34"/>
      <c r="AC1050" s="85"/>
      <c r="AD1050" s="85"/>
      <c r="AG1050" s="86"/>
    </row>
    <row r="1051" spans="1:40" ht="18" customHeight="1" x14ac:dyDescent="0.25">
      <c r="A1051" s="492" t="s">
        <v>88</v>
      </c>
      <c r="B1051" s="494"/>
      <c r="C1051" s="335">
        <f>C1050+C1031+C1025</f>
        <v>143014605.02000001</v>
      </c>
      <c r="D1051" s="345">
        <f t="shared" ref="D1051:Y1051" si="343">D1050+D1031+D1025</f>
        <v>44406693.07</v>
      </c>
      <c r="E1051" s="345">
        <f t="shared" si="343"/>
        <v>0</v>
      </c>
      <c r="F1051" s="345">
        <f t="shared" si="343"/>
        <v>4740816.07</v>
      </c>
      <c r="G1051" s="345">
        <f t="shared" si="343"/>
        <v>34085961.439999998</v>
      </c>
      <c r="H1051" s="345">
        <f t="shared" si="343"/>
        <v>4746126.38</v>
      </c>
      <c r="I1051" s="345">
        <f t="shared" si="343"/>
        <v>0</v>
      </c>
      <c r="J1051" s="345">
        <f t="shared" si="343"/>
        <v>833789.17999999993</v>
      </c>
      <c r="K1051" s="345">
        <f t="shared" si="343"/>
        <v>0</v>
      </c>
      <c r="L1051" s="345">
        <f t="shared" ref="L1051" si="344">L1050+L1031+L1025</f>
        <v>0</v>
      </c>
      <c r="M1051" s="345">
        <f t="shared" si="343"/>
        <v>0</v>
      </c>
      <c r="N1051" s="345">
        <f t="shared" si="343"/>
        <v>0</v>
      </c>
      <c r="O1051" s="345">
        <f t="shared" si="343"/>
        <v>0</v>
      </c>
      <c r="P1051" s="345">
        <f t="shared" si="343"/>
        <v>4221.8</v>
      </c>
      <c r="Q1051" s="345">
        <f t="shared" si="343"/>
        <v>62649800.07</v>
      </c>
      <c r="R1051" s="345">
        <f t="shared" si="343"/>
        <v>4109.8</v>
      </c>
      <c r="S1051" s="345">
        <f t="shared" si="343"/>
        <v>31202401.340000004</v>
      </c>
      <c r="T1051" s="345">
        <f t="shared" si="343"/>
        <v>0</v>
      </c>
      <c r="U1051" s="345">
        <f t="shared" si="343"/>
        <v>0</v>
      </c>
      <c r="V1051" s="345">
        <f t="shared" si="343"/>
        <v>0</v>
      </c>
      <c r="W1051" s="345">
        <f t="shared" si="343"/>
        <v>0</v>
      </c>
      <c r="X1051" s="345">
        <f t="shared" si="343"/>
        <v>316925.58</v>
      </c>
      <c r="Y1051" s="345">
        <f t="shared" si="343"/>
        <v>4438784.96</v>
      </c>
      <c r="Z1051" s="429">
        <f>(C1051-Y1051)*0.0214</f>
        <v>2965522.5492839999</v>
      </c>
      <c r="AA1051" s="13"/>
      <c r="AB1051" s="34"/>
      <c r="AC1051" s="85"/>
      <c r="AD1051" s="85"/>
    </row>
    <row r="1052" spans="1:40" ht="18" customHeight="1" x14ac:dyDescent="0.25">
      <c r="A1052" s="619" t="s">
        <v>1731</v>
      </c>
      <c r="B1052" s="620"/>
      <c r="C1052" s="620"/>
      <c r="D1052" s="620"/>
      <c r="E1052" s="620"/>
      <c r="F1052" s="620"/>
      <c r="G1052" s="620"/>
      <c r="H1052" s="620"/>
      <c r="I1052" s="620"/>
      <c r="J1052" s="620"/>
      <c r="K1052" s="620"/>
      <c r="L1052" s="620"/>
      <c r="M1052" s="620"/>
      <c r="N1052" s="620"/>
      <c r="O1052" s="620"/>
      <c r="P1052" s="620"/>
      <c r="Q1052" s="620"/>
      <c r="R1052" s="620"/>
      <c r="S1052" s="620"/>
      <c r="T1052" s="620"/>
      <c r="U1052" s="620"/>
      <c r="V1052" s="620"/>
      <c r="W1052" s="620"/>
      <c r="X1052" s="620"/>
      <c r="Y1052" s="621"/>
      <c r="Z1052" s="335"/>
      <c r="AA1052" s="13"/>
      <c r="AB1052" s="34"/>
      <c r="AD1052" s="85"/>
    </row>
    <row r="1053" spans="1:40" s="127" customFormat="1" x14ac:dyDescent="0.25">
      <c r="A1053" s="21">
        <f>A1049+1</f>
        <v>802</v>
      </c>
      <c r="B1053" s="309" t="s">
        <v>837</v>
      </c>
      <c r="C1053" s="434">
        <f t="shared" ref="C1053:C1096" si="345">D1053+M1053+O1053+Q1053+S1053+U1053+W1053+X1053+Y1053</f>
        <v>730297.03</v>
      </c>
      <c r="D1053" s="410">
        <f>E1053+F1053+G1053+H1053+I1053+J1053</f>
        <v>0</v>
      </c>
      <c r="E1053" s="7"/>
      <c r="F1053" s="7"/>
      <c r="G1053" s="190"/>
      <c r="H1053" s="190"/>
      <c r="I1053" s="190"/>
      <c r="J1053" s="190"/>
      <c r="K1053" s="7"/>
      <c r="L1053" s="7"/>
      <c r="M1053" s="7"/>
      <c r="N1053" s="7"/>
      <c r="O1053" s="7"/>
      <c r="P1053" s="7"/>
      <c r="Q1053" s="402"/>
      <c r="R1053" s="455"/>
      <c r="S1053" s="402"/>
      <c r="T1053" s="7"/>
      <c r="U1053" s="7"/>
      <c r="V1053" s="7"/>
      <c r="W1053" s="7"/>
      <c r="X1053" s="394"/>
      <c r="Y1053" s="455">
        <v>730297.03</v>
      </c>
      <c r="Z1053" s="460"/>
      <c r="AA1053" s="129"/>
      <c r="AB1053" s="121" t="s">
        <v>1028</v>
      </c>
    </row>
    <row r="1054" spans="1:40" s="127" customFormat="1" x14ac:dyDescent="0.25">
      <c r="A1054" s="21">
        <f>A1053+1</f>
        <v>803</v>
      </c>
      <c r="B1054" s="354" t="s">
        <v>838</v>
      </c>
      <c r="C1054" s="434">
        <f t="shared" si="345"/>
        <v>810218.68</v>
      </c>
      <c r="D1054" s="410">
        <f t="shared" ref="D1054:D1096" si="346">E1054+F1054+G1054+H1054+I1054+J1054</f>
        <v>0</v>
      </c>
      <c r="E1054" s="7"/>
      <c r="F1054" s="7"/>
      <c r="G1054" s="190"/>
      <c r="H1054" s="190"/>
      <c r="I1054" s="190"/>
      <c r="J1054" s="190"/>
      <c r="K1054" s="7"/>
      <c r="L1054" s="7"/>
      <c r="M1054" s="7"/>
      <c r="N1054" s="7"/>
      <c r="O1054" s="7"/>
      <c r="P1054" s="7"/>
      <c r="Q1054" s="7"/>
      <c r="R1054" s="427"/>
      <c r="S1054" s="402"/>
      <c r="T1054" s="7"/>
      <c r="U1054" s="7"/>
      <c r="V1054" s="7"/>
      <c r="W1054" s="7"/>
      <c r="X1054" s="394"/>
      <c r="Y1054" s="455">
        <v>810218.68</v>
      </c>
      <c r="Z1054" s="460"/>
      <c r="AA1054" s="129"/>
      <c r="AB1054" s="121" t="s">
        <v>1028</v>
      </c>
    </row>
    <row r="1055" spans="1:40" s="127" customFormat="1" x14ac:dyDescent="0.25">
      <c r="A1055" s="21">
        <f>A1054+1</f>
        <v>804</v>
      </c>
      <c r="B1055" s="355" t="s">
        <v>839</v>
      </c>
      <c r="C1055" s="434">
        <f t="shared" si="345"/>
        <v>727723.59</v>
      </c>
      <c r="D1055" s="410">
        <f t="shared" si="346"/>
        <v>0</v>
      </c>
      <c r="E1055" s="7"/>
      <c r="F1055" s="7"/>
      <c r="G1055" s="190"/>
      <c r="H1055" s="190"/>
      <c r="I1055" s="190"/>
      <c r="J1055" s="190"/>
      <c r="K1055" s="7"/>
      <c r="L1055" s="7"/>
      <c r="M1055" s="7"/>
      <c r="N1055" s="7"/>
      <c r="O1055" s="7"/>
      <c r="P1055" s="7"/>
      <c r="Q1055" s="7"/>
      <c r="R1055" s="7"/>
      <c r="S1055" s="402"/>
      <c r="T1055" s="7"/>
      <c r="U1055" s="7"/>
      <c r="V1055" s="7"/>
      <c r="W1055" s="7"/>
      <c r="X1055" s="394"/>
      <c r="Y1055" s="455">
        <v>727723.59</v>
      </c>
      <c r="Z1055" s="460"/>
      <c r="AA1055" s="129"/>
      <c r="AB1055" s="121" t="s">
        <v>978</v>
      </c>
    </row>
    <row r="1056" spans="1:40" s="127" customFormat="1" x14ac:dyDescent="0.25">
      <c r="A1056" s="21">
        <f>A1055+1</f>
        <v>805</v>
      </c>
      <c r="B1056" s="355" t="s">
        <v>840</v>
      </c>
      <c r="C1056" s="434">
        <f t="shared" si="345"/>
        <v>967994.78</v>
      </c>
      <c r="D1056" s="410">
        <f t="shared" si="346"/>
        <v>0</v>
      </c>
      <c r="E1056" s="7"/>
      <c r="F1056" s="7"/>
      <c r="G1056" s="190"/>
      <c r="H1056" s="190"/>
      <c r="I1056" s="190"/>
      <c r="J1056" s="190"/>
      <c r="K1056" s="7"/>
      <c r="L1056" s="7"/>
      <c r="M1056" s="7"/>
      <c r="N1056" s="7"/>
      <c r="O1056" s="7"/>
      <c r="P1056" s="7"/>
      <c r="Q1056" s="402"/>
      <c r="R1056" s="7"/>
      <c r="S1056" s="402"/>
      <c r="T1056" s="7"/>
      <c r="U1056" s="7"/>
      <c r="V1056" s="7"/>
      <c r="W1056" s="7"/>
      <c r="X1056" s="394"/>
      <c r="Y1056" s="455">
        <v>967994.78</v>
      </c>
      <c r="Z1056" s="460"/>
      <c r="AA1056" s="129"/>
      <c r="AB1056" s="121" t="s">
        <v>1028</v>
      </c>
    </row>
    <row r="1057" spans="1:30" s="127" customFormat="1" x14ac:dyDescent="0.25">
      <c r="A1057" s="21">
        <f>A1056+1</f>
        <v>806</v>
      </c>
      <c r="B1057" s="355" t="s">
        <v>861</v>
      </c>
      <c r="C1057" s="434">
        <f t="shared" si="345"/>
        <v>756243.32</v>
      </c>
      <c r="D1057" s="410">
        <f t="shared" si="346"/>
        <v>0</v>
      </c>
      <c r="E1057" s="7"/>
      <c r="F1057" s="7"/>
      <c r="G1057" s="190"/>
      <c r="H1057" s="190"/>
      <c r="I1057" s="190"/>
      <c r="J1057" s="190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394"/>
      <c r="Y1057" s="455">
        <v>756243.32</v>
      </c>
      <c r="Z1057" s="460"/>
      <c r="AA1057" s="129"/>
      <c r="AB1057" s="121" t="s">
        <v>978</v>
      </c>
    </row>
    <row r="1058" spans="1:30" s="127" customFormat="1" x14ac:dyDescent="0.25">
      <c r="A1058" s="21">
        <f t="shared" ref="A1058:A1096" si="347">A1057+1</f>
        <v>807</v>
      </c>
      <c r="B1058" s="355" t="s">
        <v>841</v>
      </c>
      <c r="C1058" s="434">
        <f t="shared" si="345"/>
        <v>1157795.8999999999</v>
      </c>
      <c r="D1058" s="410">
        <f t="shared" si="346"/>
        <v>0</v>
      </c>
      <c r="E1058" s="7"/>
      <c r="F1058" s="7"/>
      <c r="G1058" s="190"/>
      <c r="H1058" s="190"/>
      <c r="I1058" s="190"/>
      <c r="J1058" s="190"/>
      <c r="K1058" s="7"/>
      <c r="L1058" s="7"/>
      <c r="M1058" s="7"/>
      <c r="N1058" s="7"/>
      <c r="O1058" s="7"/>
      <c r="P1058" s="402"/>
      <c r="Q1058" s="402"/>
      <c r="R1058" s="402"/>
      <c r="S1058" s="402"/>
      <c r="T1058" s="7"/>
      <c r="U1058" s="7"/>
      <c r="V1058" s="7"/>
      <c r="W1058" s="7"/>
      <c r="X1058" s="394"/>
      <c r="Y1058" s="455">
        <v>1157795.8999999999</v>
      </c>
      <c r="Z1058" s="460"/>
      <c r="AA1058" s="129"/>
      <c r="AB1058" s="121" t="s">
        <v>1028</v>
      </c>
    </row>
    <row r="1059" spans="1:30" s="127" customFormat="1" x14ac:dyDescent="0.25">
      <c r="A1059" s="21">
        <f t="shared" si="347"/>
        <v>808</v>
      </c>
      <c r="B1059" s="355" t="s">
        <v>842</v>
      </c>
      <c r="C1059" s="434">
        <f t="shared" si="345"/>
        <v>230637.95</v>
      </c>
      <c r="D1059" s="410">
        <f t="shared" si="346"/>
        <v>0</v>
      </c>
      <c r="E1059" s="7"/>
      <c r="F1059" s="7"/>
      <c r="G1059" s="190"/>
      <c r="H1059" s="190"/>
      <c r="I1059" s="190"/>
      <c r="J1059" s="190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394"/>
      <c r="Y1059" s="455">
        <v>230637.95</v>
      </c>
      <c r="Z1059" s="460"/>
      <c r="AA1059" s="129"/>
      <c r="AB1059" s="121" t="s">
        <v>1027</v>
      </c>
    </row>
    <row r="1060" spans="1:30" s="127" customFormat="1" x14ac:dyDescent="0.25">
      <c r="A1060" s="21">
        <f t="shared" si="347"/>
        <v>809</v>
      </c>
      <c r="B1060" s="355" t="s">
        <v>855</v>
      </c>
      <c r="C1060" s="434">
        <f t="shared" si="345"/>
        <v>1373207.2</v>
      </c>
      <c r="D1060" s="410">
        <f t="shared" si="346"/>
        <v>0</v>
      </c>
      <c r="E1060" s="7"/>
      <c r="F1060" s="7"/>
      <c r="G1060" s="190"/>
      <c r="H1060" s="190"/>
      <c r="I1060" s="190"/>
      <c r="J1060" s="190"/>
      <c r="K1060" s="7"/>
      <c r="L1060" s="7"/>
      <c r="M1060" s="7"/>
      <c r="N1060" s="7"/>
      <c r="O1060" s="7"/>
      <c r="P1060" s="7"/>
      <c r="Q1060" s="402"/>
      <c r="R1060" s="7"/>
      <c r="S1060" s="402"/>
      <c r="T1060" s="7"/>
      <c r="U1060" s="7"/>
      <c r="V1060" s="7"/>
      <c r="W1060" s="7"/>
      <c r="X1060" s="394"/>
      <c r="Y1060" s="455">
        <v>1373207.2</v>
      </c>
      <c r="Z1060" s="460"/>
      <c r="AA1060" s="129"/>
      <c r="AB1060" s="121" t="s">
        <v>1160</v>
      </c>
    </row>
    <row r="1061" spans="1:30" s="127" customFormat="1" x14ac:dyDescent="0.25">
      <c r="A1061" s="21">
        <f t="shared" si="347"/>
        <v>810</v>
      </c>
      <c r="B1061" s="354" t="s">
        <v>856</v>
      </c>
      <c r="C1061" s="434">
        <f t="shared" si="345"/>
        <v>132899.41</v>
      </c>
      <c r="D1061" s="410">
        <f t="shared" si="346"/>
        <v>0</v>
      </c>
      <c r="E1061" s="7"/>
      <c r="F1061" s="7"/>
      <c r="G1061" s="190"/>
      <c r="H1061" s="190"/>
      <c r="I1061" s="190"/>
      <c r="J1061" s="190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394"/>
      <c r="Y1061" s="455">
        <v>132899.41</v>
      </c>
      <c r="Z1061" s="460"/>
      <c r="AA1061" s="129"/>
      <c r="AB1061" s="121" t="s">
        <v>1002</v>
      </c>
    </row>
    <row r="1062" spans="1:30" s="127" customFormat="1" x14ac:dyDescent="0.25">
      <c r="A1062" s="21">
        <f t="shared" si="347"/>
        <v>811</v>
      </c>
      <c r="B1062" s="355" t="s">
        <v>857</v>
      </c>
      <c r="C1062" s="434">
        <f t="shared" si="345"/>
        <v>314752.68</v>
      </c>
      <c r="D1062" s="410">
        <f t="shared" si="346"/>
        <v>0</v>
      </c>
      <c r="E1062" s="7"/>
      <c r="F1062" s="7"/>
      <c r="G1062" s="190"/>
      <c r="H1062" s="190"/>
      <c r="I1062" s="190"/>
      <c r="J1062" s="190"/>
      <c r="K1062" s="7"/>
      <c r="L1062" s="7"/>
      <c r="M1062" s="7"/>
      <c r="N1062" s="7"/>
      <c r="O1062" s="7"/>
      <c r="P1062" s="7"/>
      <c r="Q1062" s="402"/>
      <c r="R1062" s="7"/>
      <c r="S1062" s="402"/>
      <c r="T1062" s="7"/>
      <c r="U1062" s="7"/>
      <c r="V1062" s="7"/>
      <c r="W1062" s="7"/>
      <c r="X1062" s="394"/>
      <c r="Y1062" s="455">
        <v>314752.68</v>
      </c>
      <c r="Z1062" s="460"/>
      <c r="AA1062" s="129"/>
      <c r="AB1062" s="121" t="s">
        <v>1144</v>
      </c>
    </row>
    <row r="1063" spans="1:30" s="127" customFormat="1" x14ac:dyDescent="0.25">
      <c r="A1063" s="21">
        <f t="shared" si="347"/>
        <v>812</v>
      </c>
      <c r="B1063" s="354" t="s">
        <v>858</v>
      </c>
      <c r="C1063" s="434">
        <f t="shared" si="345"/>
        <v>110598.11</v>
      </c>
      <c r="D1063" s="410">
        <f t="shared" si="346"/>
        <v>0</v>
      </c>
      <c r="E1063" s="7"/>
      <c r="F1063" s="7"/>
      <c r="G1063" s="190"/>
      <c r="H1063" s="190"/>
      <c r="I1063" s="190"/>
      <c r="J1063" s="190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394"/>
      <c r="Y1063" s="455">
        <v>110598.11</v>
      </c>
      <c r="Z1063" s="460"/>
      <c r="AA1063" s="129"/>
      <c r="AB1063" s="121" t="s">
        <v>1002</v>
      </c>
    </row>
    <row r="1064" spans="1:30" s="127" customFormat="1" x14ac:dyDescent="0.25">
      <c r="A1064" s="21">
        <f t="shared" si="347"/>
        <v>813</v>
      </c>
      <c r="B1064" s="354" t="s">
        <v>859</v>
      </c>
      <c r="C1064" s="434">
        <f t="shared" si="345"/>
        <v>166966.10999999999</v>
      </c>
      <c r="D1064" s="410">
        <f t="shared" si="346"/>
        <v>0</v>
      </c>
      <c r="E1064" s="7"/>
      <c r="F1064" s="7"/>
      <c r="G1064" s="190"/>
      <c r="H1064" s="190"/>
      <c r="I1064" s="190"/>
      <c r="J1064" s="190"/>
      <c r="K1064" s="7"/>
      <c r="L1064" s="7"/>
      <c r="M1064" s="7"/>
      <c r="N1064" s="7"/>
      <c r="O1064" s="7"/>
      <c r="P1064" s="7"/>
      <c r="Q1064" s="402"/>
      <c r="R1064" s="7"/>
      <c r="S1064" s="7"/>
      <c r="T1064" s="7"/>
      <c r="U1064" s="7"/>
      <c r="V1064" s="7"/>
      <c r="W1064" s="7"/>
      <c r="X1064" s="394"/>
      <c r="Y1064" s="455">
        <v>166966.10999999999</v>
      </c>
      <c r="Z1064" s="460"/>
      <c r="AA1064" s="129"/>
      <c r="AB1064" s="121" t="s">
        <v>1159</v>
      </c>
    </row>
    <row r="1065" spans="1:30" s="127" customFormat="1" ht="13.15" customHeight="1" x14ac:dyDescent="0.25">
      <c r="A1065" s="21">
        <f t="shared" si="347"/>
        <v>814</v>
      </c>
      <c r="B1065" s="309" t="s">
        <v>860</v>
      </c>
      <c r="C1065" s="434">
        <f t="shared" si="345"/>
        <v>580099.22</v>
      </c>
      <c r="D1065" s="410">
        <f t="shared" si="346"/>
        <v>0</v>
      </c>
      <c r="E1065" s="7"/>
      <c r="F1065" s="7"/>
      <c r="G1065" s="190"/>
      <c r="H1065" s="190"/>
      <c r="I1065" s="190"/>
      <c r="J1065" s="190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394"/>
      <c r="Y1065" s="455">
        <v>580099.22</v>
      </c>
      <c r="Z1065" s="460"/>
      <c r="AA1065" s="129"/>
      <c r="AB1065" s="121" t="s">
        <v>978</v>
      </c>
    </row>
    <row r="1066" spans="1:30" s="127" customFormat="1" x14ac:dyDescent="0.25">
      <c r="A1066" s="21">
        <f t="shared" si="347"/>
        <v>815</v>
      </c>
      <c r="B1066" s="354" t="s">
        <v>866</v>
      </c>
      <c r="C1066" s="434">
        <f t="shared" si="345"/>
        <v>761781.28</v>
      </c>
      <c r="D1066" s="410">
        <f t="shared" si="346"/>
        <v>0</v>
      </c>
      <c r="E1066" s="7"/>
      <c r="F1066" s="7"/>
      <c r="G1066" s="190"/>
      <c r="H1066" s="190"/>
      <c r="I1066" s="190"/>
      <c r="J1066" s="190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394"/>
      <c r="Y1066" s="455">
        <v>761781.28</v>
      </c>
      <c r="Z1066" s="460"/>
      <c r="AA1066" s="129"/>
      <c r="AB1066" s="121" t="s">
        <v>978</v>
      </c>
    </row>
    <row r="1067" spans="1:30" s="127" customFormat="1" x14ac:dyDescent="0.25">
      <c r="A1067" s="21">
        <f t="shared" si="347"/>
        <v>816</v>
      </c>
      <c r="B1067" s="354" t="s">
        <v>867</v>
      </c>
      <c r="C1067" s="434">
        <f t="shared" si="345"/>
        <v>324610.99</v>
      </c>
      <c r="D1067" s="410">
        <f t="shared" si="346"/>
        <v>0</v>
      </c>
      <c r="E1067" s="7"/>
      <c r="F1067" s="7"/>
      <c r="G1067" s="190"/>
      <c r="H1067" s="190"/>
      <c r="I1067" s="190"/>
      <c r="J1067" s="190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394"/>
      <c r="Y1067" s="455">
        <v>324610.99</v>
      </c>
      <c r="Z1067" s="460"/>
      <c r="AA1067" s="129"/>
      <c r="AB1067" s="121" t="s">
        <v>1027</v>
      </c>
    </row>
    <row r="1068" spans="1:30" s="127" customFormat="1" x14ac:dyDescent="0.25">
      <c r="A1068" s="21">
        <f t="shared" si="347"/>
        <v>817</v>
      </c>
      <c r="B1068" s="354" t="s">
        <v>868</v>
      </c>
      <c r="C1068" s="434">
        <f t="shared" si="345"/>
        <v>314893.34000000003</v>
      </c>
      <c r="D1068" s="410">
        <f t="shared" si="346"/>
        <v>0</v>
      </c>
      <c r="E1068" s="7"/>
      <c r="F1068" s="7"/>
      <c r="G1068" s="190"/>
      <c r="H1068" s="190"/>
      <c r="I1068" s="190"/>
      <c r="J1068" s="190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394"/>
      <c r="Y1068" s="455">
        <v>314893.34000000003</v>
      </c>
      <c r="Z1068" s="460"/>
      <c r="AA1068" s="129"/>
      <c r="AB1068" s="121" t="s">
        <v>1027</v>
      </c>
    </row>
    <row r="1069" spans="1:30" s="127" customFormat="1" x14ac:dyDescent="0.25">
      <c r="A1069" s="21">
        <f t="shared" si="347"/>
        <v>818</v>
      </c>
      <c r="B1069" s="355" t="s">
        <v>843</v>
      </c>
      <c r="C1069" s="434">
        <f t="shared" si="345"/>
        <v>1456078.81</v>
      </c>
      <c r="D1069" s="410">
        <f t="shared" si="346"/>
        <v>0</v>
      </c>
      <c r="E1069" s="7"/>
      <c r="F1069" s="7"/>
      <c r="G1069" s="190"/>
      <c r="H1069" s="190"/>
      <c r="I1069" s="190"/>
      <c r="J1069" s="190"/>
      <c r="K1069" s="7"/>
      <c r="L1069" s="7"/>
      <c r="M1069" s="7"/>
      <c r="N1069" s="402"/>
      <c r="O1069" s="402"/>
      <c r="P1069" s="402"/>
      <c r="Q1069" s="402"/>
      <c r="R1069" s="402"/>
      <c r="S1069" s="402"/>
      <c r="T1069" s="7"/>
      <c r="U1069" s="7"/>
      <c r="V1069" s="7"/>
      <c r="W1069" s="7"/>
      <c r="X1069" s="394"/>
      <c r="Y1069" s="455">
        <v>1456078.81</v>
      </c>
      <c r="Z1069" s="460"/>
      <c r="AA1069" s="129"/>
      <c r="AB1069" s="121" t="s">
        <v>1026</v>
      </c>
    </row>
    <row r="1070" spans="1:30" ht="18" customHeight="1" x14ac:dyDescent="0.25">
      <c r="A1070" s="21">
        <f t="shared" si="347"/>
        <v>819</v>
      </c>
      <c r="B1070" s="329" t="s">
        <v>319</v>
      </c>
      <c r="C1070" s="434">
        <f t="shared" si="345"/>
        <v>1841445.46</v>
      </c>
      <c r="D1070" s="410">
        <f t="shared" si="346"/>
        <v>1841445.46</v>
      </c>
      <c r="E1070" s="427"/>
      <c r="F1070" s="427">
        <v>1841445.46</v>
      </c>
      <c r="G1070" s="346"/>
      <c r="H1070" s="343"/>
      <c r="I1070" s="346"/>
      <c r="J1070" s="346"/>
      <c r="K1070" s="346"/>
      <c r="L1070" s="346"/>
      <c r="M1070" s="346"/>
      <c r="N1070" s="414"/>
      <c r="O1070" s="427"/>
      <c r="P1070" s="343"/>
      <c r="Q1070" s="343"/>
      <c r="R1070" s="343"/>
      <c r="S1070" s="343"/>
      <c r="T1070" s="343"/>
      <c r="U1070" s="343"/>
      <c r="V1070" s="343"/>
      <c r="W1070" s="343"/>
      <c r="X1070" s="343"/>
      <c r="Y1070" s="455"/>
      <c r="Z1070" s="460"/>
      <c r="AA1070" s="13"/>
      <c r="AB1070" s="34"/>
      <c r="AD1070" s="85"/>
    </row>
    <row r="1071" spans="1:30" ht="18" customHeight="1" x14ac:dyDescent="0.25">
      <c r="A1071" s="21">
        <f t="shared" si="347"/>
        <v>820</v>
      </c>
      <c r="B1071" s="329" t="s">
        <v>320</v>
      </c>
      <c r="C1071" s="434">
        <f t="shared" si="345"/>
        <v>10473055.779999999</v>
      </c>
      <c r="D1071" s="410">
        <f t="shared" si="346"/>
        <v>0</v>
      </c>
      <c r="E1071" s="427"/>
      <c r="F1071" s="346"/>
      <c r="G1071" s="346"/>
      <c r="H1071" s="343"/>
      <c r="I1071" s="346"/>
      <c r="J1071" s="346"/>
      <c r="K1071" s="346"/>
      <c r="L1071" s="346"/>
      <c r="M1071" s="346"/>
      <c r="N1071" s="346"/>
      <c r="O1071" s="346"/>
      <c r="P1071" s="343"/>
      <c r="Q1071" s="343"/>
      <c r="R1071" s="343">
        <v>1122.7</v>
      </c>
      <c r="S1071" s="343">
        <v>10473055.779999999</v>
      </c>
      <c r="T1071" s="343"/>
      <c r="U1071" s="343"/>
      <c r="V1071" s="343"/>
      <c r="W1071" s="343"/>
      <c r="X1071" s="343"/>
      <c r="Y1071" s="455"/>
      <c r="Z1071" s="460"/>
      <c r="AA1071" s="13"/>
      <c r="AB1071" s="34"/>
      <c r="AD1071" s="85"/>
    </row>
    <row r="1072" spans="1:30" ht="18" customHeight="1" x14ac:dyDescent="0.25">
      <c r="A1072" s="21">
        <f t="shared" si="347"/>
        <v>821</v>
      </c>
      <c r="B1072" s="329" t="s">
        <v>321</v>
      </c>
      <c r="C1072" s="434">
        <f t="shared" si="345"/>
        <v>8885108.540000001</v>
      </c>
      <c r="D1072" s="410">
        <f t="shared" si="346"/>
        <v>8885108.540000001</v>
      </c>
      <c r="E1072" s="427"/>
      <c r="F1072" s="346"/>
      <c r="G1072" s="346">
        <v>5733545.6600000001</v>
      </c>
      <c r="H1072" s="343">
        <v>1642128.12</v>
      </c>
      <c r="I1072" s="346">
        <v>1509434.76</v>
      </c>
      <c r="J1072" s="346"/>
      <c r="K1072" s="346"/>
      <c r="L1072" s="346"/>
      <c r="M1072" s="346"/>
      <c r="N1072" s="346"/>
      <c r="O1072" s="415"/>
      <c r="P1072" s="343"/>
      <c r="Q1072" s="343"/>
      <c r="R1072" s="343"/>
      <c r="S1072" s="343"/>
      <c r="T1072" s="343"/>
      <c r="U1072" s="343"/>
      <c r="V1072" s="343"/>
      <c r="W1072" s="343"/>
      <c r="X1072" s="343"/>
      <c r="Y1072" s="346"/>
      <c r="Z1072" s="3"/>
      <c r="AA1072" s="13"/>
      <c r="AB1072" s="34"/>
      <c r="AD1072" s="85"/>
    </row>
    <row r="1073" spans="1:30" s="127" customFormat="1" x14ac:dyDescent="0.25">
      <c r="A1073" s="21">
        <f t="shared" si="347"/>
        <v>822</v>
      </c>
      <c r="B1073" s="355" t="s">
        <v>854</v>
      </c>
      <c r="C1073" s="434">
        <f t="shared" si="345"/>
        <v>200717.35</v>
      </c>
      <c r="D1073" s="410">
        <f t="shared" si="346"/>
        <v>0</v>
      </c>
      <c r="E1073" s="7"/>
      <c r="F1073" s="7"/>
      <c r="G1073" s="190"/>
      <c r="H1073" s="190"/>
      <c r="I1073" s="190"/>
      <c r="J1073" s="190"/>
      <c r="K1073" s="7"/>
      <c r="L1073" s="7"/>
      <c r="M1073" s="7"/>
      <c r="N1073" s="7"/>
      <c r="O1073" s="7"/>
      <c r="P1073" s="7"/>
      <c r="Q1073" s="402"/>
      <c r="R1073" s="7"/>
      <c r="S1073" s="7"/>
      <c r="T1073" s="7"/>
      <c r="U1073" s="7"/>
      <c r="V1073" s="7"/>
      <c r="W1073" s="7"/>
      <c r="X1073" s="394"/>
      <c r="Y1073" s="455">
        <v>200717.35</v>
      </c>
      <c r="Z1073" s="460"/>
      <c r="AA1073" s="129"/>
      <c r="AB1073" s="121" t="s">
        <v>1159</v>
      </c>
    </row>
    <row r="1074" spans="1:30" ht="18" customHeight="1" x14ac:dyDescent="0.25">
      <c r="A1074" s="21">
        <f t="shared" si="347"/>
        <v>823</v>
      </c>
      <c r="B1074" s="329" t="s">
        <v>322</v>
      </c>
      <c r="C1074" s="434">
        <f t="shared" si="345"/>
        <v>709821.92</v>
      </c>
      <c r="D1074" s="410">
        <f t="shared" si="346"/>
        <v>709821.92</v>
      </c>
      <c r="E1074" s="427"/>
      <c r="F1074" s="346">
        <v>709821.92</v>
      </c>
      <c r="G1074" s="346"/>
      <c r="H1074" s="343"/>
      <c r="I1074" s="346"/>
      <c r="J1074" s="346"/>
      <c r="K1074" s="346"/>
      <c r="L1074" s="346"/>
      <c r="M1074" s="346"/>
      <c r="N1074" s="414"/>
      <c r="O1074" s="427"/>
      <c r="P1074" s="343"/>
      <c r="Q1074" s="343"/>
      <c r="R1074" s="343"/>
      <c r="S1074" s="343"/>
      <c r="T1074" s="343"/>
      <c r="U1074" s="343"/>
      <c r="V1074" s="343"/>
      <c r="W1074" s="343"/>
      <c r="X1074" s="343"/>
      <c r="Y1074" s="346"/>
      <c r="Z1074" s="3"/>
      <c r="AA1074" s="13"/>
      <c r="AB1074" s="34"/>
      <c r="AD1074" s="85"/>
    </row>
    <row r="1075" spans="1:30" ht="18" customHeight="1" x14ac:dyDescent="0.25">
      <c r="A1075" s="21">
        <f t="shared" si="347"/>
        <v>824</v>
      </c>
      <c r="B1075" s="329" t="s">
        <v>323</v>
      </c>
      <c r="C1075" s="434">
        <f t="shared" si="345"/>
        <v>7759597.4000000004</v>
      </c>
      <c r="D1075" s="410">
        <f t="shared" si="346"/>
        <v>0</v>
      </c>
      <c r="E1075" s="427"/>
      <c r="F1075" s="346"/>
      <c r="G1075" s="346"/>
      <c r="H1075" s="343"/>
      <c r="I1075" s="346"/>
      <c r="J1075" s="346"/>
      <c r="K1075" s="346"/>
      <c r="L1075" s="346"/>
      <c r="M1075" s="415"/>
      <c r="N1075" s="346"/>
      <c r="O1075" s="346"/>
      <c r="P1075" s="343"/>
      <c r="Q1075" s="343"/>
      <c r="R1075" s="343">
        <v>1017.4</v>
      </c>
      <c r="S1075" s="343">
        <v>7759597.4000000004</v>
      </c>
      <c r="T1075" s="343"/>
      <c r="U1075" s="343"/>
      <c r="V1075" s="343"/>
      <c r="W1075" s="343"/>
      <c r="X1075" s="343"/>
      <c r="Y1075" s="346"/>
      <c r="Z1075" s="3"/>
      <c r="AA1075" s="13"/>
      <c r="AB1075" s="34"/>
      <c r="AD1075" s="85"/>
    </row>
    <row r="1076" spans="1:30" ht="18" customHeight="1" x14ac:dyDescent="0.2">
      <c r="A1076" s="21">
        <f t="shared" si="347"/>
        <v>825</v>
      </c>
      <c r="B1076" s="329" t="s">
        <v>324</v>
      </c>
      <c r="C1076" s="434">
        <f t="shared" si="345"/>
        <v>5755100.2800000003</v>
      </c>
      <c r="D1076" s="410">
        <f t="shared" si="346"/>
        <v>0</v>
      </c>
      <c r="E1076" s="427"/>
      <c r="F1076" s="346"/>
      <c r="G1076" s="346"/>
      <c r="H1076" s="343"/>
      <c r="I1076" s="346"/>
      <c r="J1076" s="346"/>
      <c r="K1076" s="346"/>
      <c r="L1076" s="346"/>
      <c r="M1076" s="346"/>
      <c r="N1076" s="346"/>
      <c r="O1076" s="346"/>
      <c r="P1076" s="7"/>
      <c r="Q1076" s="7"/>
      <c r="R1076" s="343">
        <v>715.5</v>
      </c>
      <c r="S1076" s="343">
        <v>5732613.46</v>
      </c>
      <c r="T1076" s="343"/>
      <c r="U1076" s="343"/>
      <c r="V1076" s="343"/>
      <c r="W1076" s="343"/>
      <c r="X1076" s="343"/>
      <c r="Y1076" s="455">
        <v>22486.82</v>
      </c>
      <c r="Z1076" s="460"/>
      <c r="AA1076" s="13"/>
      <c r="AB1076" s="34" t="s">
        <v>1027</v>
      </c>
      <c r="AD1076" s="85"/>
    </row>
    <row r="1077" spans="1:30" s="127" customFormat="1" x14ac:dyDescent="0.25">
      <c r="A1077" s="21">
        <f t="shared" si="347"/>
        <v>826</v>
      </c>
      <c r="B1077" s="355" t="s">
        <v>844</v>
      </c>
      <c r="C1077" s="434">
        <f t="shared" si="345"/>
        <v>903409.16999999993</v>
      </c>
      <c r="D1077" s="410">
        <f t="shared" si="346"/>
        <v>0</v>
      </c>
      <c r="E1077" s="7"/>
      <c r="F1077" s="7"/>
      <c r="G1077" s="190"/>
      <c r="H1077" s="190"/>
      <c r="I1077" s="190"/>
      <c r="J1077" s="190"/>
      <c r="K1077" s="7"/>
      <c r="L1077" s="7"/>
      <c r="M1077" s="7"/>
      <c r="N1077" s="7"/>
      <c r="O1077" s="7"/>
      <c r="P1077" s="7"/>
      <c r="Q1077" s="402"/>
      <c r="R1077" s="416"/>
      <c r="S1077" s="402"/>
      <c r="T1077" s="7"/>
      <c r="U1077" s="7"/>
      <c r="V1077" s="7"/>
      <c r="W1077" s="7"/>
      <c r="X1077" s="394"/>
      <c r="Y1077" s="455">
        <v>903409.16999999993</v>
      </c>
      <c r="Z1077" s="460"/>
      <c r="AA1077" s="129"/>
      <c r="AB1077" s="121" t="s">
        <v>1028</v>
      </c>
    </row>
    <row r="1078" spans="1:30" s="127" customFormat="1" x14ac:dyDescent="0.25">
      <c r="A1078" s="21">
        <f t="shared" si="347"/>
        <v>827</v>
      </c>
      <c r="B1078" s="309" t="s">
        <v>845</v>
      </c>
      <c r="C1078" s="434">
        <f t="shared" si="345"/>
        <v>267799.14</v>
      </c>
      <c r="D1078" s="410">
        <f t="shared" si="346"/>
        <v>0</v>
      </c>
      <c r="E1078" s="7"/>
      <c r="F1078" s="7"/>
      <c r="G1078" s="190"/>
      <c r="H1078" s="190"/>
      <c r="I1078" s="190"/>
      <c r="J1078" s="190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394"/>
      <c r="Y1078" s="455">
        <v>267799.14</v>
      </c>
      <c r="Z1078" s="460"/>
      <c r="AA1078" s="129"/>
      <c r="AB1078" s="121" t="s">
        <v>1145</v>
      </c>
    </row>
    <row r="1079" spans="1:30" s="127" customFormat="1" x14ac:dyDescent="0.25">
      <c r="A1079" s="21">
        <f t="shared" si="347"/>
        <v>828</v>
      </c>
      <c r="B1079" s="355" t="s">
        <v>846</v>
      </c>
      <c r="C1079" s="434">
        <f t="shared" si="345"/>
        <v>953511.60000000009</v>
      </c>
      <c r="D1079" s="410">
        <f t="shared" si="346"/>
        <v>0</v>
      </c>
      <c r="E1079" s="7"/>
      <c r="F1079" s="7"/>
      <c r="G1079" s="190"/>
      <c r="H1079" s="190"/>
      <c r="I1079" s="190"/>
      <c r="J1079" s="190"/>
      <c r="K1079" s="7"/>
      <c r="L1079" s="7"/>
      <c r="M1079" s="7"/>
      <c r="N1079" s="7"/>
      <c r="O1079" s="7"/>
      <c r="P1079" s="7"/>
      <c r="Q1079" s="402"/>
      <c r="R1079" s="7"/>
      <c r="S1079" s="402"/>
      <c r="T1079" s="7"/>
      <c r="U1079" s="7"/>
      <c r="V1079" s="7"/>
      <c r="W1079" s="7"/>
      <c r="X1079" s="394"/>
      <c r="Y1079" s="455">
        <v>953511.60000000009</v>
      </c>
      <c r="Z1079" s="460"/>
      <c r="AA1079" s="129"/>
      <c r="AB1079" s="121" t="s">
        <v>1028</v>
      </c>
    </row>
    <row r="1080" spans="1:30" s="127" customFormat="1" x14ac:dyDescent="0.25">
      <c r="A1080" s="21">
        <f t="shared" si="347"/>
        <v>829</v>
      </c>
      <c r="B1080" s="309" t="s">
        <v>847</v>
      </c>
      <c r="C1080" s="434">
        <f t="shared" si="345"/>
        <v>1433915.01</v>
      </c>
      <c r="D1080" s="410">
        <f t="shared" si="346"/>
        <v>0</v>
      </c>
      <c r="E1080" s="7"/>
      <c r="F1080" s="7"/>
      <c r="G1080" s="190"/>
      <c r="H1080" s="190"/>
      <c r="I1080" s="190"/>
      <c r="J1080" s="190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394"/>
      <c r="Y1080" s="455">
        <v>1433915.01</v>
      </c>
      <c r="Z1080" s="460"/>
      <c r="AA1080" s="129"/>
      <c r="AB1080" s="121" t="s">
        <v>1146</v>
      </c>
    </row>
    <row r="1081" spans="1:30" s="127" customFormat="1" x14ac:dyDescent="0.25">
      <c r="A1081" s="21">
        <f t="shared" si="347"/>
        <v>830</v>
      </c>
      <c r="B1081" s="309" t="s">
        <v>848</v>
      </c>
      <c r="C1081" s="434">
        <f t="shared" si="345"/>
        <v>215716.01</v>
      </c>
      <c r="D1081" s="410">
        <f t="shared" si="346"/>
        <v>0</v>
      </c>
      <c r="E1081" s="7"/>
      <c r="F1081" s="7"/>
      <c r="G1081" s="190"/>
      <c r="H1081" s="190"/>
      <c r="I1081" s="190"/>
      <c r="J1081" s="190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394"/>
      <c r="Y1081" s="455">
        <v>215716.01</v>
      </c>
      <c r="Z1081" s="460"/>
      <c r="AA1081" s="129"/>
      <c r="AB1081" s="121" t="s">
        <v>1027</v>
      </c>
    </row>
    <row r="1082" spans="1:30" s="24" customFormat="1" x14ac:dyDescent="0.2">
      <c r="A1082" s="21">
        <f t="shared" si="347"/>
        <v>831</v>
      </c>
      <c r="B1082" s="304" t="s">
        <v>849</v>
      </c>
      <c r="C1082" s="434">
        <f t="shared" si="345"/>
        <v>1163288.0900000001</v>
      </c>
      <c r="D1082" s="410">
        <f t="shared" si="346"/>
        <v>0</v>
      </c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394"/>
      <c r="Y1082" s="455">
        <v>1163288.0900000001</v>
      </c>
      <c r="Z1082" s="460"/>
      <c r="AA1082" s="129"/>
      <c r="AB1082" s="459" t="s">
        <v>1026</v>
      </c>
    </row>
    <row r="1083" spans="1:30" s="127" customFormat="1" x14ac:dyDescent="0.25">
      <c r="A1083" s="21">
        <f t="shared" si="347"/>
        <v>832</v>
      </c>
      <c r="B1083" s="354" t="s">
        <v>850</v>
      </c>
      <c r="C1083" s="434">
        <f t="shared" si="345"/>
        <v>788988.85</v>
      </c>
      <c r="D1083" s="410">
        <f t="shared" si="346"/>
        <v>0</v>
      </c>
      <c r="E1083" s="7"/>
      <c r="F1083" s="7"/>
      <c r="G1083" s="190"/>
      <c r="H1083" s="190"/>
      <c r="I1083" s="190"/>
      <c r="J1083" s="190"/>
      <c r="K1083" s="7"/>
      <c r="L1083" s="7"/>
      <c r="M1083" s="7"/>
      <c r="N1083" s="7"/>
      <c r="O1083" s="7"/>
      <c r="P1083" s="7"/>
      <c r="Q1083" s="402"/>
      <c r="R1083" s="7"/>
      <c r="S1083" s="7"/>
      <c r="T1083" s="7"/>
      <c r="U1083" s="7"/>
      <c r="V1083" s="7"/>
      <c r="W1083" s="7"/>
      <c r="X1083" s="394"/>
      <c r="Y1083" s="455">
        <v>788988.85</v>
      </c>
      <c r="Z1083" s="460"/>
      <c r="AA1083" s="129"/>
      <c r="AB1083" s="121" t="s">
        <v>1028</v>
      </c>
    </row>
    <row r="1084" spans="1:30" s="127" customFormat="1" x14ac:dyDescent="0.25">
      <c r="A1084" s="21">
        <f t="shared" si="347"/>
        <v>833</v>
      </c>
      <c r="B1084" s="354" t="s">
        <v>851</v>
      </c>
      <c r="C1084" s="434">
        <f t="shared" si="345"/>
        <v>810218.68</v>
      </c>
      <c r="D1084" s="410">
        <f t="shared" si="346"/>
        <v>0</v>
      </c>
      <c r="E1084" s="7"/>
      <c r="F1084" s="7"/>
      <c r="G1084" s="190"/>
      <c r="H1084" s="190"/>
      <c r="I1084" s="190"/>
      <c r="J1084" s="190"/>
      <c r="K1084" s="7"/>
      <c r="L1084" s="7"/>
      <c r="M1084" s="7"/>
      <c r="N1084" s="7"/>
      <c r="O1084" s="7"/>
      <c r="P1084" s="7"/>
      <c r="Q1084" s="402"/>
      <c r="R1084" s="7"/>
      <c r="S1084" s="7"/>
      <c r="T1084" s="7"/>
      <c r="U1084" s="7"/>
      <c r="V1084" s="7"/>
      <c r="W1084" s="7"/>
      <c r="X1084" s="394"/>
      <c r="Y1084" s="455">
        <v>810218.68</v>
      </c>
      <c r="Z1084" s="460"/>
      <c r="AA1084" s="129"/>
      <c r="AB1084" s="121" t="s">
        <v>1028</v>
      </c>
    </row>
    <row r="1085" spans="1:30" s="127" customFormat="1" x14ac:dyDescent="0.25">
      <c r="A1085" s="21">
        <f t="shared" si="347"/>
        <v>834</v>
      </c>
      <c r="B1085" s="354" t="s">
        <v>852</v>
      </c>
      <c r="C1085" s="434">
        <f t="shared" si="345"/>
        <v>1099880.05</v>
      </c>
      <c r="D1085" s="410">
        <f t="shared" si="346"/>
        <v>0</v>
      </c>
      <c r="E1085" s="7"/>
      <c r="F1085" s="7"/>
      <c r="G1085" s="190"/>
      <c r="H1085" s="190"/>
      <c r="I1085" s="190"/>
      <c r="J1085" s="190"/>
      <c r="K1085" s="7"/>
      <c r="L1085" s="7"/>
      <c r="M1085" s="7"/>
      <c r="N1085" s="7"/>
      <c r="O1085" s="7"/>
      <c r="P1085" s="7"/>
      <c r="Q1085" s="402"/>
      <c r="R1085" s="7"/>
      <c r="S1085" s="7"/>
      <c r="T1085" s="7"/>
      <c r="U1085" s="7"/>
      <c r="V1085" s="7"/>
      <c r="W1085" s="7"/>
      <c r="X1085" s="394"/>
      <c r="Y1085" s="455">
        <v>1099880.05</v>
      </c>
      <c r="Z1085" s="460"/>
      <c r="AA1085" s="129"/>
      <c r="AB1085" s="121" t="s">
        <v>1147</v>
      </c>
    </row>
    <row r="1086" spans="1:30" s="127" customFormat="1" x14ac:dyDescent="0.25">
      <c r="A1086" s="21">
        <f t="shared" si="347"/>
        <v>835</v>
      </c>
      <c r="B1086" s="354" t="s">
        <v>853</v>
      </c>
      <c r="C1086" s="434">
        <f t="shared" si="345"/>
        <v>640300.66</v>
      </c>
      <c r="D1086" s="410">
        <f t="shared" si="346"/>
        <v>0</v>
      </c>
      <c r="E1086" s="7"/>
      <c r="F1086" s="7"/>
      <c r="G1086" s="190"/>
      <c r="H1086" s="190"/>
      <c r="I1086" s="190"/>
      <c r="J1086" s="190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394"/>
      <c r="Y1086" s="455">
        <v>640300.66</v>
      </c>
      <c r="Z1086" s="460"/>
      <c r="AA1086" s="129"/>
      <c r="AB1086" s="121" t="s">
        <v>978</v>
      </c>
    </row>
    <row r="1087" spans="1:30" ht="18" customHeight="1" x14ac:dyDescent="0.25">
      <c r="A1087" s="21">
        <f t="shared" si="347"/>
        <v>836</v>
      </c>
      <c r="B1087" s="329" t="s">
        <v>325</v>
      </c>
      <c r="C1087" s="434">
        <f t="shared" si="345"/>
        <v>2930210.08</v>
      </c>
      <c r="D1087" s="410">
        <f t="shared" si="346"/>
        <v>2930210.08</v>
      </c>
      <c r="E1087" s="427"/>
      <c r="F1087" s="427">
        <v>2930210.08</v>
      </c>
      <c r="G1087" s="346"/>
      <c r="H1087" s="343"/>
      <c r="I1087" s="346"/>
      <c r="J1087" s="346"/>
      <c r="K1087" s="346"/>
      <c r="L1087" s="346"/>
      <c r="M1087" s="346"/>
      <c r="N1087" s="427"/>
      <c r="O1087" s="427"/>
      <c r="P1087" s="343"/>
      <c r="Q1087" s="343"/>
      <c r="R1087" s="343"/>
      <c r="S1087" s="427"/>
      <c r="T1087" s="343"/>
      <c r="U1087" s="343"/>
      <c r="V1087" s="343"/>
      <c r="W1087" s="343"/>
      <c r="X1087" s="343"/>
      <c r="Y1087" s="346"/>
      <c r="Z1087" s="3"/>
      <c r="AA1087" s="13" t="s">
        <v>359</v>
      </c>
      <c r="AB1087" s="34"/>
      <c r="AC1087" s="85"/>
      <c r="AD1087" s="85"/>
    </row>
    <row r="1088" spans="1:30" s="292" customFormat="1" ht="15.75" x14ac:dyDescent="0.25">
      <c r="A1088" s="21">
        <f t="shared" si="347"/>
        <v>837</v>
      </c>
      <c r="B1088" s="355" t="s">
        <v>871</v>
      </c>
      <c r="C1088" s="434">
        <f>D1088+M1088+O1088+Q1088+S1088+U1088+W1088+X1088+Y1088</f>
        <v>488931.16</v>
      </c>
      <c r="D1088" s="417">
        <f>E1088+F1088+G1088+H1088+I1088+J1088</f>
        <v>0</v>
      </c>
      <c r="E1088" s="418"/>
      <c r="F1088" s="418"/>
      <c r="G1088" s="419"/>
      <c r="H1088" s="419"/>
      <c r="I1088" s="419"/>
      <c r="J1088" s="419"/>
      <c r="K1088" s="418"/>
      <c r="L1088" s="418"/>
      <c r="M1088" s="418"/>
      <c r="N1088" s="418"/>
      <c r="O1088" s="418"/>
      <c r="P1088" s="418"/>
      <c r="Q1088" s="418"/>
      <c r="R1088" s="418"/>
      <c r="S1088" s="418"/>
      <c r="T1088" s="418"/>
      <c r="U1088" s="418"/>
      <c r="V1088" s="418"/>
      <c r="W1088" s="418"/>
      <c r="X1088" s="420"/>
      <c r="Y1088" s="455">
        <v>488931.16</v>
      </c>
      <c r="Z1088" s="291"/>
      <c r="AA1088" s="290"/>
      <c r="AB1088" s="325"/>
      <c r="AC1088" s="314" t="s">
        <v>979</v>
      </c>
    </row>
    <row r="1089" spans="1:33" s="127" customFormat="1" x14ac:dyDescent="0.25">
      <c r="A1089" s="21">
        <f t="shared" si="347"/>
        <v>838</v>
      </c>
      <c r="B1089" s="309" t="s">
        <v>863</v>
      </c>
      <c r="C1089" s="434">
        <f t="shared" si="345"/>
        <v>1157555.8699999999</v>
      </c>
      <c r="D1089" s="410">
        <f t="shared" si="346"/>
        <v>0</v>
      </c>
      <c r="E1089" s="7"/>
      <c r="F1089" s="7"/>
      <c r="G1089" s="190"/>
      <c r="H1089" s="190"/>
      <c r="I1089" s="190"/>
      <c r="J1089" s="190"/>
      <c r="K1089" s="7"/>
      <c r="L1089" s="7"/>
      <c r="M1089" s="7"/>
      <c r="N1089" s="7"/>
      <c r="O1089" s="7"/>
      <c r="P1089" s="7"/>
      <c r="Q1089" s="402"/>
      <c r="R1089" s="7"/>
      <c r="S1089" s="7"/>
      <c r="T1089" s="7"/>
      <c r="U1089" s="7"/>
      <c r="V1089" s="7"/>
      <c r="W1089" s="7"/>
      <c r="X1089" s="394"/>
      <c r="Y1089" s="455">
        <v>1157555.8699999999</v>
      </c>
      <c r="Z1089" s="460"/>
      <c r="AA1089" s="129"/>
      <c r="AB1089" s="121" t="s">
        <v>1148</v>
      </c>
    </row>
    <row r="1090" spans="1:33" s="127" customFormat="1" x14ac:dyDescent="0.25">
      <c r="A1090" s="21">
        <f t="shared" si="347"/>
        <v>839</v>
      </c>
      <c r="B1090" s="354" t="s">
        <v>864</v>
      </c>
      <c r="C1090" s="434">
        <f t="shared" si="345"/>
        <v>1253283.33</v>
      </c>
      <c r="D1090" s="410">
        <f t="shared" si="346"/>
        <v>0</v>
      </c>
      <c r="E1090" s="7"/>
      <c r="F1090" s="7"/>
      <c r="G1090" s="190"/>
      <c r="H1090" s="190"/>
      <c r="I1090" s="190"/>
      <c r="J1090" s="190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394"/>
      <c r="Y1090" s="455">
        <f>134278.56+1119004.77</f>
        <v>1253283.33</v>
      </c>
      <c r="Z1090" s="460"/>
      <c r="AA1090" s="129"/>
      <c r="AB1090" s="121" t="s">
        <v>1101</v>
      </c>
    </row>
    <row r="1091" spans="1:33" s="127" customFormat="1" x14ac:dyDescent="0.25">
      <c r="A1091" s="21">
        <f t="shared" si="347"/>
        <v>840</v>
      </c>
      <c r="B1091" s="354" t="s">
        <v>865</v>
      </c>
      <c r="C1091" s="434">
        <f t="shared" si="345"/>
        <v>204154.41</v>
      </c>
      <c r="D1091" s="410">
        <f t="shared" si="346"/>
        <v>0</v>
      </c>
      <c r="E1091" s="7"/>
      <c r="F1091" s="7"/>
      <c r="G1091" s="190"/>
      <c r="H1091" s="190"/>
      <c r="I1091" s="190"/>
      <c r="J1091" s="190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394"/>
      <c r="Y1091" s="455">
        <v>204154.41</v>
      </c>
      <c r="Z1091" s="460"/>
      <c r="AA1091" s="129"/>
      <c r="AB1091" s="121" t="s">
        <v>1002</v>
      </c>
    </row>
    <row r="1092" spans="1:33" s="127" customFormat="1" x14ac:dyDescent="0.25">
      <c r="A1092" s="21">
        <f t="shared" si="347"/>
        <v>841</v>
      </c>
      <c r="B1092" s="309" t="s">
        <v>834</v>
      </c>
      <c r="C1092" s="434">
        <f t="shared" si="345"/>
        <v>1189214.4099999999</v>
      </c>
      <c r="D1092" s="410">
        <f t="shared" si="346"/>
        <v>0</v>
      </c>
      <c r="E1092" s="7"/>
      <c r="F1092" s="7"/>
      <c r="G1092" s="190"/>
      <c r="H1092" s="190"/>
      <c r="I1092" s="190"/>
      <c r="J1092" s="190"/>
      <c r="K1092" s="7"/>
      <c r="L1092" s="7"/>
      <c r="M1092" s="7"/>
      <c r="N1092" s="7"/>
      <c r="O1092" s="7"/>
      <c r="P1092" s="7"/>
      <c r="Q1092" s="7"/>
      <c r="R1092" s="427"/>
      <c r="S1092" s="7"/>
      <c r="T1092" s="7"/>
      <c r="U1092" s="7"/>
      <c r="V1092" s="7"/>
      <c r="W1092" s="7"/>
      <c r="X1092" s="394"/>
      <c r="Y1092" s="455">
        <v>1189214.4099999999</v>
      </c>
      <c r="Z1092" s="460"/>
      <c r="AA1092" s="129"/>
      <c r="AB1092" s="121" t="s">
        <v>1149</v>
      </c>
    </row>
    <row r="1093" spans="1:33" s="127" customFormat="1" x14ac:dyDescent="0.25">
      <c r="A1093" s="21">
        <f t="shared" si="347"/>
        <v>842</v>
      </c>
      <c r="B1093" s="309" t="s">
        <v>835</v>
      </c>
      <c r="C1093" s="434">
        <f t="shared" si="345"/>
        <v>1191553.8</v>
      </c>
      <c r="D1093" s="410">
        <f t="shared" si="346"/>
        <v>0</v>
      </c>
      <c r="E1093" s="7"/>
      <c r="F1093" s="7"/>
      <c r="G1093" s="190"/>
      <c r="H1093" s="190"/>
      <c r="I1093" s="190"/>
      <c r="J1093" s="190"/>
      <c r="K1093" s="7"/>
      <c r="L1093" s="7"/>
      <c r="M1093" s="7"/>
      <c r="N1093" s="7"/>
      <c r="O1093" s="7"/>
      <c r="P1093" s="7"/>
      <c r="Q1093" s="7"/>
      <c r="R1093" s="427"/>
      <c r="S1093" s="7"/>
      <c r="T1093" s="7"/>
      <c r="U1093" s="7"/>
      <c r="V1093" s="7"/>
      <c r="W1093" s="7"/>
      <c r="X1093" s="394"/>
      <c r="Y1093" s="455">
        <v>1191553.8</v>
      </c>
      <c r="Z1093" s="460"/>
      <c r="AA1093" s="129"/>
      <c r="AB1093" s="121" t="s">
        <v>1149</v>
      </c>
    </row>
    <row r="1094" spans="1:33" s="293" customFormat="1" ht="15.75" x14ac:dyDescent="0.25">
      <c r="A1094" s="21">
        <f t="shared" si="347"/>
        <v>843</v>
      </c>
      <c r="B1094" s="355" t="s">
        <v>869</v>
      </c>
      <c r="C1094" s="434">
        <f>D1094+M1094+O1094+Q1094+S1094+U1094+W1094+X1094+Y1094</f>
        <v>335781.86</v>
      </c>
      <c r="D1094" s="417">
        <f>E1094+F1094+G1094+H1094+I1094+J1094</f>
        <v>0</v>
      </c>
      <c r="E1094" s="418"/>
      <c r="F1094" s="418"/>
      <c r="G1094" s="419"/>
      <c r="H1094" s="419"/>
      <c r="I1094" s="419"/>
      <c r="J1094" s="419"/>
      <c r="K1094" s="418"/>
      <c r="L1094" s="418"/>
      <c r="M1094" s="418"/>
      <c r="N1094" s="418"/>
      <c r="O1094" s="418"/>
      <c r="P1094" s="418"/>
      <c r="Q1094" s="418"/>
      <c r="R1094" s="418"/>
      <c r="S1094" s="418"/>
      <c r="T1094" s="418"/>
      <c r="U1094" s="418"/>
      <c r="V1094" s="418"/>
      <c r="W1094" s="418"/>
      <c r="X1094" s="420"/>
      <c r="Y1094" s="455">
        <v>335781.86</v>
      </c>
      <c r="Z1094" s="291"/>
      <c r="AA1094" s="290"/>
      <c r="AB1094" s="325"/>
      <c r="AC1094" s="314" t="s">
        <v>1027</v>
      </c>
    </row>
    <row r="1095" spans="1:33" s="294" customFormat="1" ht="15.75" x14ac:dyDescent="0.25">
      <c r="A1095" s="21">
        <f t="shared" si="347"/>
        <v>844</v>
      </c>
      <c r="B1095" s="355" t="s">
        <v>870</v>
      </c>
      <c r="C1095" s="434">
        <f>D1095+M1095+O1095+Q1095+S1095+U1095+W1095+X1095+Y1095</f>
        <v>371345.32</v>
      </c>
      <c r="D1095" s="417">
        <f>E1095+F1095+G1095+H1095+I1095+J1095</f>
        <v>0</v>
      </c>
      <c r="E1095" s="418"/>
      <c r="F1095" s="418"/>
      <c r="G1095" s="419"/>
      <c r="H1095" s="419"/>
      <c r="I1095" s="419"/>
      <c r="J1095" s="419"/>
      <c r="K1095" s="418"/>
      <c r="L1095" s="418"/>
      <c r="M1095" s="418"/>
      <c r="N1095" s="418"/>
      <c r="O1095" s="418"/>
      <c r="P1095" s="418"/>
      <c r="Q1095" s="418"/>
      <c r="R1095" s="418"/>
      <c r="S1095" s="418"/>
      <c r="T1095" s="418"/>
      <c r="U1095" s="418"/>
      <c r="V1095" s="418"/>
      <c r="W1095" s="418"/>
      <c r="X1095" s="420"/>
      <c r="Y1095" s="455">
        <v>371345.32</v>
      </c>
      <c r="Z1095" s="291"/>
      <c r="AA1095" s="290"/>
      <c r="AB1095" s="325"/>
      <c r="AC1095" s="314" t="s">
        <v>979</v>
      </c>
    </row>
    <row r="1096" spans="1:33" s="127" customFormat="1" x14ac:dyDescent="0.25">
      <c r="A1096" s="21">
        <f t="shared" si="347"/>
        <v>845</v>
      </c>
      <c r="B1096" s="354" t="s">
        <v>836</v>
      </c>
      <c r="C1096" s="434">
        <f t="shared" si="345"/>
        <v>1030778.99</v>
      </c>
      <c r="D1096" s="410">
        <f t="shared" si="346"/>
        <v>0</v>
      </c>
      <c r="E1096" s="7"/>
      <c r="F1096" s="7"/>
      <c r="G1096" s="190"/>
      <c r="H1096" s="190"/>
      <c r="I1096" s="190"/>
      <c r="J1096" s="190"/>
      <c r="K1096" s="7"/>
      <c r="L1096" s="7"/>
      <c r="M1096" s="7"/>
      <c r="N1096" s="7"/>
      <c r="O1096" s="7"/>
      <c r="P1096" s="7"/>
      <c r="Q1096" s="7"/>
      <c r="R1096" s="427"/>
      <c r="S1096" s="402"/>
      <c r="T1096" s="7"/>
      <c r="U1096" s="7"/>
      <c r="V1096" s="7"/>
      <c r="W1096" s="7"/>
      <c r="X1096" s="394"/>
      <c r="Y1096" s="455">
        <v>1030778.99</v>
      </c>
      <c r="Z1096" s="460"/>
      <c r="AA1096" s="129"/>
      <c r="AB1096" s="121" t="s">
        <v>1101</v>
      </c>
    </row>
    <row r="1097" spans="1:33" ht="18" customHeight="1" x14ac:dyDescent="0.25">
      <c r="A1097" s="619" t="s">
        <v>357</v>
      </c>
      <c r="B1097" s="621"/>
      <c r="C1097" s="335">
        <f>SUM(C1053:C1096)</f>
        <v>64971481.619999982</v>
      </c>
      <c r="D1097" s="345">
        <f t="shared" ref="D1097:Y1097" si="348">SUM(D1053:D1096)</f>
        <v>14366586</v>
      </c>
      <c r="E1097" s="345">
        <f t="shared" si="348"/>
        <v>0</v>
      </c>
      <c r="F1097" s="345">
        <f t="shared" si="348"/>
        <v>5481477.46</v>
      </c>
      <c r="G1097" s="345">
        <f t="shared" si="348"/>
        <v>5733545.6600000001</v>
      </c>
      <c r="H1097" s="345">
        <f t="shared" si="348"/>
        <v>1642128.12</v>
      </c>
      <c r="I1097" s="345">
        <f t="shared" si="348"/>
        <v>1509434.76</v>
      </c>
      <c r="J1097" s="345">
        <f t="shared" si="348"/>
        <v>0</v>
      </c>
      <c r="K1097" s="345">
        <f t="shared" si="348"/>
        <v>0</v>
      </c>
      <c r="L1097" s="345">
        <f t="shared" si="348"/>
        <v>0</v>
      </c>
      <c r="M1097" s="345">
        <f t="shared" si="348"/>
        <v>0</v>
      </c>
      <c r="N1097" s="345">
        <f t="shared" si="348"/>
        <v>0</v>
      </c>
      <c r="O1097" s="345">
        <f t="shared" si="348"/>
        <v>0</v>
      </c>
      <c r="P1097" s="345">
        <f t="shared" si="348"/>
        <v>0</v>
      </c>
      <c r="Q1097" s="345">
        <f t="shared" si="348"/>
        <v>0</v>
      </c>
      <c r="R1097" s="345">
        <f t="shared" si="348"/>
        <v>2855.6</v>
      </c>
      <c r="S1097" s="345">
        <f t="shared" si="348"/>
        <v>23965266.640000001</v>
      </c>
      <c r="T1097" s="345">
        <f t="shared" si="348"/>
        <v>0</v>
      </c>
      <c r="U1097" s="345">
        <f t="shared" si="348"/>
        <v>0</v>
      </c>
      <c r="V1097" s="345">
        <f t="shared" si="348"/>
        <v>0</v>
      </c>
      <c r="W1097" s="345">
        <f t="shared" si="348"/>
        <v>0</v>
      </c>
      <c r="X1097" s="345">
        <f t="shared" si="348"/>
        <v>0</v>
      </c>
      <c r="Y1097" s="345">
        <f t="shared" si="348"/>
        <v>26639628.980000004</v>
      </c>
      <c r="Z1097" s="429">
        <f>(C1097-Y1097)*0.0214</f>
        <v>820301.64649599954</v>
      </c>
      <c r="AA1097" s="13"/>
      <c r="AB1097" s="34"/>
      <c r="AC1097" s="85"/>
      <c r="AD1097" s="85"/>
      <c r="AG1097" s="86"/>
    </row>
    <row r="1098" spans="1:33" ht="18" customHeight="1" x14ac:dyDescent="0.25">
      <c r="A1098" s="492" t="s">
        <v>130</v>
      </c>
      <c r="B1098" s="493"/>
      <c r="C1098" s="493"/>
      <c r="D1098" s="493"/>
      <c r="E1098" s="493"/>
      <c r="F1098" s="493"/>
      <c r="G1098" s="493"/>
      <c r="H1098" s="493"/>
      <c r="I1098" s="493"/>
      <c r="J1098" s="493"/>
      <c r="K1098" s="493"/>
      <c r="L1098" s="493"/>
      <c r="M1098" s="493"/>
      <c r="N1098" s="493"/>
      <c r="O1098" s="493"/>
      <c r="P1098" s="493"/>
      <c r="Q1098" s="493"/>
      <c r="R1098" s="493"/>
      <c r="S1098" s="493"/>
      <c r="T1098" s="493"/>
      <c r="U1098" s="493"/>
      <c r="V1098" s="493"/>
      <c r="W1098" s="493"/>
      <c r="X1098" s="493"/>
      <c r="Y1098" s="494"/>
      <c r="Z1098" s="463"/>
      <c r="AA1098" s="34"/>
      <c r="AB1098" s="34"/>
      <c r="AC1098" s="36"/>
      <c r="AD1098" s="85"/>
    </row>
    <row r="1099" spans="1:33" s="127" customFormat="1" ht="15.75" customHeight="1" x14ac:dyDescent="0.2">
      <c r="A1099" s="519" t="s">
        <v>364</v>
      </c>
      <c r="B1099" s="519"/>
      <c r="C1099" s="20"/>
      <c r="D1099" s="421"/>
      <c r="E1099" s="421"/>
      <c r="F1099" s="421"/>
      <c r="G1099" s="342"/>
      <c r="H1099" s="342"/>
      <c r="I1099" s="342"/>
      <c r="J1099" s="342"/>
      <c r="K1099" s="342"/>
      <c r="L1099" s="342"/>
      <c r="M1099" s="342"/>
      <c r="N1099" s="342"/>
      <c r="O1099" s="342"/>
      <c r="P1099" s="342"/>
      <c r="Q1099" s="342"/>
      <c r="R1099" s="342"/>
      <c r="S1099" s="342"/>
      <c r="T1099" s="342"/>
      <c r="U1099" s="342"/>
      <c r="V1099" s="342"/>
      <c r="W1099" s="342"/>
      <c r="X1099" s="342"/>
      <c r="Y1099" s="455"/>
      <c r="Z1099" s="460"/>
      <c r="AA1099" s="121"/>
      <c r="AB1099" s="121"/>
    </row>
    <row r="1100" spans="1:33" s="127" customFormat="1" x14ac:dyDescent="0.25">
      <c r="A1100" s="21">
        <f>A1096+1</f>
        <v>846</v>
      </c>
      <c r="B1100" s="298" t="s">
        <v>1572</v>
      </c>
      <c r="C1100" s="434">
        <f>D1100+M1100+O1100+Q1100+S1100+U1100+W1100+X1100+Y1100</f>
        <v>595018.86</v>
      </c>
      <c r="D1100" s="410">
        <f>E1100+F1100+G1100+H1100+I1100+J1100</f>
        <v>0</v>
      </c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190"/>
      <c r="W1100" s="190"/>
      <c r="X1100" s="190"/>
      <c r="Y1100" s="427">
        <v>595018.86</v>
      </c>
      <c r="Z1100" s="429"/>
      <c r="AA1100" s="34" t="s">
        <v>1001</v>
      </c>
      <c r="AB1100" s="34" t="s">
        <v>1001</v>
      </c>
    </row>
    <row r="1101" spans="1:33" s="127" customFormat="1" x14ac:dyDescent="0.25">
      <c r="A1101" s="21">
        <f>A1100+1</f>
        <v>847</v>
      </c>
      <c r="B1101" s="298" t="s">
        <v>1573</v>
      </c>
      <c r="C1101" s="434">
        <f>D1101+M1101+O1101+Q1101+S1101+U1101+W1101+X1101+Y1101</f>
        <v>567218.41</v>
      </c>
      <c r="D1101" s="410">
        <f>E1101+F1101+G1101+H1101+I1101+J1101</f>
        <v>0</v>
      </c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190"/>
      <c r="W1101" s="190"/>
      <c r="X1101" s="190"/>
      <c r="Y1101" s="427">
        <v>567218.41</v>
      </c>
      <c r="Z1101" s="429"/>
      <c r="AA1101" s="34" t="s">
        <v>1001</v>
      </c>
      <c r="AB1101" s="34" t="s">
        <v>1001</v>
      </c>
    </row>
    <row r="1102" spans="1:33" s="127" customFormat="1" x14ac:dyDescent="0.25">
      <c r="A1102" s="21">
        <f>A1101+1</f>
        <v>848</v>
      </c>
      <c r="B1102" s="298" t="s">
        <v>1574</v>
      </c>
      <c r="C1102" s="434">
        <f>D1102+M1102+O1102+Q1102+S1102+U1102+W1102+X1102+Y1102</f>
        <v>571558.58000000007</v>
      </c>
      <c r="D1102" s="410">
        <f>E1102+F1102+G1102+H1102+I1102+J1102</f>
        <v>0</v>
      </c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190"/>
      <c r="W1102" s="190"/>
      <c r="X1102" s="190"/>
      <c r="Y1102" s="427">
        <v>571558.58000000007</v>
      </c>
      <c r="Z1102" s="429"/>
      <c r="AA1102" s="34" t="s">
        <v>1001</v>
      </c>
      <c r="AB1102" s="34" t="s">
        <v>1001</v>
      </c>
    </row>
    <row r="1103" spans="1:33" s="199" customFormat="1" ht="16.5" customHeight="1" x14ac:dyDescent="0.2">
      <c r="A1103" s="626" t="s">
        <v>17</v>
      </c>
      <c r="B1103" s="626"/>
      <c r="C1103" s="460">
        <f>SUM(C1100:C1102)</f>
        <v>1733795.85</v>
      </c>
      <c r="D1103" s="455">
        <f t="shared" ref="D1103:Y1103" si="349">SUM(D1100:D1102)</f>
        <v>0</v>
      </c>
      <c r="E1103" s="455">
        <f t="shared" si="349"/>
        <v>0</v>
      </c>
      <c r="F1103" s="455">
        <f t="shared" si="349"/>
        <v>0</v>
      </c>
      <c r="G1103" s="455">
        <f t="shared" si="349"/>
        <v>0</v>
      </c>
      <c r="H1103" s="455">
        <f t="shared" si="349"/>
        <v>0</v>
      </c>
      <c r="I1103" s="455">
        <f t="shared" si="349"/>
        <v>0</v>
      </c>
      <c r="J1103" s="455">
        <f t="shared" si="349"/>
        <v>0</v>
      </c>
      <c r="K1103" s="455">
        <f t="shared" si="349"/>
        <v>0</v>
      </c>
      <c r="L1103" s="455">
        <f t="shared" si="349"/>
        <v>0</v>
      </c>
      <c r="M1103" s="455">
        <f t="shared" si="349"/>
        <v>0</v>
      </c>
      <c r="N1103" s="455">
        <f t="shared" si="349"/>
        <v>0</v>
      </c>
      <c r="O1103" s="455">
        <f t="shared" si="349"/>
        <v>0</v>
      </c>
      <c r="P1103" s="455">
        <f t="shared" si="349"/>
        <v>0</v>
      </c>
      <c r="Q1103" s="455">
        <f t="shared" si="349"/>
        <v>0</v>
      </c>
      <c r="R1103" s="455">
        <f t="shared" si="349"/>
        <v>0</v>
      </c>
      <c r="S1103" s="455">
        <f t="shared" si="349"/>
        <v>0</v>
      </c>
      <c r="T1103" s="455">
        <f t="shared" si="349"/>
        <v>0</v>
      </c>
      <c r="U1103" s="455">
        <f t="shared" si="349"/>
        <v>0</v>
      </c>
      <c r="V1103" s="455">
        <f t="shared" si="349"/>
        <v>0</v>
      </c>
      <c r="W1103" s="455">
        <f t="shared" si="349"/>
        <v>0</v>
      </c>
      <c r="X1103" s="455">
        <f t="shared" si="349"/>
        <v>0</v>
      </c>
      <c r="Y1103" s="455">
        <f t="shared" si="349"/>
        <v>1733795.85</v>
      </c>
      <c r="Z1103" s="429">
        <f>(C1103-Y1103)*0.0214</f>
        <v>0</v>
      </c>
      <c r="AA1103" s="200"/>
      <c r="AB1103" s="200"/>
    </row>
    <row r="1104" spans="1:33" ht="18" customHeight="1" x14ac:dyDescent="0.25">
      <c r="A1104" s="519" t="s">
        <v>1694</v>
      </c>
      <c r="B1104" s="519"/>
      <c r="C1104" s="519"/>
      <c r="D1104" s="627"/>
      <c r="E1104" s="627"/>
      <c r="F1104" s="627"/>
      <c r="G1104" s="627"/>
      <c r="H1104" s="627"/>
      <c r="I1104" s="627"/>
      <c r="J1104" s="627"/>
      <c r="K1104" s="627"/>
      <c r="L1104" s="627"/>
      <c r="M1104" s="627"/>
      <c r="N1104" s="627"/>
      <c r="O1104" s="627"/>
      <c r="P1104" s="627"/>
      <c r="Q1104" s="627"/>
      <c r="R1104" s="627"/>
      <c r="S1104" s="627"/>
      <c r="T1104" s="627"/>
      <c r="U1104" s="627"/>
      <c r="V1104" s="627"/>
      <c r="W1104" s="627"/>
      <c r="X1104" s="627"/>
      <c r="Y1104" s="627"/>
      <c r="Z1104" s="35"/>
      <c r="AA1104" s="85"/>
      <c r="AB1104" s="36"/>
      <c r="AC1104" s="85"/>
      <c r="AD1104" s="86"/>
      <c r="AE1104" s="123"/>
    </row>
    <row r="1105" spans="1:32" s="199" customFormat="1" ht="16.5" customHeight="1" x14ac:dyDescent="0.2">
      <c r="A1105" s="21">
        <f>A1102+1</f>
        <v>849</v>
      </c>
      <c r="B1105" s="330" t="s">
        <v>1695</v>
      </c>
      <c r="C1105" s="429">
        <f>D1105+K1105+N1105+P1105+R1105+T1105+V1105+W1105+X1105+Y1105</f>
        <v>4140889.02</v>
      </c>
      <c r="D1105" s="410">
        <f>E1105+F1105+G1105+H1105+I1105+J1105</f>
        <v>3885633.43</v>
      </c>
      <c r="E1105" s="480"/>
      <c r="F1105" s="200"/>
      <c r="G1105" s="455">
        <v>2853639.43</v>
      </c>
      <c r="H1105" s="200"/>
      <c r="I1105" s="455">
        <v>1031994</v>
      </c>
      <c r="J1105" s="480"/>
      <c r="K1105" s="480"/>
      <c r="L1105" s="480"/>
      <c r="M1105" s="480"/>
      <c r="N1105" s="480"/>
      <c r="O1105" s="480"/>
      <c r="P1105" s="480"/>
      <c r="Q1105" s="480"/>
      <c r="R1105" s="480"/>
      <c r="S1105" s="480"/>
      <c r="T1105" s="480"/>
      <c r="U1105" s="480"/>
      <c r="V1105" s="480"/>
      <c r="W1105" s="427"/>
      <c r="X1105" s="427"/>
      <c r="Y1105" s="427">
        <v>255255.59</v>
      </c>
      <c r="Z1105" s="35"/>
      <c r="AA1105" s="200"/>
      <c r="AB1105" s="200" t="s">
        <v>1700</v>
      </c>
    </row>
    <row r="1106" spans="1:32" ht="18" customHeight="1" x14ac:dyDescent="0.25">
      <c r="A1106" s="496" t="s">
        <v>17</v>
      </c>
      <c r="B1106" s="496"/>
      <c r="C1106" s="460">
        <f>SUM(C1105)</f>
        <v>4140889.02</v>
      </c>
      <c r="D1106" s="455">
        <f t="shared" ref="D1106:Y1106" si="350">SUM(D1105)</f>
        <v>3885633.43</v>
      </c>
      <c r="E1106" s="455">
        <f t="shared" si="350"/>
        <v>0</v>
      </c>
      <c r="F1106" s="455">
        <f t="shared" si="350"/>
        <v>0</v>
      </c>
      <c r="G1106" s="455">
        <f t="shared" si="350"/>
        <v>2853639.43</v>
      </c>
      <c r="H1106" s="455">
        <f t="shared" si="350"/>
        <v>0</v>
      </c>
      <c r="I1106" s="455">
        <f t="shared" si="350"/>
        <v>1031994</v>
      </c>
      <c r="J1106" s="455">
        <f t="shared" si="350"/>
        <v>0</v>
      </c>
      <c r="K1106" s="455">
        <f t="shared" si="350"/>
        <v>0</v>
      </c>
      <c r="L1106" s="455">
        <f t="shared" si="350"/>
        <v>0</v>
      </c>
      <c r="M1106" s="455">
        <f t="shared" si="350"/>
        <v>0</v>
      </c>
      <c r="N1106" s="455">
        <f t="shared" si="350"/>
        <v>0</v>
      </c>
      <c r="O1106" s="455">
        <f t="shared" si="350"/>
        <v>0</v>
      </c>
      <c r="P1106" s="455">
        <f t="shared" si="350"/>
        <v>0</v>
      </c>
      <c r="Q1106" s="455">
        <f t="shared" si="350"/>
        <v>0</v>
      </c>
      <c r="R1106" s="455">
        <f t="shared" si="350"/>
        <v>0</v>
      </c>
      <c r="S1106" s="455">
        <f t="shared" si="350"/>
        <v>0</v>
      </c>
      <c r="T1106" s="455">
        <f t="shared" si="350"/>
        <v>0</v>
      </c>
      <c r="U1106" s="455">
        <f t="shared" si="350"/>
        <v>0</v>
      </c>
      <c r="V1106" s="455">
        <f t="shared" si="350"/>
        <v>0</v>
      </c>
      <c r="W1106" s="455">
        <f t="shared" si="350"/>
        <v>0</v>
      </c>
      <c r="X1106" s="455">
        <f t="shared" si="350"/>
        <v>0</v>
      </c>
      <c r="Y1106" s="455">
        <f t="shared" si="350"/>
        <v>255255.59</v>
      </c>
      <c r="Z1106" s="35"/>
      <c r="AA1106" s="85"/>
      <c r="AB1106" s="85"/>
      <c r="AC1106" s="85"/>
      <c r="AD1106" s="86"/>
      <c r="AE1106" s="123"/>
      <c r="AF1106" s="86"/>
    </row>
    <row r="1107" spans="1:32" s="127" customFormat="1" ht="15.75" customHeight="1" x14ac:dyDescent="0.2">
      <c r="A1107" s="519" t="s">
        <v>1571</v>
      </c>
      <c r="B1107" s="519"/>
      <c r="C1107" s="20"/>
      <c r="D1107" s="421"/>
      <c r="E1107" s="421"/>
      <c r="F1107" s="421"/>
      <c r="G1107" s="342"/>
      <c r="H1107" s="342"/>
      <c r="I1107" s="342"/>
      <c r="J1107" s="342"/>
      <c r="K1107" s="342"/>
      <c r="L1107" s="342"/>
      <c r="M1107" s="342"/>
      <c r="N1107" s="342"/>
      <c r="O1107" s="342"/>
      <c r="P1107" s="342"/>
      <c r="Q1107" s="342"/>
      <c r="R1107" s="342"/>
      <c r="S1107" s="342"/>
      <c r="T1107" s="342"/>
      <c r="U1107" s="342"/>
      <c r="V1107" s="342"/>
      <c r="W1107" s="342"/>
      <c r="X1107" s="342"/>
      <c r="Y1107" s="455"/>
      <c r="Z1107" s="460"/>
      <c r="AA1107" s="121"/>
      <c r="AB1107" s="121"/>
    </row>
    <row r="1108" spans="1:32" s="127" customFormat="1" x14ac:dyDescent="0.25">
      <c r="A1108" s="21">
        <f>A1105+1</f>
        <v>850</v>
      </c>
      <c r="B1108" s="298" t="s">
        <v>1112</v>
      </c>
      <c r="C1108" s="434">
        <f>D1108+M1108+O1108+Q1108+S1108+U1108+W1108+X1108+Y1108</f>
        <v>431002.53</v>
      </c>
      <c r="D1108" s="410">
        <f>E1108+F1108+G1108+H1108+I1108+J1108</f>
        <v>0</v>
      </c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190"/>
      <c r="W1108" s="190"/>
      <c r="X1108" s="190"/>
      <c r="Y1108" s="455">
        <v>431002.53</v>
      </c>
      <c r="Z1108" s="460"/>
      <c r="AA1108" s="121"/>
      <c r="AB1108" s="121" t="s">
        <v>1607</v>
      </c>
    </row>
    <row r="1109" spans="1:32" s="127" customFormat="1" x14ac:dyDescent="0.25">
      <c r="A1109" s="21">
        <f>A1108+1</f>
        <v>851</v>
      </c>
      <c r="B1109" s="298" t="s">
        <v>1113</v>
      </c>
      <c r="C1109" s="434">
        <f>D1109+M1109+O1109+Q1109+S1109+U1109+W1109+X1109+Y1109</f>
        <v>425478.94</v>
      </c>
      <c r="D1109" s="410">
        <f>E1109+F1109+G1109+H1109+I1109+J1109</f>
        <v>0</v>
      </c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190"/>
      <c r="W1109" s="190"/>
      <c r="X1109" s="190"/>
      <c r="Y1109" s="455">
        <v>425478.94</v>
      </c>
      <c r="Z1109" s="460"/>
      <c r="AA1109" s="121"/>
      <c r="AB1109" s="121" t="s">
        <v>1607</v>
      </c>
    </row>
    <row r="1110" spans="1:32" s="127" customFormat="1" x14ac:dyDescent="0.25">
      <c r="A1110" s="21">
        <f>A1109+1</f>
        <v>852</v>
      </c>
      <c r="B1110" s="298" t="s">
        <v>1114</v>
      </c>
      <c r="C1110" s="434">
        <f>D1110+M1110+O1110+Q1110+S1110+U1110+W1110+X1110+Y1110</f>
        <v>568044.55000000005</v>
      </c>
      <c r="D1110" s="410">
        <f>E1110+F1110+G1110+H1110+I1110+J1110</f>
        <v>0</v>
      </c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190"/>
      <c r="W1110" s="190"/>
      <c r="X1110" s="190"/>
      <c r="Y1110" s="455">
        <v>568044.55000000005</v>
      </c>
      <c r="Z1110" s="460"/>
      <c r="AA1110" s="121"/>
      <c r="AB1110" s="121" t="s">
        <v>1150</v>
      </c>
    </row>
    <row r="1111" spans="1:32" s="127" customFormat="1" x14ac:dyDescent="0.25">
      <c r="A1111" s="21">
        <f>A1110+1</f>
        <v>853</v>
      </c>
      <c r="B1111" s="354" t="s">
        <v>1115</v>
      </c>
      <c r="C1111" s="434">
        <f>D1111+M1111+O1111+Q1111+S1111+U1111+W1111+X1111+Y1111</f>
        <v>417503.2</v>
      </c>
      <c r="D1111" s="410">
        <f>E1111+F1111+G1111+H1111+I1111+J1111</f>
        <v>0</v>
      </c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190"/>
      <c r="W1111" s="190"/>
      <c r="X1111" s="190"/>
      <c r="Y1111" s="455">
        <v>417503.2</v>
      </c>
      <c r="Z1111" s="460"/>
      <c r="AA1111" s="121"/>
      <c r="AB1111" s="121" t="s">
        <v>1607</v>
      </c>
    </row>
    <row r="1112" spans="1:32" s="127" customFormat="1" x14ac:dyDescent="0.25">
      <c r="A1112" s="21">
        <f>A1111+1</f>
        <v>854</v>
      </c>
      <c r="B1112" s="354" t="s">
        <v>1116</v>
      </c>
      <c r="C1112" s="434">
        <f>D1112+M1112+O1112+Q1112+S1112+U1112+W1112+X1112+Y1112</f>
        <v>460323.26</v>
      </c>
      <c r="D1112" s="410">
        <f>E1112+F1112+G1112+H1112+I1112+J1112</f>
        <v>0</v>
      </c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190"/>
      <c r="W1112" s="190"/>
      <c r="X1112" s="190"/>
      <c r="Y1112" s="455">
        <v>460323.26</v>
      </c>
      <c r="Z1112" s="460"/>
      <c r="AA1112" s="121"/>
      <c r="AB1112" s="121" t="s">
        <v>1697</v>
      </c>
    </row>
    <row r="1113" spans="1:32" s="199" customFormat="1" ht="16.5" customHeight="1" x14ac:dyDescent="0.2">
      <c r="A1113" s="625" t="s">
        <v>17</v>
      </c>
      <c r="B1113" s="625"/>
      <c r="C1113" s="460">
        <f>SUM(C1108:C1112)</f>
        <v>2302352.48</v>
      </c>
      <c r="D1113" s="455">
        <f t="shared" ref="D1113:Y1113" si="351">SUM(D1108:D1112)</f>
        <v>0</v>
      </c>
      <c r="E1113" s="455">
        <f t="shared" si="351"/>
        <v>0</v>
      </c>
      <c r="F1113" s="455">
        <f t="shared" si="351"/>
        <v>0</v>
      </c>
      <c r="G1113" s="455">
        <f t="shared" si="351"/>
        <v>0</v>
      </c>
      <c r="H1113" s="455">
        <f t="shared" si="351"/>
        <v>0</v>
      </c>
      <c r="I1113" s="455">
        <f t="shared" si="351"/>
        <v>0</v>
      </c>
      <c r="J1113" s="455">
        <f t="shared" si="351"/>
        <v>0</v>
      </c>
      <c r="K1113" s="455">
        <f t="shared" si="351"/>
        <v>0</v>
      </c>
      <c r="L1113" s="455">
        <f t="shared" si="351"/>
        <v>0</v>
      </c>
      <c r="M1113" s="455">
        <f t="shared" si="351"/>
        <v>0</v>
      </c>
      <c r="N1113" s="455">
        <f t="shared" si="351"/>
        <v>0</v>
      </c>
      <c r="O1113" s="455">
        <f t="shared" si="351"/>
        <v>0</v>
      </c>
      <c r="P1113" s="455">
        <f t="shared" si="351"/>
        <v>0</v>
      </c>
      <c r="Q1113" s="455">
        <f t="shared" si="351"/>
        <v>0</v>
      </c>
      <c r="R1113" s="455">
        <f t="shared" si="351"/>
        <v>0</v>
      </c>
      <c r="S1113" s="455">
        <f t="shared" si="351"/>
        <v>0</v>
      </c>
      <c r="T1113" s="455">
        <f t="shared" si="351"/>
        <v>0</v>
      </c>
      <c r="U1113" s="455">
        <f t="shared" si="351"/>
        <v>0</v>
      </c>
      <c r="V1113" s="455">
        <f t="shared" si="351"/>
        <v>0</v>
      </c>
      <c r="W1113" s="455">
        <f t="shared" si="351"/>
        <v>0</v>
      </c>
      <c r="X1113" s="455">
        <f t="shared" si="351"/>
        <v>0</v>
      </c>
      <c r="Y1113" s="455">
        <f t="shared" si="351"/>
        <v>2302352.48</v>
      </c>
      <c r="Z1113" s="429">
        <f>(C1113-Y1113)*0.0214</f>
        <v>0</v>
      </c>
      <c r="AA1113" s="200"/>
      <c r="AB1113" s="200"/>
    </row>
    <row r="1114" spans="1:32" s="127" customFormat="1" ht="14.25" customHeight="1" x14ac:dyDescent="0.2">
      <c r="A1114" s="492" t="s">
        <v>873</v>
      </c>
      <c r="B1114" s="493"/>
      <c r="C1114" s="494"/>
      <c r="D1114" s="421"/>
      <c r="E1114" s="421"/>
      <c r="F1114" s="421"/>
      <c r="G1114" s="342"/>
      <c r="H1114" s="342"/>
      <c r="I1114" s="342"/>
      <c r="J1114" s="342"/>
      <c r="K1114" s="342"/>
      <c r="L1114" s="342"/>
      <c r="M1114" s="342"/>
      <c r="N1114" s="342"/>
      <c r="O1114" s="342"/>
      <c r="P1114" s="342"/>
      <c r="Q1114" s="342"/>
      <c r="R1114" s="342"/>
      <c r="S1114" s="342"/>
      <c r="T1114" s="342"/>
      <c r="U1114" s="342"/>
      <c r="V1114" s="342"/>
      <c r="W1114" s="342"/>
      <c r="X1114" s="342"/>
      <c r="Y1114" s="455"/>
      <c r="Z1114" s="460"/>
      <c r="AA1114" s="121"/>
      <c r="AB1114" s="121"/>
      <c r="AC1114" s="201"/>
      <c r="AD1114" s="201"/>
      <c r="AE1114" s="201"/>
    </row>
    <row r="1115" spans="1:32" s="127" customFormat="1" ht="15" customHeight="1" x14ac:dyDescent="0.25">
      <c r="A1115" s="21">
        <f>A1112+1</f>
        <v>855</v>
      </c>
      <c r="B1115" s="305" t="s">
        <v>874</v>
      </c>
      <c r="C1115" s="434">
        <f>D1115+M1115+O1115+Q1115+S1115+U1115+W1115+X1115+Y1115</f>
        <v>230916.51</v>
      </c>
      <c r="D1115" s="410">
        <f>E1115+F1115+G1115+H1115+I1115+J1115</f>
        <v>0</v>
      </c>
      <c r="E1115" s="7"/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  <c r="N1115" s="7"/>
      <c r="O1115" s="7"/>
      <c r="P1115" s="7"/>
      <c r="Q1115" s="7"/>
      <c r="R1115" s="7"/>
      <c r="S1115" s="7"/>
      <c r="T1115" s="7"/>
      <c r="U1115" s="7"/>
      <c r="V1115" s="190"/>
      <c r="W1115" s="190"/>
      <c r="X1115" s="190"/>
      <c r="Y1115" s="455">
        <v>230916.51</v>
      </c>
      <c r="Z1115" s="460"/>
      <c r="AA1115" s="121"/>
      <c r="AB1115" s="126" t="s">
        <v>979</v>
      </c>
    </row>
    <row r="1116" spans="1:32" s="199" customFormat="1" ht="17.25" customHeight="1" x14ac:dyDescent="0.2">
      <c r="A1116" s="626" t="s">
        <v>17</v>
      </c>
      <c r="B1116" s="626"/>
      <c r="C1116" s="460">
        <f t="shared" ref="C1116:Y1116" si="352">SUM(C1115:C1115)</f>
        <v>230916.51</v>
      </c>
      <c r="D1116" s="455">
        <f t="shared" si="352"/>
        <v>0</v>
      </c>
      <c r="E1116" s="455">
        <f t="shared" si="352"/>
        <v>0</v>
      </c>
      <c r="F1116" s="455">
        <f t="shared" si="352"/>
        <v>0</v>
      </c>
      <c r="G1116" s="455">
        <f t="shared" si="352"/>
        <v>0</v>
      </c>
      <c r="H1116" s="455">
        <f t="shared" si="352"/>
        <v>0</v>
      </c>
      <c r="I1116" s="455">
        <f t="shared" si="352"/>
        <v>0</v>
      </c>
      <c r="J1116" s="455">
        <f t="shared" si="352"/>
        <v>0</v>
      </c>
      <c r="K1116" s="455">
        <f t="shared" si="352"/>
        <v>0</v>
      </c>
      <c r="L1116" s="455">
        <f t="shared" ref="L1116" si="353">SUM(L1115:L1115)</f>
        <v>0</v>
      </c>
      <c r="M1116" s="455">
        <f t="shared" si="352"/>
        <v>0</v>
      </c>
      <c r="N1116" s="455">
        <f t="shared" si="352"/>
        <v>0</v>
      </c>
      <c r="O1116" s="455">
        <f t="shared" si="352"/>
        <v>0</v>
      </c>
      <c r="P1116" s="455">
        <f t="shared" si="352"/>
        <v>0</v>
      </c>
      <c r="Q1116" s="455">
        <f t="shared" si="352"/>
        <v>0</v>
      </c>
      <c r="R1116" s="455">
        <f t="shared" si="352"/>
        <v>0</v>
      </c>
      <c r="S1116" s="455">
        <f t="shared" si="352"/>
        <v>0</v>
      </c>
      <c r="T1116" s="455">
        <f t="shared" si="352"/>
        <v>0</v>
      </c>
      <c r="U1116" s="455">
        <f t="shared" si="352"/>
        <v>0</v>
      </c>
      <c r="V1116" s="455">
        <f t="shared" si="352"/>
        <v>0</v>
      </c>
      <c r="W1116" s="455">
        <f t="shared" si="352"/>
        <v>0</v>
      </c>
      <c r="X1116" s="455">
        <f t="shared" si="352"/>
        <v>0</v>
      </c>
      <c r="Y1116" s="455">
        <f t="shared" si="352"/>
        <v>230916.51</v>
      </c>
      <c r="Z1116" s="429">
        <f>(C1116-Y1116)*0.0214</f>
        <v>0</v>
      </c>
      <c r="AA1116" s="200"/>
      <c r="AB1116" s="200"/>
    </row>
    <row r="1117" spans="1:32" s="127" customFormat="1" ht="14.25" customHeight="1" x14ac:dyDescent="0.2">
      <c r="A1117" s="492" t="s">
        <v>131</v>
      </c>
      <c r="B1117" s="493"/>
      <c r="C1117" s="494"/>
      <c r="D1117" s="421"/>
      <c r="E1117" s="421"/>
      <c r="F1117" s="421"/>
      <c r="G1117" s="342"/>
      <c r="H1117" s="342"/>
      <c r="I1117" s="342"/>
      <c r="J1117" s="342"/>
      <c r="K1117" s="342"/>
      <c r="L1117" s="342"/>
      <c r="M1117" s="342"/>
      <c r="N1117" s="342"/>
      <c r="O1117" s="342"/>
      <c r="P1117" s="342"/>
      <c r="Q1117" s="342"/>
      <c r="R1117" s="342"/>
      <c r="S1117" s="342"/>
      <c r="T1117" s="342"/>
      <c r="U1117" s="342"/>
      <c r="V1117" s="342"/>
      <c r="W1117" s="342"/>
      <c r="X1117" s="342"/>
      <c r="Y1117" s="455"/>
      <c r="Z1117" s="460"/>
      <c r="AA1117" s="121"/>
      <c r="AB1117" s="121"/>
    </row>
    <row r="1118" spans="1:32" s="127" customFormat="1" x14ac:dyDescent="0.25">
      <c r="A1118" s="21">
        <f>A1115+1</f>
        <v>856</v>
      </c>
      <c r="B1118" s="298" t="s">
        <v>887</v>
      </c>
      <c r="C1118" s="434">
        <f t="shared" ref="C1118:C1149" si="354">D1118+M1118+O1118+Q1118+S1118+U1118+W1118+X1118+Y1118</f>
        <v>227594.31</v>
      </c>
      <c r="D1118" s="410">
        <f t="shared" ref="D1118:D1149" si="355">E1118+F1118+G1118+H1118+I1118+J1118</f>
        <v>0</v>
      </c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190"/>
      <c r="S1118" s="7"/>
      <c r="T1118" s="7"/>
      <c r="U1118" s="7"/>
      <c r="V1118" s="190"/>
      <c r="W1118" s="190"/>
      <c r="X1118" s="190"/>
      <c r="Y1118" s="455">
        <v>227594.31</v>
      </c>
      <c r="Z1118" s="460"/>
      <c r="AA1118" s="121"/>
      <c r="AB1118" s="121" t="s">
        <v>1027</v>
      </c>
    </row>
    <row r="1119" spans="1:32" ht="19.5" customHeight="1" x14ac:dyDescent="0.25">
      <c r="A1119" s="21">
        <f t="shared" ref="A1119:A1182" si="356">A1118+1</f>
        <v>857</v>
      </c>
      <c r="B1119" s="299" t="s">
        <v>347</v>
      </c>
      <c r="C1119" s="434">
        <f t="shared" si="354"/>
        <v>10724303.74</v>
      </c>
      <c r="D1119" s="410">
        <f t="shared" si="355"/>
        <v>0</v>
      </c>
      <c r="E1119" s="427"/>
      <c r="F1119" s="427"/>
      <c r="G1119" s="455"/>
      <c r="H1119" s="455"/>
      <c r="I1119" s="455"/>
      <c r="J1119" s="455"/>
      <c r="K1119" s="427"/>
      <c r="L1119" s="427"/>
      <c r="M1119" s="427"/>
      <c r="N1119" s="427"/>
      <c r="O1119" s="455"/>
      <c r="P1119" s="427"/>
      <c r="Q1119" s="427"/>
      <c r="R1119" s="427">
        <v>3259.9</v>
      </c>
      <c r="S1119" s="427">
        <v>10724303.74</v>
      </c>
      <c r="T1119" s="427"/>
      <c r="U1119" s="427"/>
      <c r="V1119" s="427"/>
      <c r="W1119" s="427"/>
      <c r="X1119" s="427"/>
      <c r="Y1119" s="455"/>
      <c r="Z1119" s="460"/>
      <c r="AA1119" s="429"/>
      <c r="AB1119" s="34"/>
      <c r="AC1119" s="85"/>
      <c r="AD1119" s="85"/>
    </row>
    <row r="1120" spans="1:32" ht="19.5" customHeight="1" x14ac:dyDescent="0.25">
      <c r="A1120" s="21">
        <f t="shared" si="356"/>
        <v>858</v>
      </c>
      <c r="B1120" s="299" t="s">
        <v>348</v>
      </c>
      <c r="C1120" s="434">
        <f t="shared" si="354"/>
        <v>5640586.4400000004</v>
      </c>
      <c r="D1120" s="410">
        <f t="shared" si="355"/>
        <v>0</v>
      </c>
      <c r="E1120" s="427"/>
      <c r="F1120" s="427"/>
      <c r="G1120" s="455"/>
      <c r="H1120" s="455"/>
      <c r="I1120" s="455"/>
      <c r="J1120" s="455"/>
      <c r="K1120" s="427"/>
      <c r="L1120" s="427"/>
      <c r="M1120" s="427"/>
      <c r="N1120" s="427"/>
      <c r="O1120" s="455"/>
      <c r="P1120" s="427"/>
      <c r="Q1120" s="427"/>
      <c r="R1120" s="427">
        <v>3280.4</v>
      </c>
      <c r="S1120" s="427">
        <v>5640586.4400000004</v>
      </c>
      <c r="T1120" s="427"/>
      <c r="U1120" s="427"/>
      <c r="V1120" s="427"/>
      <c r="W1120" s="427"/>
      <c r="X1120" s="427"/>
      <c r="Y1120" s="455"/>
      <c r="Z1120" s="460"/>
      <c r="AA1120" s="429"/>
      <c r="AB1120" s="34"/>
      <c r="AC1120" s="85"/>
      <c r="AD1120" s="85"/>
    </row>
    <row r="1121" spans="1:28" s="127" customFormat="1" x14ac:dyDescent="0.25">
      <c r="A1121" s="21">
        <f t="shared" si="356"/>
        <v>859</v>
      </c>
      <c r="B1121" s="298" t="s">
        <v>888</v>
      </c>
      <c r="C1121" s="434">
        <f t="shared" si="354"/>
        <v>239967.93</v>
      </c>
      <c r="D1121" s="410">
        <f t="shared" si="355"/>
        <v>0</v>
      </c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190"/>
      <c r="W1121" s="190"/>
      <c r="X1121" s="190"/>
      <c r="Y1121" s="455">
        <v>239967.93</v>
      </c>
      <c r="Z1121" s="460"/>
      <c r="AA1121" s="121"/>
      <c r="AB1121" s="121" t="s">
        <v>1002</v>
      </c>
    </row>
    <row r="1122" spans="1:28" s="127" customFormat="1" x14ac:dyDescent="0.25">
      <c r="A1122" s="21">
        <f t="shared" si="356"/>
        <v>860</v>
      </c>
      <c r="B1122" s="298" t="s">
        <v>889</v>
      </c>
      <c r="C1122" s="434">
        <f t="shared" si="354"/>
        <v>244457.05</v>
      </c>
      <c r="D1122" s="410">
        <f t="shared" si="355"/>
        <v>0</v>
      </c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190"/>
      <c r="W1122" s="190"/>
      <c r="X1122" s="190"/>
      <c r="Y1122" s="455">
        <v>244457.05</v>
      </c>
      <c r="Z1122" s="460"/>
      <c r="AA1122" s="121"/>
      <c r="AB1122" s="121" t="s">
        <v>1002</v>
      </c>
    </row>
    <row r="1123" spans="1:28" s="127" customFormat="1" x14ac:dyDescent="0.25">
      <c r="A1123" s="21">
        <f t="shared" si="356"/>
        <v>861</v>
      </c>
      <c r="B1123" s="354" t="s">
        <v>890</v>
      </c>
      <c r="C1123" s="434">
        <f t="shared" si="354"/>
        <v>243270.7</v>
      </c>
      <c r="D1123" s="410">
        <f t="shared" si="355"/>
        <v>0</v>
      </c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190"/>
      <c r="W1123" s="190"/>
      <c r="X1123" s="190"/>
      <c r="Y1123" s="455">
        <v>243270.7</v>
      </c>
      <c r="Z1123" s="460"/>
      <c r="AA1123" s="121"/>
      <c r="AB1123" s="121" t="s">
        <v>1002</v>
      </c>
    </row>
    <row r="1124" spans="1:28" s="127" customFormat="1" x14ac:dyDescent="0.25">
      <c r="A1124" s="21">
        <f t="shared" si="356"/>
        <v>862</v>
      </c>
      <c r="B1124" s="354" t="s">
        <v>891</v>
      </c>
      <c r="C1124" s="434">
        <f t="shared" si="354"/>
        <v>928396.6</v>
      </c>
      <c r="D1124" s="410">
        <f t="shared" si="355"/>
        <v>0</v>
      </c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190"/>
      <c r="W1124" s="190"/>
      <c r="X1124" s="190"/>
      <c r="Y1124" s="455">
        <v>928396.6</v>
      </c>
      <c r="Z1124" s="460"/>
      <c r="AA1124" s="121"/>
      <c r="AB1124" s="121" t="s">
        <v>1028</v>
      </c>
    </row>
    <row r="1125" spans="1:28" s="127" customFormat="1" x14ac:dyDescent="0.25">
      <c r="A1125" s="21">
        <f t="shared" si="356"/>
        <v>863</v>
      </c>
      <c r="B1125" s="298" t="s">
        <v>892</v>
      </c>
      <c r="C1125" s="434">
        <f t="shared" si="354"/>
        <v>1027698.62</v>
      </c>
      <c r="D1125" s="410">
        <f t="shared" si="355"/>
        <v>0</v>
      </c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190"/>
      <c r="W1125" s="190"/>
      <c r="X1125" s="190"/>
      <c r="Y1125" s="455">
        <v>1027698.62</v>
      </c>
      <c r="Z1125" s="460"/>
      <c r="AA1125" s="121"/>
      <c r="AB1125" s="121" t="s">
        <v>1028</v>
      </c>
    </row>
    <row r="1126" spans="1:28" s="127" customFormat="1" x14ac:dyDescent="0.25">
      <c r="A1126" s="21">
        <f t="shared" si="356"/>
        <v>864</v>
      </c>
      <c r="B1126" s="298" t="s">
        <v>893</v>
      </c>
      <c r="C1126" s="434">
        <f t="shared" si="354"/>
        <v>1021707.01</v>
      </c>
      <c r="D1126" s="410">
        <f t="shared" si="355"/>
        <v>0</v>
      </c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190"/>
      <c r="W1126" s="190"/>
      <c r="X1126" s="190"/>
      <c r="Y1126" s="455">
        <v>1021707.01</v>
      </c>
      <c r="Z1126" s="460"/>
      <c r="AA1126" s="121"/>
      <c r="AB1126" s="121" t="s">
        <v>1028</v>
      </c>
    </row>
    <row r="1127" spans="1:28" s="127" customFormat="1" x14ac:dyDescent="0.25">
      <c r="A1127" s="21">
        <f t="shared" si="356"/>
        <v>865</v>
      </c>
      <c r="B1127" s="298" t="s">
        <v>894</v>
      </c>
      <c r="C1127" s="434">
        <f t="shared" si="354"/>
        <v>238911</v>
      </c>
      <c r="D1127" s="410">
        <f t="shared" si="355"/>
        <v>0</v>
      </c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190"/>
      <c r="W1127" s="190"/>
      <c r="X1127" s="190"/>
      <c r="Y1127" s="455">
        <v>238911</v>
      </c>
      <c r="Z1127" s="460"/>
      <c r="AA1127" s="121"/>
      <c r="AB1127" s="121" t="s">
        <v>1002</v>
      </c>
    </row>
    <row r="1128" spans="1:28" s="127" customFormat="1" x14ac:dyDescent="0.25">
      <c r="A1128" s="21">
        <f t="shared" si="356"/>
        <v>866</v>
      </c>
      <c r="B1128" s="298" t="s">
        <v>895</v>
      </c>
      <c r="C1128" s="434">
        <f t="shared" si="354"/>
        <v>223868.4</v>
      </c>
      <c r="D1128" s="410">
        <f t="shared" si="355"/>
        <v>0</v>
      </c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190"/>
      <c r="W1128" s="190"/>
      <c r="X1128" s="190"/>
      <c r="Y1128" s="455">
        <v>223868.4</v>
      </c>
      <c r="Z1128" s="460"/>
      <c r="AA1128" s="121"/>
      <c r="AB1128" s="121" t="s">
        <v>1002</v>
      </c>
    </row>
    <row r="1129" spans="1:28" s="127" customFormat="1" x14ac:dyDescent="0.25">
      <c r="A1129" s="21">
        <f t="shared" si="356"/>
        <v>867</v>
      </c>
      <c r="B1129" s="298" t="s">
        <v>896</v>
      </c>
      <c r="C1129" s="434">
        <f t="shared" si="354"/>
        <v>1234500.25</v>
      </c>
      <c r="D1129" s="410">
        <f t="shared" si="355"/>
        <v>0</v>
      </c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190"/>
      <c r="W1129" s="190"/>
      <c r="X1129" s="190"/>
      <c r="Y1129" s="455">
        <v>1234500.25</v>
      </c>
      <c r="Z1129" s="460"/>
      <c r="AA1129" s="121"/>
      <c r="AB1129" s="121" t="s">
        <v>1028</v>
      </c>
    </row>
    <row r="1130" spans="1:28" s="127" customFormat="1" x14ac:dyDescent="0.25">
      <c r="A1130" s="21">
        <f t="shared" si="356"/>
        <v>868</v>
      </c>
      <c r="B1130" s="298" t="s">
        <v>897</v>
      </c>
      <c r="C1130" s="434">
        <f t="shared" si="354"/>
        <v>1228630.9300000002</v>
      </c>
      <c r="D1130" s="410">
        <f t="shared" si="355"/>
        <v>0</v>
      </c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190"/>
      <c r="W1130" s="190"/>
      <c r="X1130" s="190"/>
      <c r="Y1130" s="455">
        <v>1228630.9300000002</v>
      </c>
      <c r="Z1130" s="460"/>
      <c r="AA1130" s="121"/>
      <c r="AB1130" s="121" t="s">
        <v>1028</v>
      </c>
    </row>
    <row r="1131" spans="1:28" s="127" customFormat="1" x14ac:dyDescent="0.25">
      <c r="A1131" s="21">
        <f t="shared" si="356"/>
        <v>869</v>
      </c>
      <c r="B1131" s="298" t="s">
        <v>898</v>
      </c>
      <c r="C1131" s="434">
        <f t="shared" si="354"/>
        <v>1220627.1400000001</v>
      </c>
      <c r="D1131" s="410">
        <f t="shared" si="355"/>
        <v>0</v>
      </c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190"/>
      <c r="W1131" s="190"/>
      <c r="X1131" s="190"/>
      <c r="Y1131" s="455">
        <v>1220627.1400000001</v>
      </c>
      <c r="Z1131" s="460"/>
      <c r="AA1131" s="121"/>
      <c r="AB1131" s="121" t="s">
        <v>1028</v>
      </c>
    </row>
    <row r="1132" spans="1:28" s="127" customFormat="1" x14ac:dyDescent="0.25">
      <c r="A1132" s="21">
        <f t="shared" si="356"/>
        <v>870</v>
      </c>
      <c r="B1132" s="298" t="s">
        <v>899</v>
      </c>
      <c r="C1132" s="434">
        <f t="shared" si="354"/>
        <v>1378775.81</v>
      </c>
      <c r="D1132" s="410">
        <f t="shared" si="355"/>
        <v>0</v>
      </c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190"/>
      <c r="W1132" s="190"/>
      <c r="X1132" s="190"/>
      <c r="Y1132" s="455">
        <v>1378775.81</v>
      </c>
      <c r="Z1132" s="460"/>
      <c r="AA1132" s="121"/>
      <c r="AB1132" s="121" t="s">
        <v>1028</v>
      </c>
    </row>
    <row r="1133" spans="1:28" s="127" customFormat="1" x14ac:dyDescent="0.25">
      <c r="A1133" s="21">
        <f t="shared" si="356"/>
        <v>871</v>
      </c>
      <c r="B1133" s="298" t="s">
        <v>900</v>
      </c>
      <c r="C1133" s="434">
        <f t="shared" si="354"/>
        <v>1215536.03</v>
      </c>
      <c r="D1133" s="410">
        <f t="shared" si="355"/>
        <v>0</v>
      </c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190"/>
      <c r="W1133" s="190"/>
      <c r="X1133" s="190"/>
      <c r="Y1133" s="455">
        <v>1215536.03</v>
      </c>
      <c r="Z1133" s="460"/>
      <c r="AA1133" s="121"/>
      <c r="AB1133" s="121" t="s">
        <v>1028</v>
      </c>
    </row>
    <row r="1134" spans="1:28" s="127" customFormat="1" x14ac:dyDescent="0.25">
      <c r="A1134" s="21">
        <f t="shared" si="356"/>
        <v>872</v>
      </c>
      <c r="B1134" s="298" t="s">
        <v>901</v>
      </c>
      <c r="C1134" s="434">
        <f t="shared" si="354"/>
        <v>1515568.8499999999</v>
      </c>
      <c r="D1134" s="410">
        <f t="shared" si="355"/>
        <v>0</v>
      </c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190"/>
      <c r="W1134" s="190"/>
      <c r="X1134" s="190"/>
      <c r="Y1134" s="455">
        <v>1515568.8499999999</v>
      </c>
      <c r="Z1134" s="460"/>
      <c r="AA1134" s="121"/>
      <c r="AB1134" s="121" t="s">
        <v>1028</v>
      </c>
    </row>
    <row r="1135" spans="1:28" s="127" customFormat="1" x14ac:dyDescent="0.25">
      <c r="A1135" s="21">
        <f t="shared" si="356"/>
        <v>873</v>
      </c>
      <c r="B1135" s="298" t="s">
        <v>902</v>
      </c>
      <c r="C1135" s="434">
        <f t="shared" si="354"/>
        <v>1063287.3400000001</v>
      </c>
      <c r="D1135" s="410">
        <f t="shared" si="355"/>
        <v>0</v>
      </c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190"/>
      <c r="W1135" s="190"/>
      <c r="X1135" s="190"/>
      <c r="Y1135" s="455">
        <v>1063287.3400000001</v>
      </c>
      <c r="Z1135" s="460"/>
      <c r="AA1135" s="121"/>
      <c r="AB1135" s="121" t="s">
        <v>1028</v>
      </c>
    </row>
    <row r="1136" spans="1:28" s="127" customFormat="1" x14ac:dyDescent="0.25">
      <c r="A1136" s="21">
        <f t="shared" si="356"/>
        <v>874</v>
      </c>
      <c r="B1136" s="298" t="s">
        <v>903</v>
      </c>
      <c r="C1136" s="434">
        <f t="shared" si="354"/>
        <v>1046832.33</v>
      </c>
      <c r="D1136" s="410">
        <f t="shared" si="355"/>
        <v>0</v>
      </c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190"/>
      <c r="W1136" s="190"/>
      <c r="X1136" s="190"/>
      <c r="Y1136" s="455">
        <v>1046832.33</v>
      </c>
      <c r="Z1136" s="460"/>
      <c r="AA1136" s="121"/>
      <c r="AB1136" s="121" t="s">
        <v>1028</v>
      </c>
    </row>
    <row r="1137" spans="1:28" s="127" customFormat="1" x14ac:dyDescent="0.25">
      <c r="A1137" s="21">
        <f t="shared" si="356"/>
        <v>875</v>
      </c>
      <c r="B1137" s="298" t="s">
        <v>904</v>
      </c>
      <c r="C1137" s="434">
        <f t="shared" si="354"/>
        <v>1008012.8500000001</v>
      </c>
      <c r="D1137" s="410">
        <f t="shared" si="355"/>
        <v>0</v>
      </c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190"/>
      <c r="W1137" s="190"/>
      <c r="X1137" s="190"/>
      <c r="Y1137" s="455">
        <v>1008012.8500000001</v>
      </c>
      <c r="Z1137" s="460"/>
      <c r="AA1137" s="121"/>
      <c r="AB1137" s="121" t="s">
        <v>1028</v>
      </c>
    </row>
    <row r="1138" spans="1:28" s="127" customFormat="1" x14ac:dyDescent="0.25">
      <c r="A1138" s="21">
        <f t="shared" si="356"/>
        <v>876</v>
      </c>
      <c r="B1138" s="298" t="s">
        <v>905</v>
      </c>
      <c r="C1138" s="434">
        <f t="shared" si="354"/>
        <v>1398648.3800000001</v>
      </c>
      <c r="D1138" s="410">
        <f t="shared" si="355"/>
        <v>0</v>
      </c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190"/>
      <c r="W1138" s="190"/>
      <c r="X1138" s="190"/>
      <c r="Y1138" s="455">
        <v>1398648.3800000001</v>
      </c>
      <c r="Z1138" s="460"/>
      <c r="AA1138" s="121"/>
      <c r="AB1138" s="121" t="s">
        <v>1028</v>
      </c>
    </row>
    <row r="1139" spans="1:28" s="127" customFormat="1" x14ac:dyDescent="0.25">
      <c r="A1139" s="21">
        <f t="shared" si="356"/>
        <v>877</v>
      </c>
      <c r="B1139" s="298" t="s">
        <v>906</v>
      </c>
      <c r="C1139" s="434">
        <f t="shared" si="354"/>
        <v>179307.97</v>
      </c>
      <c r="D1139" s="410">
        <f t="shared" si="355"/>
        <v>0</v>
      </c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190"/>
      <c r="W1139" s="190"/>
      <c r="X1139" s="190"/>
      <c r="Y1139" s="455">
        <v>179307.97</v>
      </c>
      <c r="Z1139" s="460"/>
      <c r="AA1139" s="121"/>
      <c r="AB1139" s="121" t="s">
        <v>1002</v>
      </c>
    </row>
    <row r="1140" spans="1:28" s="127" customFormat="1" x14ac:dyDescent="0.25">
      <c r="A1140" s="21">
        <f t="shared" si="356"/>
        <v>878</v>
      </c>
      <c r="B1140" s="298" t="s">
        <v>907</v>
      </c>
      <c r="C1140" s="434">
        <f t="shared" si="354"/>
        <v>1163766.45</v>
      </c>
      <c r="D1140" s="410">
        <f t="shared" si="355"/>
        <v>0</v>
      </c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190"/>
      <c r="W1140" s="190"/>
      <c r="X1140" s="190"/>
      <c r="Y1140" s="455">
        <v>1163766.45</v>
      </c>
      <c r="Z1140" s="460"/>
      <c r="AA1140" s="121"/>
      <c r="AB1140" s="121" t="s">
        <v>1028</v>
      </c>
    </row>
    <row r="1141" spans="1:28" s="127" customFormat="1" x14ac:dyDescent="0.25">
      <c r="A1141" s="21">
        <f t="shared" si="356"/>
        <v>879</v>
      </c>
      <c r="B1141" s="298" t="s">
        <v>908</v>
      </c>
      <c r="C1141" s="434">
        <f t="shared" si="354"/>
        <v>1402446.3399999999</v>
      </c>
      <c r="D1141" s="410">
        <f t="shared" si="355"/>
        <v>0</v>
      </c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190"/>
      <c r="W1141" s="190"/>
      <c r="X1141" s="190"/>
      <c r="Y1141" s="455">
        <v>1402446.3399999999</v>
      </c>
      <c r="Z1141" s="460"/>
      <c r="AA1141" s="121"/>
      <c r="AB1141" s="121" t="s">
        <v>1028</v>
      </c>
    </row>
    <row r="1142" spans="1:28" s="127" customFormat="1" x14ac:dyDescent="0.25">
      <c r="A1142" s="21">
        <f t="shared" si="356"/>
        <v>880</v>
      </c>
      <c r="B1142" s="298" t="s">
        <v>909</v>
      </c>
      <c r="C1142" s="434">
        <f t="shared" si="354"/>
        <v>1414759.99</v>
      </c>
      <c r="D1142" s="410">
        <f t="shared" si="355"/>
        <v>0</v>
      </c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190"/>
      <c r="W1142" s="190"/>
      <c r="X1142" s="190"/>
      <c r="Y1142" s="455">
        <v>1414759.99</v>
      </c>
      <c r="Z1142" s="460"/>
      <c r="AA1142" s="121"/>
      <c r="AB1142" s="121" t="s">
        <v>1028</v>
      </c>
    </row>
    <row r="1143" spans="1:28" s="127" customFormat="1" x14ac:dyDescent="0.25">
      <c r="A1143" s="21">
        <f t="shared" si="356"/>
        <v>881</v>
      </c>
      <c r="B1143" s="298" t="s">
        <v>910</v>
      </c>
      <c r="C1143" s="434">
        <f t="shared" si="354"/>
        <v>1157068.4099999999</v>
      </c>
      <c r="D1143" s="410">
        <f t="shared" si="355"/>
        <v>0</v>
      </c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190"/>
      <c r="W1143" s="190"/>
      <c r="X1143" s="190"/>
      <c r="Y1143" s="455">
        <v>1157068.4099999999</v>
      </c>
      <c r="Z1143" s="460"/>
      <c r="AA1143" s="121"/>
      <c r="AB1143" s="121" t="s">
        <v>1028</v>
      </c>
    </row>
    <row r="1144" spans="1:28" s="127" customFormat="1" x14ac:dyDescent="0.25">
      <c r="A1144" s="21">
        <f t="shared" si="356"/>
        <v>882</v>
      </c>
      <c r="B1144" s="298" t="s">
        <v>911</v>
      </c>
      <c r="C1144" s="434">
        <f t="shared" si="354"/>
        <v>1215351.19</v>
      </c>
      <c r="D1144" s="410">
        <f t="shared" si="355"/>
        <v>0</v>
      </c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190"/>
      <c r="W1144" s="190"/>
      <c r="X1144" s="190"/>
      <c r="Y1144" s="455">
        <v>1215351.19</v>
      </c>
      <c r="Z1144" s="460"/>
      <c r="AA1144" s="121"/>
      <c r="AB1144" s="121" t="s">
        <v>1028</v>
      </c>
    </row>
    <row r="1145" spans="1:28" s="127" customFormat="1" x14ac:dyDescent="0.25">
      <c r="A1145" s="21">
        <f t="shared" si="356"/>
        <v>883</v>
      </c>
      <c r="B1145" s="298" t="s">
        <v>912</v>
      </c>
      <c r="C1145" s="434">
        <f t="shared" si="354"/>
        <v>1211830.1399999999</v>
      </c>
      <c r="D1145" s="410">
        <f t="shared" si="355"/>
        <v>0</v>
      </c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190"/>
      <c r="W1145" s="190"/>
      <c r="X1145" s="190"/>
      <c r="Y1145" s="455">
        <v>1211830.1399999999</v>
      </c>
      <c r="Z1145" s="460"/>
      <c r="AA1145" s="121"/>
      <c r="AB1145" s="121" t="s">
        <v>1152</v>
      </c>
    </row>
    <row r="1146" spans="1:28" s="127" customFormat="1" x14ac:dyDescent="0.25">
      <c r="A1146" s="21">
        <f t="shared" si="356"/>
        <v>884</v>
      </c>
      <c r="B1146" s="298" t="s">
        <v>913</v>
      </c>
      <c r="C1146" s="434">
        <f t="shared" si="354"/>
        <v>187732.42</v>
      </c>
      <c r="D1146" s="410">
        <f t="shared" si="355"/>
        <v>0</v>
      </c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190"/>
      <c r="W1146" s="190"/>
      <c r="X1146" s="190"/>
      <c r="Y1146" s="455">
        <v>187732.42</v>
      </c>
      <c r="Z1146" s="460"/>
      <c r="AA1146" s="121"/>
      <c r="AB1146" s="121" t="s">
        <v>1002</v>
      </c>
    </row>
    <row r="1147" spans="1:28" s="127" customFormat="1" x14ac:dyDescent="0.25">
      <c r="A1147" s="21">
        <f t="shared" si="356"/>
        <v>885</v>
      </c>
      <c r="B1147" s="298" t="s">
        <v>914</v>
      </c>
      <c r="C1147" s="434">
        <f t="shared" si="354"/>
        <v>182307.56</v>
      </c>
      <c r="D1147" s="410">
        <f t="shared" si="355"/>
        <v>0</v>
      </c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190"/>
      <c r="W1147" s="190"/>
      <c r="X1147" s="190"/>
      <c r="Y1147" s="455">
        <v>182307.56</v>
      </c>
      <c r="Z1147" s="460"/>
      <c r="AA1147" s="121"/>
      <c r="AB1147" s="121" t="s">
        <v>1002</v>
      </c>
    </row>
    <row r="1148" spans="1:28" s="127" customFormat="1" x14ac:dyDescent="0.25">
      <c r="A1148" s="21">
        <f t="shared" si="356"/>
        <v>886</v>
      </c>
      <c r="B1148" s="298" t="s">
        <v>915</v>
      </c>
      <c r="C1148" s="434">
        <f t="shared" si="354"/>
        <v>184924.27</v>
      </c>
      <c r="D1148" s="410">
        <f t="shared" si="355"/>
        <v>0</v>
      </c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190"/>
      <c r="W1148" s="190"/>
      <c r="X1148" s="190"/>
      <c r="Y1148" s="455">
        <v>184924.27</v>
      </c>
      <c r="Z1148" s="460"/>
      <c r="AA1148" s="121"/>
      <c r="AB1148" s="121" t="s">
        <v>1002</v>
      </c>
    </row>
    <row r="1149" spans="1:28" s="127" customFormat="1" x14ac:dyDescent="0.25">
      <c r="A1149" s="21">
        <f t="shared" si="356"/>
        <v>887</v>
      </c>
      <c r="B1149" s="298" t="s">
        <v>916</v>
      </c>
      <c r="C1149" s="434">
        <f t="shared" si="354"/>
        <v>281978.28000000003</v>
      </c>
      <c r="D1149" s="410">
        <f t="shared" si="355"/>
        <v>0</v>
      </c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190"/>
      <c r="W1149" s="190"/>
      <c r="X1149" s="190"/>
      <c r="Y1149" s="455">
        <v>281978.28000000003</v>
      </c>
      <c r="Z1149" s="460"/>
      <c r="AA1149" s="121"/>
      <c r="AB1149" s="121" t="s">
        <v>1002</v>
      </c>
    </row>
    <row r="1150" spans="1:28" s="127" customFormat="1" x14ac:dyDescent="0.25">
      <c r="A1150" s="21">
        <f t="shared" si="356"/>
        <v>888</v>
      </c>
      <c r="B1150" s="298" t="s">
        <v>917</v>
      </c>
      <c r="C1150" s="434">
        <f t="shared" ref="C1150:C1180" si="357">D1150+M1150+O1150+Q1150+S1150+U1150+W1150+X1150+Y1150</f>
        <v>1281127.32</v>
      </c>
      <c r="D1150" s="410">
        <f t="shared" ref="D1150:D1180" si="358">E1150+F1150+G1150+H1150+I1150+J1150</f>
        <v>0</v>
      </c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190"/>
      <c r="W1150" s="190"/>
      <c r="X1150" s="190"/>
      <c r="Y1150" s="455">
        <v>1281127.32</v>
      </c>
      <c r="Z1150" s="460"/>
      <c r="AA1150" s="121"/>
      <c r="AB1150" s="121" t="s">
        <v>1028</v>
      </c>
    </row>
    <row r="1151" spans="1:28" s="127" customFormat="1" x14ac:dyDescent="0.25">
      <c r="A1151" s="21">
        <f t="shared" si="356"/>
        <v>889</v>
      </c>
      <c r="B1151" s="298" t="s">
        <v>918</v>
      </c>
      <c r="C1151" s="434">
        <f t="shared" si="357"/>
        <v>1678476.5899999999</v>
      </c>
      <c r="D1151" s="410">
        <f t="shared" si="358"/>
        <v>0</v>
      </c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190"/>
      <c r="W1151" s="190"/>
      <c r="X1151" s="190"/>
      <c r="Y1151" s="455">
        <v>1678476.5899999999</v>
      </c>
      <c r="Z1151" s="460"/>
      <c r="AA1151" s="121"/>
      <c r="AB1151" s="121" t="s">
        <v>1028</v>
      </c>
    </row>
    <row r="1152" spans="1:28" s="127" customFormat="1" x14ac:dyDescent="0.25">
      <c r="A1152" s="21">
        <f t="shared" si="356"/>
        <v>890</v>
      </c>
      <c r="B1152" s="298" t="s">
        <v>919</v>
      </c>
      <c r="C1152" s="434">
        <f t="shared" si="357"/>
        <v>919845.19</v>
      </c>
      <c r="D1152" s="410">
        <f t="shared" si="358"/>
        <v>0</v>
      </c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190"/>
      <c r="Q1152" s="7"/>
      <c r="R1152" s="7"/>
      <c r="S1152" s="7"/>
      <c r="T1152" s="7"/>
      <c r="U1152" s="7"/>
      <c r="V1152" s="190"/>
      <c r="W1152" s="190"/>
      <c r="X1152" s="190"/>
      <c r="Y1152" s="455">
        <v>919845.19</v>
      </c>
      <c r="Z1152" s="460"/>
      <c r="AA1152" s="121"/>
      <c r="AB1152" s="121" t="s">
        <v>1161</v>
      </c>
    </row>
    <row r="1153" spans="1:28" s="127" customFormat="1" x14ac:dyDescent="0.25">
      <c r="A1153" s="21">
        <f t="shared" si="356"/>
        <v>891</v>
      </c>
      <c r="B1153" s="298" t="s">
        <v>920</v>
      </c>
      <c r="C1153" s="434">
        <f t="shared" si="357"/>
        <v>1251099.8700000001</v>
      </c>
      <c r="D1153" s="410">
        <f t="shared" si="358"/>
        <v>0</v>
      </c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190"/>
      <c r="R1153" s="7"/>
      <c r="S1153" s="7"/>
      <c r="T1153" s="7"/>
      <c r="U1153" s="7"/>
      <c r="V1153" s="190"/>
      <c r="W1153" s="190"/>
      <c r="X1153" s="190"/>
      <c r="Y1153" s="455">
        <v>1251099.8700000001</v>
      </c>
      <c r="Z1153" s="460"/>
      <c r="AA1153" s="121"/>
      <c r="AB1153" s="121" t="s">
        <v>1028</v>
      </c>
    </row>
    <row r="1154" spans="1:28" s="127" customFormat="1" x14ac:dyDescent="0.25">
      <c r="A1154" s="21">
        <f t="shared" si="356"/>
        <v>892</v>
      </c>
      <c r="B1154" s="298" t="s">
        <v>921</v>
      </c>
      <c r="C1154" s="434">
        <f t="shared" si="357"/>
        <v>847577.53999999992</v>
      </c>
      <c r="D1154" s="410">
        <f t="shared" si="358"/>
        <v>0</v>
      </c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190"/>
      <c r="T1154" s="7"/>
      <c r="U1154" s="7"/>
      <c r="V1154" s="190"/>
      <c r="W1154" s="190"/>
      <c r="X1154" s="190"/>
      <c r="Y1154" s="455">
        <v>847577.53999999992</v>
      </c>
      <c r="Z1154" s="460"/>
      <c r="AA1154" s="121"/>
      <c r="AB1154" s="121" t="s">
        <v>1028</v>
      </c>
    </row>
    <row r="1155" spans="1:28" s="127" customFormat="1" x14ac:dyDescent="0.25">
      <c r="A1155" s="21">
        <f t="shared" si="356"/>
        <v>893</v>
      </c>
      <c r="B1155" s="298" t="s">
        <v>922</v>
      </c>
      <c r="C1155" s="434">
        <f t="shared" si="357"/>
        <v>1036617.21</v>
      </c>
      <c r="D1155" s="410">
        <f t="shared" si="358"/>
        <v>0</v>
      </c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190"/>
      <c r="Q1155" s="7"/>
      <c r="R1155" s="7"/>
      <c r="S1155" s="7"/>
      <c r="T1155" s="7"/>
      <c r="U1155" s="7"/>
      <c r="V1155" s="190"/>
      <c r="W1155" s="190"/>
      <c r="X1155" s="190"/>
      <c r="Y1155" s="455">
        <v>1036617.21</v>
      </c>
      <c r="Z1155" s="460"/>
      <c r="AA1155" s="121"/>
      <c r="AB1155" s="121" t="s">
        <v>1001</v>
      </c>
    </row>
    <row r="1156" spans="1:28" s="127" customFormat="1" x14ac:dyDescent="0.25">
      <c r="A1156" s="21">
        <f t="shared" si="356"/>
        <v>894</v>
      </c>
      <c r="B1156" s="298" t="s">
        <v>923</v>
      </c>
      <c r="C1156" s="434">
        <f t="shared" si="357"/>
        <v>1010075.73</v>
      </c>
      <c r="D1156" s="410">
        <f t="shared" si="358"/>
        <v>0</v>
      </c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190"/>
      <c r="W1156" s="190"/>
      <c r="X1156" s="190"/>
      <c r="Y1156" s="455">
        <v>1010075.73</v>
      </c>
      <c r="Z1156" s="460"/>
      <c r="AA1156" s="121"/>
      <c r="AB1156" s="121" t="s">
        <v>1162</v>
      </c>
    </row>
    <row r="1157" spans="1:28" s="127" customFormat="1" x14ac:dyDescent="0.25">
      <c r="A1157" s="21">
        <f t="shared" si="356"/>
        <v>895</v>
      </c>
      <c r="B1157" s="298" t="s">
        <v>924</v>
      </c>
      <c r="C1157" s="434">
        <f t="shared" si="357"/>
        <v>277598.63</v>
      </c>
      <c r="D1157" s="410">
        <f t="shared" si="358"/>
        <v>0</v>
      </c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190"/>
      <c r="S1157" s="7"/>
      <c r="T1157" s="7"/>
      <c r="U1157" s="7"/>
      <c r="V1157" s="190"/>
      <c r="W1157" s="190"/>
      <c r="X1157" s="190"/>
      <c r="Y1157" s="455">
        <v>277598.63</v>
      </c>
      <c r="Z1157" s="460"/>
      <c r="AA1157" s="121"/>
      <c r="AB1157" s="121" t="s">
        <v>1027</v>
      </c>
    </row>
    <row r="1158" spans="1:28" s="127" customFormat="1" x14ac:dyDescent="0.25">
      <c r="A1158" s="21">
        <f t="shared" si="356"/>
        <v>896</v>
      </c>
      <c r="B1158" s="354" t="s">
        <v>925</v>
      </c>
      <c r="C1158" s="434">
        <f t="shared" si="357"/>
        <v>1429558.4</v>
      </c>
      <c r="D1158" s="410">
        <f t="shared" si="358"/>
        <v>0</v>
      </c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190"/>
      <c r="R1158" s="7"/>
      <c r="S1158" s="7"/>
      <c r="T1158" s="7"/>
      <c r="U1158" s="7"/>
      <c r="V1158" s="190"/>
      <c r="W1158" s="190"/>
      <c r="X1158" s="190"/>
      <c r="Y1158" s="455">
        <v>1429558.4</v>
      </c>
      <c r="Z1158" s="460"/>
      <c r="AA1158" s="121"/>
      <c r="AB1158" s="121" t="s">
        <v>1169</v>
      </c>
    </row>
    <row r="1159" spans="1:28" s="127" customFormat="1" x14ac:dyDescent="0.25">
      <c r="A1159" s="21">
        <f t="shared" si="356"/>
        <v>897</v>
      </c>
      <c r="B1159" s="354" t="s">
        <v>926</v>
      </c>
      <c r="C1159" s="434">
        <f t="shared" si="357"/>
        <v>1429558.4</v>
      </c>
      <c r="D1159" s="410">
        <f t="shared" si="358"/>
        <v>0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190"/>
      <c r="R1159" s="7"/>
      <c r="S1159" s="7"/>
      <c r="T1159" s="7"/>
      <c r="U1159" s="7"/>
      <c r="V1159" s="190"/>
      <c r="W1159" s="190"/>
      <c r="X1159" s="190"/>
      <c r="Y1159" s="455">
        <v>1429558.4</v>
      </c>
      <c r="Z1159" s="460"/>
      <c r="AA1159" s="121"/>
      <c r="AB1159" s="121" t="s">
        <v>1163</v>
      </c>
    </row>
    <row r="1160" spans="1:28" s="127" customFormat="1" x14ac:dyDescent="0.25">
      <c r="A1160" s="21">
        <f t="shared" si="356"/>
        <v>898</v>
      </c>
      <c r="B1160" s="298" t="s">
        <v>927</v>
      </c>
      <c r="C1160" s="434">
        <f t="shared" si="357"/>
        <v>1805430.04</v>
      </c>
      <c r="D1160" s="410">
        <f t="shared" si="358"/>
        <v>0</v>
      </c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190"/>
      <c r="T1160" s="7"/>
      <c r="U1160" s="7"/>
      <c r="V1160" s="190"/>
      <c r="W1160" s="190"/>
      <c r="X1160" s="190"/>
      <c r="Y1160" s="455">
        <v>1805430.04</v>
      </c>
      <c r="Z1160" s="460"/>
      <c r="AA1160" s="121"/>
      <c r="AB1160" s="121" t="s">
        <v>1098</v>
      </c>
    </row>
    <row r="1161" spans="1:28" s="127" customFormat="1" x14ac:dyDescent="0.25">
      <c r="A1161" s="21">
        <f t="shared" si="356"/>
        <v>899</v>
      </c>
      <c r="B1161" s="298" t="s">
        <v>928</v>
      </c>
      <c r="C1161" s="434">
        <f t="shared" si="357"/>
        <v>1037207.52</v>
      </c>
      <c r="D1161" s="410">
        <f t="shared" si="358"/>
        <v>0</v>
      </c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190"/>
      <c r="T1161" s="7"/>
      <c r="U1161" s="7"/>
      <c r="V1161" s="190"/>
      <c r="W1161" s="190"/>
      <c r="X1161" s="190"/>
      <c r="Y1161" s="455">
        <v>1037207.52</v>
      </c>
      <c r="Z1161" s="460"/>
      <c r="AA1161" s="121"/>
      <c r="AB1161" s="121" t="s">
        <v>1098</v>
      </c>
    </row>
    <row r="1162" spans="1:28" s="127" customFormat="1" x14ac:dyDescent="0.25">
      <c r="A1162" s="21">
        <f t="shared" si="356"/>
        <v>900</v>
      </c>
      <c r="B1162" s="298" t="s">
        <v>929</v>
      </c>
      <c r="C1162" s="434">
        <f t="shared" si="357"/>
        <v>1039305.03</v>
      </c>
      <c r="D1162" s="410">
        <f t="shared" si="358"/>
        <v>0</v>
      </c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190"/>
      <c r="T1162" s="7"/>
      <c r="U1162" s="7"/>
      <c r="V1162" s="190"/>
      <c r="W1162" s="190"/>
      <c r="X1162" s="190"/>
      <c r="Y1162" s="455">
        <v>1039305.03</v>
      </c>
      <c r="Z1162" s="460"/>
      <c r="AA1162" s="121"/>
      <c r="AB1162" s="121" t="s">
        <v>1098</v>
      </c>
    </row>
    <row r="1163" spans="1:28" s="127" customFormat="1" ht="15" customHeight="1" x14ac:dyDescent="0.25">
      <c r="A1163" s="21">
        <f t="shared" si="356"/>
        <v>901</v>
      </c>
      <c r="B1163" s="298" t="s">
        <v>930</v>
      </c>
      <c r="C1163" s="434">
        <f t="shared" si="357"/>
        <v>886688.33</v>
      </c>
      <c r="D1163" s="410">
        <f t="shared" si="358"/>
        <v>0</v>
      </c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190"/>
      <c r="T1163" s="7"/>
      <c r="U1163" s="7"/>
      <c r="V1163" s="190"/>
      <c r="W1163" s="190"/>
      <c r="X1163" s="190"/>
      <c r="Y1163" s="455">
        <v>886688.33</v>
      </c>
      <c r="Z1163" s="460"/>
      <c r="AA1163" s="121"/>
      <c r="AB1163" s="121" t="s">
        <v>1028</v>
      </c>
    </row>
    <row r="1164" spans="1:28" s="127" customFormat="1" x14ac:dyDescent="0.25">
      <c r="A1164" s="21">
        <f t="shared" si="356"/>
        <v>902</v>
      </c>
      <c r="B1164" s="298" t="s">
        <v>931</v>
      </c>
      <c r="C1164" s="434">
        <f t="shared" si="357"/>
        <v>108373.02</v>
      </c>
      <c r="D1164" s="410">
        <f t="shared" si="358"/>
        <v>0</v>
      </c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190"/>
      <c r="W1164" s="190"/>
      <c r="X1164" s="190"/>
      <c r="Y1164" s="455">
        <v>108373.02</v>
      </c>
      <c r="Z1164" s="460"/>
      <c r="AA1164" s="121"/>
      <c r="AB1164" s="121" t="s">
        <v>1002</v>
      </c>
    </row>
    <row r="1165" spans="1:28" s="127" customFormat="1" x14ac:dyDescent="0.25">
      <c r="A1165" s="21">
        <f t="shared" si="356"/>
        <v>903</v>
      </c>
      <c r="B1165" s="356" t="s">
        <v>932</v>
      </c>
      <c r="C1165" s="434">
        <f t="shared" si="357"/>
        <v>419017.55</v>
      </c>
      <c r="D1165" s="410">
        <f t="shared" si="358"/>
        <v>0</v>
      </c>
      <c r="E1165" s="7"/>
      <c r="F1165" s="7"/>
      <c r="G1165" s="7"/>
      <c r="H1165" s="7"/>
      <c r="I1165" s="7"/>
      <c r="J1165" s="7"/>
      <c r="K1165" s="7"/>
      <c r="L1165" s="7"/>
      <c r="M1165" s="7"/>
      <c r="N1165" s="190"/>
      <c r="O1165" s="190"/>
      <c r="P1165" s="7"/>
      <c r="Q1165" s="7"/>
      <c r="R1165" s="7"/>
      <c r="S1165" s="190"/>
      <c r="T1165" s="7"/>
      <c r="U1165" s="7"/>
      <c r="V1165" s="190"/>
      <c r="W1165" s="190"/>
      <c r="X1165" s="190"/>
      <c r="Y1165" s="455">
        <v>419017.55</v>
      </c>
      <c r="Z1165" s="460"/>
      <c r="AA1165" s="121"/>
      <c r="AB1165" s="121" t="s">
        <v>1168</v>
      </c>
    </row>
    <row r="1166" spans="1:28" s="127" customFormat="1" x14ac:dyDescent="0.25">
      <c r="A1166" s="21">
        <f t="shared" si="356"/>
        <v>904</v>
      </c>
      <c r="B1166" s="354" t="s">
        <v>933</v>
      </c>
      <c r="C1166" s="434">
        <f t="shared" si="357"/>
        <v>333048.51</v>
      </c>
      <c r="D1166" s="410">
        <f t="shared" si="358"/>
        <v>0</v>
      </c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190"/>
      <c r="Q1166" s="7"/>
      <c r="R1166" s="7"/>
      <c r="S1166" s="7"/>
      <c r="T1166" s="7"/>
      <c r="U1166" s="7"/>
      <c r="V1166" s="190"/>
      <c r="W1166" s="190"/>
      <c r="X1166" s="190"/>
      <c r="Y1166" s="455">
        <v>333048.51</v>
      </c>
      <c r="Z1166" s="460"/>
      <c r="AA1166" s="121"/>
      <c r="AB1166" s="121" t="s">
        <v>1000</v>
      </c>
    </row>
    <row r="1167" spans="1:28" s="127" customFormat="1" x14ac:dyDescent="0.2">
      <c r="A1167" s="21">
        <f t="shared" si="356"/>
        <v>905</v>
      </c>
      <c r="B1167" s="329" t="s">
        <v>934</v>
      </c>
      <c r="C1167" s="434">
        <f t="shared" si="357"/>
        <v>1803720.6900000002</v>
      </c>
      <c r="D1167" s="410">
        <f t="shared" si="358"/>
        <v>0</v>
      </c>
      <c r="E1167" s="275"/>
      <c r="F1167" s="275"/>
      <c r="G1167" s="275"/>
      <c r="H1167" s="275"/>
      <c r="I1167" s="275"/>
      <c r="J1167" s="275"/>
      <c r="K1167" s="275"/>
      <c r="L1167" s="275"/>
      <c r="M1167" s="275"/>
      <c r="N1167" s="275"/>
      <c r="O1167" s="190"/>
      <c r="P1167" s="275"/>
      <c r="Q1167" s="190"/>
      <c r="R1167" s="275"/>
      <c r="S1167" s="190"/>
      <c r="T1167" s="7"/>
      <c r="U1167" s="7"/>
      <c r="V1167" s="190"/>
      <c r="W1167" s="190"/>
      <c r="X1167" s="190"/>
      <c r="Y1167" s="455">
        <v>1803720.6900000002</v>
      </c>
      <c r="Z1167" s="460"/>
      <c r="AA1167" s="121"/>
      <c r="AB1167" s="121" t="s">
        <v>1026</v>
      </c>
    </row>
    <row r="1168" spans="1:28" s="127" customFormat="1" x14ac:dyDescent="0.25">
      <c r="A1168" s="21">
        <f t="shared" si="356"/>
        <v>906</v>
      </c>
      <c r="B1168" s="354" t="s">
        <v>935</v>
      </c>
      <c r="C1168" s="434">
        <f t="shared" si="357"/>
        <v>1658728.7000000002</v>
      </c>
      <c r="D1168" s="410">
        <f t="shared" si="358"/>
        <v>0</v>
      </c>
      <c r="E1168" s="190"/>
      <c r="F1168" s="275"/>
      <c r="G1168" s="7"/>
      <c r="H1168" s="7"/>
      <c r="I1168" s="7"/>
      <c r="J1168" s="7"/>
      <c r="K1168" s="7"/>
      <c r="L1168" s="7"/>
      <c r="M1168" s="7"/>
      <c r="N1168" s="275"/>
      <c r="O1168" s="275"/>
      <c r="P1168" s="275"/>
      <c r="Q1168" s="190"/>
      <c r="R1168" s="275"/>
      <c r="S1168" s="7"/>
      <c r="T1168" s="7"/>
      <c r="U1168" s="7"/>
      <c r="V1168" s="7"/>
      <c r="W1168" s="190"/>
      <c r="X1168" s="190"/>
      <c r="Y1168" s="455">
        <v>1658728.7000000002</v>
      </c>
      <c r="Z1168" s="460"/>
      <c r="AA1168" s="121"/>
      <c r="AB1168" s="121" t="s">
        <v>1164</v>
      </c>
    </row>
    <row r="1169" spans="1:28" s="127" customFormat="1" x14ac:dyDescent="0.25">
      <c r="A1169" s="21">
        <f t="shared" si="356"/>
        <v>907</v>
      </c>
      <c r="B1169" s="354" t="s">
        <v>936</v>
      </c>
      <c r="C1169" s="434">
        <f t="shared" si="357"/>
        <v>1653059.5400000003</v>
      </c>
      <c r="D1169" s="410">
        <f t="shared" si="358"/>
        <v>0</v>
      </c>
      <c r="E1169" s="190"/>
      <c r="F1169" s="275"/>
      <c r="G1169" s="7"/>
      <c r="H1169" s="7"/>
      <c r="I1169" s="7"/>
      <c r="J1169" s="7"/>
      <c r="K1169" s="7"/>
      <c r="L1169" s="7"/>
      <c r="M1169" s="7"/>
      <c r="N1169" s="275"/>
      <c r="O1169" s="275"/>
      <c r="P1169" s="275"/>
      <c r="Q1169" s="190"/>
      <c r="R1169" s="275"/>
      <c r="S1169" s="7"/>
      <c r="T1169" s="7"/>
      <c r="U1169" s="7"/>
      <c r="V1169" s="7"/>
      <c r="W1169" s="190"/>
      <c r="X1169" s="190"/>
      <c r="Y1169" s="455">
        <v>1653059.5400000003</v>
      </c>
      <c r="Z1169" s="460"/>
      <c r="AA1169" s="121"/>
      <c r="AB1169" s="121" t="s">
        <v>1698</v>
      </c>
    </row>
    <row r="1170" spans="1:28" s="127" customFormat="1" x14ac:dyDescent="0.25">
      <c r="A1170" s="21">
        <f t="shared" si="356"/>
        <v>908</v>
      </c>
      <c r="B1170" s="354" t="s">
        <v>937</v>
      </c>
      <c r="C1170" s="434">
        <f t="shared" si="357"/>
        <v>100174.93</v>
      </c>
      <c r="D1170" s="410">
        <f t="shared" si="358"/>
        <v>0</v>
      </c>
      <c r="E1170" s="190"/>
      <c r="F1170" s="275"/>
      <c r="G1170" s="7"/>
      <c r="H1170" s="7"/>
      <c r="I1170" s="7"/>
      <c r="J1170" s="7"/>
      <c r="K1170" s="7"/>
      <c r="L1170" s="7"/>
      <c r="M1170" s="7"/>
      <c r="N1170" s="275"/>
      <c r="O1170" s="275"/>
      <c r="P1170" s="275"/>
      <c r="Q1170" s="190"/>
      <c r="R1170" s="275"/>
      <c r="S1170" s="7"/>
      <c r="T1170" s="7"/>
      <c r="U1170" s="7"/>
      <c r="V1170" s="7"/>
      <c r="W1170" s="190"/>
      <c r="X1170" s="190"/>
      <c r="Y1170" s="455">
        <v>100174.93</v>
      </c>
      <c r="Z1170" s="460"/>
      <c r="AA1170" s="121"/>
      <c r="AB1170" s="121" t="s">
        <v>1002</v>
      </c>
    </row>
    <row r="1171" spans="1:28" s="127" customFormat="1" x14ac:dyDescent="0.25">
      <c r="A1171" s="21">
        <f t="shared" si="356"/>
        <v>909</v>
      </c>
      <c r="B1171" s="354" t="s">
        <v>938</v>
      </c>
      <c r="C1171" s="434">
        <f t="shared" si="357"/>
        <v>97569.82</v>
      </c>
      <c r="D1171" s="410">
        <f t="shared" si="358"/>
        <v>0</v>
      </c>
      <c r="E1171" s="190"/>
      <c r="F1171" s="275"/>
      <c r="G1171" s="7"/>
      <c r="H1171" s="7"/>
      <c r="I1171" s="7"/>
      <c r="J1171" s="7"/>
      <c r="K1171" s="7"/>
      <c r="L1171" s="7"/>
      <c r="M1171" s="7"/>
      <c r="N1171" s="275"/>
      <c r="O1171" s="275"/>
      <c r="P1171" s="275"/>
      <c r="Q1171" s="190"/>
      <c r="R1171" s="275"/>
      <c r="S1171" s="7"/>
      <c r="T1171" s="7"/>
      <c r="U1171" s="7"/>
      <c r="V1171" s="7"/>
      <c r="W1171" s="190"/>
      <c r="X1171" s="190"/>
      <c r="Y1171" s="455">
        <v>97569.82</v>
      </c>
      <c r="Z1171" s="460"/>
      <c r="AA1171" s="121"/>
      <c r="AB1171" s="121" t="s">
        <v>1002</v>
      </c>
    </row>
    <row r="1172" spans="1:28" s="127" customFormat="1" x14ac:dyDescent="0.25">
      <c r="A1172" s="21">
        <f t="shared" si="356"/>
        <v>910</v>
      </c>
      <c r="B1172" s="354" t="s">
        <v>939</v>
      </c>
      <c r="C1172" s="434">
        <f t="shared" si="357"/>
        <v>422096.45</v>
      </c>
      <c r="D1172" s="410">
        <f t="shared" si="358"/>
        <v>0</v>
      </c>
      <c r="E1172" s="190"/>
      <c r="F1172" s="275"/>
      <c r="G1172" s="7"/>
      <c r="H1172" s="7"/>
      <c r="I1172" s="7"/>
      <c r="J1172" s="7"/>
      <c r="K1172" s="7"/>
      <c r="L1172" s="7"/>
      <c r="M1172" s="7"/>
      <c r="N1172" s="275"/>
      <c r="O1172" s="275"/>
      <c r="P1172" s="275"/>
      <c r="Q1172" s="190"/>
      <c r="R1172" s="275"/>
      <c r="S1172" s="7"/>
      <c r="T1172" s="7"/>
      <c r="U1172" s="7"/>
      <c r="V1172" s="7"/>
      <c r="W1172" s="190"/>
      <c r="X1172" s="190"/>
      <c r="Y1172" s="455">
        <v>422096.45</v>
      </c>
      <c r="Z1172" s="460"/>
      <c r="AA1172" s="121"/>
      <c r="AB1172" s="121" t="s">
        <v>1166</v>
      </c>
    </row>
    <row r="1173" spans="1:28" s="127" customFormat="1" x14ac:dyDescent="0.25">
      <c r="A1173" s="21">
        <f t="shared" si="356"/>
        <v>911</v>
      </c>
      <c r="B1173" s="354" t="s">
        <v>940</v>
      </c>
      <c r="C1173" s="434">
        <f t="shared" si="357"/>
        <v>381487.32</v>
      </c>
      <c r="D1173" s="410">
        <f t="shared" si="358"/>
        <v>0</v>
      </c>
      <c r="E1173" s="190"/>
      <c r="F1173" s="275"/>
      <c r="G1173" s="7"/>
      <c r="H1173" s="7"/>
      <c r="I1173" s="7"/>
      <c r="J1173" s="7"/>
      <c r="K1173" s="7"/>
      <c r="L1173" s="7"/>
      <c r="M1173" s="7"/>
      <c r="N1173" s="275"/>
      <c r="O1173" s="275"/>
      <c r="P1173" s="275"/>
      <c r="Q1173" s="190"/>
      <c r="R1173" s="275"/>
      <c r="S1173" s="7"/>
      <c r="T1173" s="7"/>
      <c r="U1173" s="7"/>
      <c r="V1173" s="7"/>
      <c r="W1173" s="190"/>
      <c r="X1173" s="190"/>
      <c r="Y1173" s="455">
        <v>381487.32</v>
      </c>
      <c r="Z1173" s="460"/>
      <c r="AA1173" s="121"/>
      <c r="AB1173" s="121" t="s">
        <v>978</v>
      </c>
    </row>
    <row r="1174" spans="1:28" s="127" customFormat="1" x14ac:dyDescent="0.25">
      <c r="A1174" s="21">
        <f t="shared" si="356"/>
        <v>912</v>
      </c>
      <c r="B1174" s="354" t="s">
        <v>941</v>
      </c>
      <c r="C1174" s="434">
        <f t="shared" si="357"/>
        <v>495313.94</v>
      </c>
      <c r="D1174" s="410">
        <f t="shared" si="358"/>
        <v>0</v>
      </c>
      <c r="E1174" s="190"/>
      <c r="F1174" s="275"/>
      <c r="G1174" s="7"/>
      <c r="H1174" s="7"/>
      <c r="I1174" s="7"/>
      <c r="J1174" s="7"/>
      <c r="K1174" s="7"/>
      <c r="L1174" s="7"/>
      <c r="M1174" s="7"/>
      <c r="N1174" s="275"/>
      <c r="O1174" s="275"/>
      <c r="P1174" s="275"/>
      <c r="Q1174" s="190"/>
      <c r="R1174" s="275"/>
      <c r="S1174" s="7"/>
      <c r="T1174" s="7"/>
      <c r="U1174" s="7"/>
      <c r="V1174" s="7"/>
      <c r="W1174" s="190"/>
      <c r="X1174" s="190"/>
      <c r="Y1174" s="455">
        <v>495313.94</v>
      </c>
      <c r="Z1174" s="460"/>
      <c r="AA1174" s="121"/>
      <c r="AB1174" s="121" t="s">
        <v>1166</v>
      </c>
    </row>
    <row r="1175" spans="1:28" s="127" customFormat="1" x14ac:dyDescent="0.25">
      <c r="A1175" s="21">
        <f t="shared" si="356"/>
        <v>913</v>
      </c>
      <c r="B1175" s="354" t="s">
        <v>942</v>
      </c>
      <c r="C1175" s="434">
        <f t="shared" si="357"/>
        <v>490496.62</v>
      </c>
      <c r="D1175" s="410">
        <f t="shared" si="358"/>
        <v>0</v>
      </c>
      <c r="E1175" s="190"/>
      <c r="F1175" s="275"/>
      <c r="G1175" s="7"/>
      <c r="H1175" s="7"/>
      <c r="I1175" s="7"/>
      <c r="J1175" s="7"/>
      <c r="K1175" s="7"/>
      <c r="L1175" s="7"/>
      <c r="M1175" s="7"/>
      <c r="N1175" s="275"/>
      <c r="O1175" s="275"/>
      <c r="P1175" s="275"/>
      <c r="Q1175" s="190"/>
      <c r="R1175" s="275"/>
      <c r="S1175" s="7"/>
      <c r="T1175" s="7"/>
      <c r="U1175" s="7"/>
      <c r="V1175" s="7"/>
      <c r="W1175" s="190"/>
      <c r="X1175" s="190"/>
      <c r="Y1175" s="455">
        <v>490496.62</v>
      </c>
      <c r="Z1175" s="460"/>
      <c r="AA1175" s="121"/>
      <c r="AB1175" s="121" t="s">
        <v>1166</v>
      </c>
    </row>
    <row r="1176" spans="1:28" s="127" customFormat="1" x14ac:dyDescent="0.25">
      <c r="A1176" s="21">
        <f t="shared" si="356"/>
        <v>914</v>
      </c>
      <c r="B1176" s="354" t="s">
        <v>943</v>
      </c>
      <c r="C1176" s="434">
        <f t="shared" si="357"/>
        <v>101727.28</v>
      </c>
      <c r="D1176" s="410">
        <f t="shared" si="358"/>
        <v>0</v>
      </c>
      <c r="E1176" s="190"/>
      <c r="F1176" s="275"/>
      <c r="G1176" s="7"/>
      <c r="H1176" s="7"/>
      <c r="I1176" s="7"/>
      <c r="J1176" s="7"/>
      <c r="K1176" s="7"/>
      <c r="L1176" s="7"/>
      <c r="M1176" s="7"/>
      <c r="N1176" s="275"/>
      <c r="O1176" s="275"/>
      <c r="P1176" s="275"/>
      <c r="Q1176" s="190"/>
      <c r="R1176" s="275"/>
      <c r="S1176" s="7"/>
      <c r="T1176" s="7"/>
      <c r="U1176" s="7"/>
      <c r="V1176" s="7"/>
      <c r="W1176" s="190"/>
      <c r="X1176" s="190"/>
      <c r="Y1176" s="455">
        <v>101727.28</v>
      </c>
      <c r="Z1176" s="460"/>
      <c r="AA1176" s="121"/>
      <c r="AB1176" s="121" t="s">
        <v>1002</v>
      </c>
    </row>
    <row r="1177" spans="1:28" s="127" customFormat="1" x14ac:dyDescent="0.25">
      <c r="A1177" s="21">
        <f t="shared" si="356"/>
        <v>915</v>
      </c>
      <c r="B1177" s="354" t="s">
        <v>944</v>
      </c>
      <c r="C1177" s="434">
        <f t="shared" si="357"/>
        <v>533174.26</v>
      </c>
      <c r="D1177" s="410">
        <f t="shared" si="358"/>
        <v>0</v>
      </c>
      <c r="E1177" s="190"/>
      <c r="F1177" s="275"/>
      <c r="G1177" s="7"/>
      <c r="H1177" s="7"/>
      <c r="I1177" s="7"/>
      <c r="J1177" s="7"/>
      <c r="K1177" s="7"/>
      <c r="L1177" s="7"/>
      <c r="M1177" s="7"/>
      <c r="N1177" s="275"/>
      <c r="O1177" s="275"/>
      <c r="P1177" s="275"/>
      <c r="Q1177" s="190"/>
      <c r="R1177" s="275"/>
      <c r="S1177" s="7"/>
      <c r="T1177" s="7"/>
      <c r="U1177" s="7"/>
      <c r="V1177" s="7"/>
      <c r="W1177" s="190"/>
      <c r="X1177" s="190"/>
      <c r="Y1177" s="455">
        <v>533174.26</v>
      </c>
      <c r="Z1177" s="460"/>
      <c r="AA1177" s="121"/>
      <c r="AB1177" s="121" t="s">
        <v>1167</v>
      </c>
    </row>
    <row r="1178" spans="1:28" s="127" customFormat="1" x14ac:dyDescent="0.25">
      <c r="A1178" s="21">
        <f t="shared" si="356"/>
        <v>916</v>
      </c>
      <c r="B1178" s="354" t="s">
        <v>945</v>
      </c>
      <c r="C1178" s="434">
        <f t="shared" si="357"/>
        <v>445898.29000000004</v>
      </c>
      <c r="D1178" s="410">
        <f t="shared" si="358"/>
        <v>0</v>
      </c>
      <c r="E1178" s="190"/>
      <c r="F1178" s="275"/>
      <c r="G1178" s="7"/>
      <c r="H1178" s="7"/>
      <c r="I1178" s="7"/>
      <c r="J1178" s="7"/>
      <c r="K1178" s="7"/>
      <c r="L1178" s="7"/>
      <c r="M1178" s="7"/>
      <c r="N1178" s="275"/>
      <c r="O1178" s="275"/>
      <c r="P1178" s="275"/>
      <c r="Q1178" s="190"/>
      <c r="R1178" s="275"/>
      <c r="S1178" s="7"/>
      <c r="T1178" s="7"/>
      <c r="U1178" s="7"/>
      <c r="V1178" s="7"/>
      <c r="W1178" s="190"/>
      <c r="X1178" s="190"/>
      <c r="Y1178" s="455">
        <v>445898.29000000004</v>
      </c>
      <c r="Z1178" s="460"/>
      <c r="AA1178" s="121"/>
      <c r="AB1178" s="121" t="s">
        <v>1010</v>
      </c>
    </row>
    <row r="1179" spans="1:28" s="127" customFormat="1" x14ac:dyDescent="0.25">
      <c r="A1179" s="21">
        <f t="shared" si="356"/>
        <v>917</v>
      </c>
      <c r="B1179" s="354" t="s">
        <v>946</v>
      </c>
      <c r="C1179" s="434">
        <f t="shared" si="357"/>
        <v>72772.22</v>
      </c>
      <c r="D1179" s="410">
        <f t="shared" si="358"/>
        <v>0</v>
      </c>
      <c r="E1179" s="190"/>
      <c r="F1179" s="275"/>
      <c r="G1179" s="7"/>
      <c r="H1179" s="7"/>
      <c r="I1179" s="7"/>
      <c r="J1179" s="7"/>
      <c r="K1179" s="7"/>
      <c r="L1179" s="7"/>
      <c r="M1179" s="7"/>
      <c r="N1179" s="275"/>
      <c r="O1179" s="275"/>
      <c r="P1179" s="275"/>
      <c r="Q1179" s="190"/>
      <c r="R1179" s="275"/>
      <c r="S1179" s="7"/>
      <c r="T1179" s="7"/>
      <c r="U1179" s="7"/>
      <c r="V1179" s="7"/>
      <c r="W1179" s="190"/>
      <c r="X1179" s="190"/>
      <c r="Y1179" s="455">
        <v>72772.22</v>
      </c>
      <c r="Z1179" s="460"/>
      <c r="AA1179" s="121"/>
      <c r="AB1179" s="121" t="s">
        <v>1002</v>
      </c>
    </row>
    <row r="1180" spans="1:28" s="127" customFormat="1" x14ac:dyDescent="0.2">
      <c r="A1180" s="21">
        <f t="shared" si="356"/>
        <v>918</v>
      </c>
      <c r="B1180" s="304" t="s">
        <v>875</v>
      </c>
      <c r="C1180" s="434">
        <f t="shared" si="357"/>
        <v>1561862.3900000001</v>
      </c>
      <c r="D1180" s="410">
        <f t="shared" si="358"/>
        <v>0</v>
      </c>
      <c r="E1180" s="7"/>
      <c r="F1180" s="455"/>
      <c r="G1180" s="455"/>
      <c r="H1180" s="455"/>
      <c r="I1180" s="455"/>
      <c r="J1180" s="455"/>
      <c r="K1180" s="455"/>
      <c r="L1180" s="455"/>
      <c r="M1180" s="455"/>
      <c r="N1180" s="455"/>
      <c r="O1180" s="455"/>
      <c r="P1180" s="455"/>
      <c r="Q1180" s="190"/>
      <c r="R1180" s="455"/>
      <c r="S1180" s="7"/>
      <c r="T1180" s="7"/>
      <c r="U1180" s="7"/>
      <c r="V1180" s="7"/>
      <c r="W1180" s="190"/>
      <c r="X1180" s="190"/>
      <c r="Y1180" s="455">
        <v>1561862.3900000001</v>
      </c>
      <c r="Z1180" s="460"/>
      <c r="AA1180" s="121"/>
      <c r="AB1180" s="121" t="s">
        <v>1026</v>
      </c>
    </row>
    <row r="1181" spans="1:28" s="127" customFormat="1" x14ac:dyDescent="0.2">
      <c r="A1181" s="21">
        <f t="shared" si="356"/>
        <v>919</v>
      </c>
      <c r="B1181" s="304" t="s">
        <v>876</v>
      </c>
      <c r="C1181" s="434">
        <f t="shared" ref="C1181:C1200" si="359">D1181+M1181+O1181+Q1181+S1181+U1181+W1181+X1181+Y1181</f>
        <v>420686.47</v>
      </c>
      <c r="D1181" s="410">
        <f t="shared" ref="D1181:D1200" si="360">E1181+F1181+G1181+H1181+I1181+J1181</f>
        <v>0</v>
      </c>
      <c r="E1181" s="7"/>
      <c r="F1181" s="455"/>
      <c r="G1181" s="455"/>
      <c r="H1181" s="455"/>
      <c r="I1181" s="455"/>
      <c r="J1181" s="455"/>
      <c r="K1181" s="455"/>
      <c r="L1181" s="455"/>
      <c r="M1181" s="455"/>
      <c r="N1181" s="455"/>
      <c r="O1181" s="455"/>
      <c r="P1181" s="455"/>
      <c r="Q1181" s="190"/>
      <c r="R1181" s="455"/>
      <c r="S1181" s="7"/>
      <c r="T1181" s="7"/>
      <c r="U1181" s="7"/>
      <c r="V1181" s="7"/>
      <c r="W1181" s="190"/>
      <c r="X1181" s="190"/>
      <c r="Y1181" s="455">
        <v>420686.47</v>
      </c>
      <c r="Z1181" s="460"/>
      <c r="AA1181" s="121"/>
      <c r="AB1181" s="121" t="s">
        <v>1010</v>
      </c>
    </row>
    <row r="1182" spans="1:28" s="127" customFormat="1" x14ac:dyDescent="0.2">
      <c r="A1182" s="21">
        <f t="shared" si="356"/>
        <v>920</v>
      </c>
      <c r="B1182" s="304" t="s">
        <v>877</v>
      </c>
      <c r="C1182" s="434">
        <f t="shared" si="359"/>
        <v>410917.87</v>
      </c>
      <c r="D1182" s="410">
        <f t="shared" si="360"/>
        <v>0</v>
      </c>
      <c r="E1182" s="7"/>
      <c r="F1182" s="455"/>
      <c r="G1182" s="455"/>
      <c r="H1182" s="455"/>
      <c r="I1182" s="455"/>
      <c r="J1182" s="455"/>
      <c r="K1182" s="455"/>
      <c r="L1182" s="455"/>
      <c r="M1182" s="455"/>
      <c r="N1182" s="455"/>
      <c r="O1182" s="455"/>
      <c r="P1182" s="455"/>
      <c r="Q1182" s="190"/>
      <c r="R1182" s="455"/>
      <c r="S1182" s="7"/>
      <c r="T1182" s="7"/>
      <c r="U1182" s="7"/>
      <c r="V1182" s="7"/>
      <c r="W1182" s="190"/>
      <c r="X1182" s="190"/>
      <c r="Y1182" s="455">
        <v>410917.87</v>
      </c>
      <c r="Z1182" s="460"/>
      <c r="AA1182" s="121"/>
      <c r="AB1182" s="121" t="s">
        <v>1010</v>
      </c>
    </row>
    <row r="1183" spans="1:28" s="127" customFormat="1" x14ac:dyDescent="0.2">
      <c r="A1183" s="21">
        <f>A1182+1</f>
        <v>921</v>
      </c>
      <c r="B1183" s="304" t="s">
        <v>878</v>
      </c>
      <c r="C1183" s="434">
        <f t="shared" si="359"/>
        <v>866043.1</v>
      </c>
      <c r="D1183" s="410">
        <f t="shared" si="360"/>
        <v>0</v>
      </c>
      <c r="E1183" s="7"/>
      <c r="F1183" s="455"/>
      <c r="G1183" s="455"/>
      <c r="H1183" s="455"/>
      <c r="I1183" s="455"/>
      <c r="J1183" s="455"/>
      <c r="K1183" s="455"/>
      <c r="L1183" s="455"/>
      <c r="M1183" s="455"/>
      <c r="N1183" s="455"/>
      <c r="O1183" s="455"/>
      <c r="P1183" s="455"/>
      <c r="Q1183" s="190"/>
      <c r="R1183" s="455"/>
      <c r="S1183" s="7"/>
      <c r="T1183" s="7"/>
      <c r="U1183" s="7"/>
      <c r="V1183" s="7"/>
      <c r="W1183" s="190"/>
      <c r="X1183" s="190"/>
      <c r="Y1183" s="455">
        <v>866043.1</v>
      </c>
      <c r="Z1183" s="460"/>
      <c r="AA1183" s="121"/>
      <c r="AB1183" s="121" t="s">
        <v>978</v>
      </c>
    </row>
    <row r="1184" spans="1:28" s="127" customFormat="1" x14ac:dyDescent="0.2">
      <c r="A1184" s="21">
        <f>A1183+1</f>
        <v>922</v>
      </c>
      <c r="B1184" s="304" t="s">
        <v>879</v>
      </c>
      <c r="C1184" s="434">
        <f t="shared" si="359"/>
        <v>1066456.5900000001</v>
      </c>
      <c r="D1184" s="410">
        <f t="shared" si="360"/>
        <v>0</v>
      </c>
      <c r="E1184" s="7"/>
      <c r="F1184" s="455"/>
      <c r="G1184" s="455"/>
      <c r="H1184" s="455"/>
      <c r="I1184" s="455"/>
      <c r="J1184" s="455"/>
      <c r="K1184" s="455"/>
      <c r="L1184" s="455"/>
      <c r="M1184" s="455"/>
      <c r="N1184" s="455"/>
      <c r="O1184" s="455"/>
      <c r="P1184" s="455"/>
      <c r="Q1184" s="190"/>
      <c r="R1184" s="455"/>
      <c r="S1184" s="7"/>
      <c r="T1184" s="7"/>
      <c r="U1184" s="7"/>
      <c r="V1184" s="7"/>
      <c r="W1184" s="190"/>
      <c r="X1184" s="190"/>
      <c r="Y1184" s="455">
        <v>1066456.5900000001</v>
      </c>
      <c r="Z1184" s="460"/>
      <c r="AA1184" s="121"/>
      <c r="AB1184" s="121" t="s">
        <v>1101</v>
      </c>
    </row>
    <row r="1185" spans="1:30" s="127" customFormat="1" x14ac:dyDescent="0.25">
      <c r="A1185" s="21">
        <f>A1184+1</f>
        <v>923</v>
      </c>
      <c r="B1185" s="354" t="s">
        <v>880</v>
      </c>
      <c r="C1185" s="434">
        <f t="shared" si="359"/>
        <v>1075642.6399999999</v>
      </c>
      <c r="D1185" s="410">
        <f t="shared" si="360"/>
        <v>0</v>
      </c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190"/>
      <c r="R1185" s="7"/>
      <c r="S1185" s="7"/>
      <c r="T1185" s="7"/>
      <c r="U1185" s="7"/>
      <c r="V1185" s="7"/>
      <c r="W1185" s="190"/>
      <c r="X1185" s="190"/>
      <c r="Y1185" s="455">
        <v>1075642.6399999999</v>
      </c>
      <c r="Z1185" s="460"/>
      <c r="AA1185" s="121"/>
      <c r="AB1185" s="121" t="s">
        <v>1101</v>
      </c>
    </row>
    <row r="1186" spans="1:30" s="127" customFormat="1" x14ac:dyDescent="0.25">
      <c r="A1186" s="21">
        <f t="shared" ref="A1186:A1200" si="361">A1185+1</f>
        <v>924</v>
      </c>
      <c r="B1186" s="354" t="s">
        <v>881</v>
      </c>
      <c r="C1186" s="434">
        <f t="shared" si="359"/>
        <v>835272.92</v>
      </c>
      <c r="D1186" s="410">
        <f t="shared" si="360"/>
        <v>0</v>
      </c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190"/>
      <c r="R1186" s="7"/>
      <c r="S1186" s="7"/>
      <c r="T1186" s="7"/>
      <c r="U1186" s="7"/>
      <c r="V1186" s="7"/>
      <c r="W1186" s="190"/>
      <c r="X1186" s="190"/>
      <c r="Y1186" s="455">
        <v>835272.92</v>
      </c>
      <c r="Z1186" s="460"/>
      <c r="AA1186" s="121"/>
      <c r="AB1186" s="121" t="s">
        <v>1101</v>
      </c>
    </row>
    <row r="1187" spans="1:30" s="127" customFormat="1" x14ac:dyDescent="0.25">
      <c r="A1187" s="21">
        <f t="shared" si="361"/>
        <v>925</v>
      </c>
      <c r="B1187" s="354" t="s">
        <v>882</v>
      </c>
      <c r="C1187" s="434">
        <f t="shared" si="359"/>
        <v>1517900.25</v>
      </c>
      <c r="D1187" s="410">
        <f t="shared" si="360"/>
        <v>0</v>
      </c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190"/>
      <c r="R1187" s="7"/>
      <c r="S1187" s="7"/>
      <c r="T1187" s="7"/>
      <c r="U1187" s="7"/>
      <c r="V1187" s="7"/>
      <c r="W1187" s="190"/>
      <c r="X1187" s="190"/>
      <c r="Y1187" s="455">
        <v>1517900.25</v>
      </c>
      <c r="Z1187" s="460"/>
      <c r="AA1187" s="121"/>
      <c r="AB1187" s="121" t="s">
        <v>1101</v>
      </c>
    </row>
    <row r="1188" spans="1:30" s="127" customFormat="1" x14ac:dyDescent="0.25">
      <c r="A1188" s="21">
        <f t="shared" si="361"/>
        <v>926</v>
      </c>
      <c r="B1188" s="354" t="s">
        <v>883</v>
      </c>
      <c r="C1188" s="434">
        <f t="shared" si="359"/>
        <v>1471995.22</v>
      </c>
      <c r="D1188" s="410">
        <f t="shared" si="360"/>
        <v>0</v>
      </c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190"/>
      <c r="R1188" s="7"/>
      <c r="S1188" s="7"/>
      <c r="T1188" s="7"/>
      <c r="U1188" s="7"/>
      <c r="V1188" s="7"/>
      <c r="W1188" s="190"/>
      <c r="X1188" s="190"/>
      <c r="Y1188" s="455">
        <v>1471995.22</v>
      </c>
      <c r="Z1188" s="460"/>
      <c r="AA1188" s="121"/>
      <c r="AB1188" s="121" t="s">
        <v>1105</v>
      </c>
    </row>
    <row r="1189" spans="1:30" s="127" customFormat="1" x14ac:dyDescent="0.25">
      <c r="A1189" s="21">
        <f t="shared" si="361"/>
        <v>927</v>
      </c>
      <c r="B1189" s="354" t="s">
        <v>884</v>
      </c>
      <c r="C1189" s="434">
        <f t="shared" si="359"/>
        <v>785728.03</v>
      </c>
      <c r="D1189" s="410">
        <f t="shared" si="360"/>
        <v>0</v>
      </c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190"/>
      <c r="R1189" s="7"/>
      <c r="S1189" s="7"/>
      <c r="T1189" s="7"/>
      <c r="U1189" s="7"/>
      <c r="V1189" s="7"/>
      <c r="W1189" s="190"/>
      <c r="X1189" s="190"/>
      <c r="Y1189" s="455">
        <v>785728.03</v>
      </c>
      <c r="Z1189" s="460"/>
      <c r="AA1189" s="121"/>
      <c r="AB1189" s="121" t="s">
        <v>978</v>
      </c>
    </row>
    <row r="1190" spans="1:30" s="127" customFormat="1" x14ac:dyDescent="0.25">
      <c r="A1190" s="21">
        <f t="shared" si="361"/>
        <v>928</v>
      </c>
      <c r="B1190" s="354" t="s">
        <v>885</v>
      </c>
      <c r="C1190" s="434">
        <f t="shared" si="359"/>
        <v>1002870.3500000001</v>
      </c>
      <c r="D1190" s="410">
        <f t="shared" si="360"/>
        <v>0</v>
      </c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190"/>
      <c r="R1190" s="7"/>
      <c r="S1190" s="7"/>
      <c r="T1190" s="7"/>
      <c r="U1190" s="7"/>
      <c r="V1190" s="7"/>
      <c r="W1190" s="190"/>
      <c r="X1190" s="190"/>
      <c r="Y1190" s="455">
        <v>1002870.3500000001</v>
      </c>
      <c r="Z1190" s="460"/>
      <c r="AA1190" s="121"/>
      <c r="AB1190" s="121" t="s">
        <v>1028</v>
      </c>
    </row>
    <row r="1191" spans="1:30" s="127" customFormat="1" x14ac:dyDescent="0.25">
      <c r="A1191" s="21">
        <f t="shared" si="361"/>
        <v>929</v>
      </c>
      <c r="B1191" s="354" t="s">
        <v>886</v>
      </c>
      <c r="C1191" s="434">
        <f t="shared" si="359"/>
        <v>235248.34</v>
      </c>
      <c r="D1191" s="410">
        <f t="shared" si="360"/>
        <v>0</v>
      </c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190"/>
      <c r="R1191" s="190"/>
      <c r="S1191" s="7"/>
      <c r="T1191" s="7"/>
      <c r="U1191" s="7"/>
      <c r="V1191" s="7"/>
      <c r="W1191" s="190"/>
      <c r="X1191" s="190"/>
      <c r="Y1191" s="455">
        <v>235248.34</v>
      </c>
      <c r="Z1191" s="460"/>
      <c r="AA1191" s="121"/>
      <c r="AB1191" s="121" t="s">
        <v>1043</v>
      </c>
    </row>
    <row r="1192" spans="1:30" s="127" customFormat="1" x14ac:dyDescent="0.2">
      <c r="A1192" s="21">
        <f t="shared" si="361"/>
        <v>930</v>
      </c>
      <c r="B1192" s="296" t="s">
        <v>947</v>
      </c>
      <c r="C1192" s="434">
        <f t="shared" si="359"/>
        <v>182279.79</v>
      </c>
      <c r="D1192" s="410">
        <f t="shared" si="360"/>
        <v>0</v>
      </c>
      <c r="E1192" s="7"/>
      <c r="F1192" s="7"/>
      <c r="G1192" s="7"/>
      <c r="H1192" s="7"/>
      <c r="I1192" s="7"/>
      <c r="J1192" s="7"/>
      <c r="K1192" s="7"/>
      <c r="L1192" s="7"/>
      <c r="M1192" s="7"/>
      <c r="N1192" s="427"/>
      <c r="O1192" s="427"/>
      <c r="P1192" s="7"/>
      <c r="Q1192" s="190"/>
      <c r="R1192" s="7"/>
      <c r="S1192" s="7"/>
      <c r="T1192" s="7"/>
      <c r="U1192" s="7"/>
      <c r="V1192" s="7"/>
      <c r="W1192" s="190"/>
      <c r="X1192" s="190"/>
      <c r="Y1192" s="455">
        <v>182279.79</v>
      </c>
      <c r="Z1192" s="460"/>
      <c r="AA1192" s="121"/>
      <c r="AB1192" s="121" t="s">
        <v>979</v>
      </c>
    </row>
    <row r="1193" spans="1:30" s="127" customFormat="1" x14ac:dyDescent="0.2">
      <c r="A1193" s="21">
        <f t="shared" si="361"/>
        <v>931</v>
      </c>
      <c r="B1193" s="296" t="s">
        <v>948</v>
      </c>
      <c r="C1193" s="434">
        <f t="shared" si="359"/>
        <v>134636.35</v>
      </c>
      <c r="D1193" s="410">
        <f t="shared" si="360"/>
        <v>0</v>
      </c>
      <c r="E1193" s="7"/>
      <c r="F1193" s="7"/>
      <c r="G1193" s="7"/>
      <c r="H1193" s="7"/>
      <c r="I1193" s="7"/>
      <c r="J1193" s="7"/>
      <c r="K1193" s="7"/>
      <c r="L1193" s="7"/>
      <c r="M1193" s="7"/>
      <c r="N1193" s="427"/>
      <c r="O1193" s="427"/>
      <c r="P1193" s="7"/>
      <c r="Q1193" s="190"/>
      <c r="R1193" s="7"/>
      <c r="S1193" s="7"/>
      <c r="T1193" s="7"/>
      <c r="U1193" s="7"/>
      <c r="V1193" s="7"/>
      <c r="W1193" s="190"/>
      <c r="X1193" s="190"/>
      <c r="Y1193" s="455">
        <v>134636.35</v>
      </c>
      <c r="Z1193" s="460"/>
      <c r="AA1193" s="121"/>
      <c r="AB1193" s="121" t="s">
        <v>979</v>
      </c>
    </row>
    <row r="1194" spans="1:30" s="127" customFormat="1" x14ac:dyDescent="0.2">
      <c r="A1194" s="21">
        <f t="shared" si="361"/>
        <v>932</v>
      </c>
      <c r="B1194" s="296" t="s">
        <v>949</v>
      </c>
      <c r="C1194" s="434">
        <f t="shared" si="359"/>
        <v>160422.70000000001</v>
      </c>
      <c r="D1194" s="410">
        <f t="shared" si="360"/>
        <v>0</v>
      </c>
      <c r="E1194" s="7"/>
      <c r="F1194" s="7"/>
      <c r="G1194" s="7"/>
      <c r="H1194" s="7"/>
      <c r="I1194" s="7"/>
      <c r="J1194" s="7"/>
      <c r="K1194" s="7"/>
      <c r="L1194" s="7"/>
      <c r="M1194" s="7"/>
      <c r="N1194" s="427"/>
      <c r="O1194" s="427"/>
      <c r="P1194" s="7"/>
      <c r="Q1194" s="190"/>
      <c r="R1194" s="7"/>
      <c r="S1194" s="7"/>
      <c r="T1194" s="7"/>
      <c r="U1194" s="7"/>
      <c r="V1194" s="7"/>
      <c r="W1194" s="190"/>
      <c r="X1194" s="190"/>
      <c r="Y1194" s="455">
        <v>160422.70000000001</v>
      </c>
      <c r="Z1194" s="460"/>
      <c r="AA1194" s="121"/>
      <c r="AB1194" s="121" t="s">
        <v>979</v>
      </c>
    </row>
    <row r="1195" spans="1:30" s="127" customFormat="1" x14ac:dyDescent="0.2">
      <c r="A1195" s="21">
        <f t="shared" si="361"/>
        <v>933</v>
      </c>
      <c r="B1195" s="296" t="s">
        <v>950</v>
      </c>
      <c r="C1195" s="434">
        <f t="shared" si="359"/>
        <v>153935.26999999999</v>
      </c>
      <c r="D1195" s="410">
        <f t="shared" si="360"/>
        <v>0</v>
      </c>
      <c r="E1195" s="7"/>
      <c r="F1195" s="7"/>
      <c r="G1195" s="7"/>
      <c r="H1195" s="7"/>
      <c r="I1195" s="7"/>
      <c r="J1195" s="7"/>
      <c r="K1195" s="7"/>
      <c r="L1195" s="7"/>
      <c r="M1195" s="7"/>
      <c r="N1195" s="427"/>
      <c r="O1195" s="427"/>
      <c r="P1195" s="7"/>
      <c r="Q1195" s="190"/>
      <c r="R1195" s="7"/>
      <c r="S1195" s="7"/>
      <c r="T1195" s="7"/>
      <c r="U1195" s="7"/>
      <c r="V1195" s="7"/>
      <c r="W1195" s="190"/>
      <c r="X1195" s="190"/>
      <c r="Y1195" s="455">
        <v>153935.26999999999</v>
      </c>
      <c r="Z1195" s="460"/>
      <c r="AA1195" s="121"/>
      <c r="AB1195" s="121" t="s">
        <v>979</v>
      </c>
    </row>
    <row r="1196" spans="1:30" s="127" customFormat="1" x14ac:dyDescent="0.2">
      <c r="A1196" s="21">
        <f t="shared" si="361"/>
        <v>934</v>
      </c>
      <c r="B1196" s="296" t="s">
        <v>951</v>
      </c>
      <c r="C1196" s="434">
        <f t="shared" si="359"/>
        <v>123112.9</v>
      </c>
      <c r="D1196" s="410">
        <f t="shared" si="360"/>
        <v>0</v>
      </c>
      <c r="E1196" s="7"/>
      <c r="F1196" s="7"/>
      <c r="G1196" s="7"/>
      <c r="H1196" s="7"/>
      <c r="I1196" s="7"/>
      <c r="J1196" s="7"/>
      <c r="K1196" s="7"/>
      <c r="L1196" s="7"/>
      <c r="M1196" s="7"/>
      <c r="N1196" s="427"/>
      <c r="O1196" s="427"/>
      <c r="P1196" s="7"/>
      <c r="Q1196" s="190"/>
      <c r="R1196" s="7"/>
      <c r="S1196" s="7"/>
      <c r="T1196" s="7"/>
      <c r="U1196" s="7"/>
      <c r="V1196" s="7"/>
      <c r="W1196" s="190"/>
      <c r="X1196" s="190"/>
      <c r="Y1196" s="455">
        <v>123112.9</v>
      </c>
      <c r="Z1196" s="460"/>
      <c r="AA1196" s="121"/>
      <c r="AB1196" s="121" t="s">
        <v>979</v>
      </c>
    </row>
    <row r="1197" spans="1:30" s="127" customFormat="1" x14ac:dyDescent="0.2">
      <c r="A1197" s="21">
        <f t="shared" si="361"/>
        <v>935</v>
      </c>
      <c r="B1197" s="296" t="s">
        <v>952</v>
      </c>
      <c r="C1197" s="434">
        <f t="shared" si="359"/>
        <v>130076.39</v>
      </c>
      <c r="D1197" s="410">
        <f t="shared" si="360"/>
        <v>0</v>
      </c>
      <c r="E1197" s="7"/>
      <c r="F1197" s="7"/>
      <c r="G1197" s="7"/>
      <c r="H1197" s="7"/>
      <c r="I1197" s="7"/>
      <c r="J1197" s="7"/>
      <c r="K1197" s="7"/>
      <c r="L1197" s="7"/>
      <c r="M1197" s="7"/>
      <c r="N1197" s="427"/>
      <c r="O1197" s="427"/>
      <c r="P1197" s="7"/>
      <c r="Q1197" s="190"/>
      <c r="R1197" s="7"/>
      <c r="S1197" s="7"/>
      <c r="T1197" s="7"/>
      <c r="U1197" s="7"/>
      <c r="V1197" s="7"/>
      <c r="W1197" s="190"/>
      <c r="X1197" s="190"/>
      <c r="Y1197" s="455">
        <v>130076.39</v>
      </c>
      <c r="Z1197" s="460"/>
      <c r="AA1197" s="121"/>
      <c r="AB1197" s="121" t="s">
        <v>979</v>
      </c>
    </row>
    <row r="1198" spans="1:30" s="127" customFormat="1" x14ac:dyDescent="0.2">
      <c r="A1198" s="21">
        <f t="shared" si="361"/>
        <v>936</v>
      </c>
      <c r="B1198" s="296" t="s">
        <v>953</v>
      </c>
      <c r="C1198" s="434">
        <f t="shared" si="359"/>
        <v>130076.39</v>
      </c>
      <c r="D1198" s="410">
        <f t="shared" si="360"/>
        <v>0</v>
      </c>
      <c r="E1198" s="7"/>
      <c r="F1198" s="7"/>
      <c r="G1198" s="7"/>
      <c r="H1198" s="7"/>
      <c r="I1198" s="7"/>
      <c r="J1198" s="7"/>
      <c r="K1198" s="7"/>
      <c r="L1198" s="7"/>
      <c r="M1198" s="7"/>
      <c r="N1198" s="427"/>
      <c r="O1198" s="427"/>
      <c r="P1198" s="7"/>
      <c r="Q1198" s="190"/>
      <c r="R1198" s="7"/>
      <c r="S1198" s="7"/>
      <c r="T1198" s="7"/>
      <c r="U1198" s="7"/>
      <c r="V1198" s="7"/>
      <c r="W1198" s="190"/>
      <c r="X1198" s="190"/>
      <c r="Y1198" s="455">
        <v>130076.39</v>
      </c>
      <c r="Z1198" s="460"/>
      <c r="AA1198" s="121"/>
      <c r="AB1198" s="121" t="s">
        <v>979</v>
      </c>
    </row>
    <row r="1199" spans="1:30" s="127" customFormat="1" x14ac:dyDescent="0.2">
      <c r="A1199" s="21">
        <f t="shared" si="361"/>
        <v>937</v>
      </c>
      <c r="B1199" s="296" t="s">
        <v>954</v>
      </c>
      <c r="C1199" s="434">
        <f t="shared" si="359"/>
        <v>191319.64</v>
      </c>
      <c r="D1199" s="410">
        <f t="shared" si="360"/>
        <v>0</v>
      </c>
      <c r="E1199" s="7"/>
      <c r="F1199" s="7"/>
      <c r="G1199" s="7"/>
      <c r="H1199" s="7"/>
      <c r="I1199" s="7"/>
      <c r="J1199" s="7"/>
      <c r="K1199" s="7"/>
      <c r="L1199" s="7"/>
      <c r="M1199" s="7"/>
      <c r="N1199" s="427"/>
      <c r="O1199" s="427"/>
      <c r="P1199" s="7"/>
      <c r="Q1199" s="190"/>
      <c r="R1199" s="7"/>
      <c r="S1199" s="7"/>
      <c r="T1199" s="7"/>
      <c r="U1199" s="7"/>
      <c r="V1199" s="7"/>
      <c r="W1199" s="190"/>
      <c r="X1199" s="190"/>
      <c r="Y1199" s="455">
        <v>191319.64</v>
      </c>
      <c r="Z1199" s="460"/>
      <c r="AA1199" s="121"/>
      <c r="AB1199" s="121" t="s">
        <v>979</v>
      </c>
    </row>
    <row r="1200" spans="1:30" ht="19.5" customHeight="1" x14ac:dyDescent="0.25">
      <c r="A1200" s="21">
        <f t="shared" si="361"/>
        <v>938</v>
      </c>
      <c r="B1200" s="329" t="s">
        <v>326</v>
      </c>
      <c r="C1200" s="434">
        <f t="shared" si="359"/>
        <v>2383024.16</v>
      </c>
      <c r="D1200" s="410">
        <f t="shared" si="360"/>
        <v>0</v>
      </c>
      <c r="E1200" s="427"/>
      <c r="F1200" s="455"/>
      <c r="G1200" s="455"/>
      <c r="H1200" s="455"/>
      <c r="I1200" s="455"/>
      <c r="J1200" s="455"/>
      <c r="K1200" s="427"/>
      <c r="L1200" s="427"/>
      <c r="M1200" s="427"/>
      <c r="N1200" s="455">
        <v>454</v>
      </c>
      <c r="O1200" s="427">
        <v>2383024.16</v>
      </c>
      <c r="P1200" s="455"/>
      <c r="Q1200" s="455"/>
      <c r="R1200" s="455"/>
      <c r="S1200" s="455"/>
      <c r="T1200" s="427"/>
      <c r="U1200" s="427"/>
      <c r="V1200" s="427"/>
      <c r="W1200" s="427"/>
      <c r="X1200" s="427"/>
      <c r="Y1200" s="427"/>
      <c r="Z1200" s="429"/>
      <c r="AA1200" s="34"/>
      <c r="AB1200" s="34"/>
      <c r="AC1200" s="36"/>
      <c r="AD1200" s="85"/>
    </row>
    <row r="1201" spans="1:33" ht="19.5" customHeight="1" x14ac:dyDescent="0.25">
      <c r="A1201" s="496" t="s">
        <v>17</v>
      </c>
      <c r="B1201" s="496"/>
      <c r="C1201" s="429">
        <f>SUM(C1118:C1200)</f>
        <v>81538987.429999992</v>
      </c>
      <c r="D1201" s="427">
        <f t="shared" ref="D1201:Y1201" si="362">SUM(D1118:D1200)</f>
        <v>0</v>
      </c>
      <c r="E1201" s="427">
        <f t="shared" si="362"/>
        <v>0</v>
      </c>
      <c r="F1201" s="427">
        <f t="shared" si="362"/>
        <v>0</v>
      </c>
      <c r="G1201" s="427">
        <f t="shared" si="362"/>
        <v>0</v>
      </c>
      <c r="H1201" s="427">
        <f t="shared" si="362"/>
        <v>0</v>
      </c>
      <c r="I1201" s="427">
        <f t="shared" si="362"/>
        <v>0</v>
      </c>
      <c r="J1201" s="427">
        <f t="shared" si="362"/>
        <v>0</v>
      </c>
      <c r="K1201" s="427">
        <f t="shared" si="362"/>
        <v>0</v>
      </c>
      <c r="L1201" s="427">
        <f t="shared" ref="L1201" si="363">SUM(L1118:L1200)</f>
        <v>0</v>
      </c>
      <c r="M1201" s="427">
        <f t="shared" si="362"/>
        <v>0</v>
      </c>
      <c r="N1201" s="427">
        <f t="shared" si="362"/>
        <v>454</v>
      </c>
      <c r="O1201" s="427">
        <f t="shared" si="362"/>
        <v>2383024.16</v>
      </c>
      <c r="P1201" s="427">
        <f t="shared" si="362"/>
        <v>0</v>
      </c>
      <c r="Q1201" s="427">
        <f t="shared" si="362"/>
        <v>0</v>
      </c>
      <c r="R1201" s="427">
        <f t="shared" si="362"/>
        <v>6540.3</v>
      </c>
      <c r="S1201" s="427">
        <f t="shared" si="362"/>
        <v>16364890.18</v>
      </c>
      <c r="T1201" s="427">
        <f t="shared" si="362"/>
        <v>0</v>
      </c>
      <c r="U1201" s="427">
        <f t="shared" si="362"/>
        <v>0</v>
      </c>
      <c r="V1201" s="427">
        <f t="shared" si="362"/>
        <v>0</v>
      </c>
      <c r="W1201" s="427">
        <f t="shared" si="362"/>
        <v>0</v>
      </c>
      <c r="X1201" s="427">
        <f t="shared" si="362"/>
        <v>0</v>
      </c>
      <c r="Y1201" s="427">
        <f t="shared" si="362"/>
        <v>62791073.090000011</v>
      </c>
      <c r="Z1201" s="429">
        <f>(C1201-Y1201)*0.0214</f>
        <v>401205.36687599955</v>
      </c>
      <c r="AA1201" s="34"/>
      <c r="AB1201" s="34"/>
      <c r="AC1201" s="85"/>
      <c r="AD1201" s="85"/>
      <c r="AG1201" s="86"/>
    </row>
    <row r="1202" spans="1:33" s="5" customFormat="1" ht="15.75" customHeight="1" x14ac:dyDescent="0.25">
      <c r="A1202" s="519" t="s">
        <v>132</v>
      </c>
      <c r="B1202" s="519"/>
      <c r="C1202" s="463">
        <f>C1201+C1116+C1113+C1103+C1106</f>
        <v>89946941.289999992</v>
      </c>
      <c r="D1202" s="105">
        <f t="shared" ref="D1202:Y1202" si="364">D1201+D1116+D1113+D1103+D1106</f>
        <v>3885633.43</v>
      </c>
      <c r="E1202" s="105">
        <f t="shared" si="364"/>
        <v>0</v>
      </c>
      <c r="F1202" s="105">
        <f t="shared" si="364"/>
        <v>0</v>
      </c>
      <c r="G1202" s="105">
        <f t="shared" si="364"/>
        <v>2853639.43</v>
      </c>
      <c r="H1202" s="105">
        <f t="shared" si="364"/>
        <v>0</v>
      </c>
      <c r="I1202" s="105">
        <f t="shared" si="364"/>
        <v>1031994</v>
      </c>
      <c r="J1202" s="105">
        <f t="shared" si="364"/>
        <v>0</v>
      </c>
      <c r="K1202" s="105">
        <f t="shared" si="364"/>
        <v>0</v>
      </c>
      <c r="L1202" s="105">
        <f t="shared" ref="L1202" si="365">L1201+L1116+L1113+L1103+L1106</f>
        <v>0</v>
      </c>
      <c r="M1202" s="105">
        <f t="shared" si="364"/>
        <v>0</v>
      </c>
      <c r="N1202" s="105">
        <f t="shared" si="364"/>
        <v>454</v>
      </c>
      <c r="O1202" s="105">
        <f t="shared" si="364"/>
        <v>2383024.16</v>
      </c>
      <c r="P1202" s="105">
        <f t="shared" si="364"/>
        <v>0</v>
      </c>
      <c r="Q1202" s="105">
        <f t="shared" si="364"/>
        <v>0</v>
      </c>
      <c r="R1202" s="105">
        <f t="shared" si="364"/>
        <v>6540.3</v>
      </c>
      <c r="S1202" s="105">
        <f t="shared" si="364"/>
        <v>16364890.18</v>
      </c>
      <c r="T1202" s="105">
        <f t="shared" si="364"/>
        <v>0</v>
      </c>
      <c r="U1202" s="105">
        <f t="shared" si="364"/>
        <v>0</v>
      </c>
      <c r="V1202" s="105">
        <f t="shared" si="364"/>
        <v>0</v>
      </c>
      <c r="W1202" s="105">
        <f t="shared" si="364"/>
        <v>0</v>
      </c>
      <c r="X1202" s="105">
        <f t="shared" si="364"/>
        <v>0</v>
      </c>
      <c r="Y1202" s="105">
        <f t="shared" si="364"/>
        <v>67313393.520000011</v>
      </c>
      <c r="Z1202" s="429">
        <f>(C1202-Y1202)*0.0214</f>
        <v>484357.92227799958</v>
      </c>
      <c r="AA1202" s="34"/>
      <c r="AB1202" s="34"/>
      <c r="AC1202" s="85"/>
      <c r="AD1202" s="85"/>
      <c r="AE1202" s="86"/>
    </row>
    <row r="1203" spans="1:33" ht="18" customHeight="1" x14ac:dyDescent="0.25">
      <c r="A1203" s="492" t="s">
        <v>352</v>
      </c>
      <c r="B1203" s="493"/>
      <c r="C1203" s="493"/>
      <c r="D1203" s="493"/>
      <c r="E1203" s="493"/>
      <c r="F1203" s="493"/>
      <c r="G1203" s="493"/>
      <c r="H1203" s="493"/>
      <c r="I1203" s="493"/>
      <c r="J1203" s="493"/>
      <c r="K1203" s="493"/>
      <c r="L1203" s="493"/>
      <c r="M1203" s="493"/>
      <c r="N1203" s="493"/>
      <c r="O1203" s="493"/>
      <c r="P1203" s="493"/>
      <c r="Q1203" s="493"/>
      <c r="R1203" s="493"/>
      <c r="S1203" s="493"/>
      <c r="T1203" s="493"/>
      <c r="U1203" s="493"/>
      <c r="V1203" s="493"/>
      <c r="W1203" s="493"/>
      <c r="X1203" s="493"/>
      <c r="Y1203" s="494"/>
      <c r="Z1203" s="463"/>
      <c r="AA1203" s="34"/>
      <c r="AB1203" s="34"/>
      <c r="AD1203" s="85"/>
    </row>
    <row r="1204" spans="1:33" ht="18" customHeight="1" x14ac:dyDescent="0.2">
      <c r="A1204" s="633" t="s">
        <v>1484</v>
      </c>
      <c r="B1204" s="634"/>
      <c r="C1204" s="635"/>
      <c r="D1204" s="105"/>
      <c r="E1204" s="105"/>
      <c r="F1204" s="105"/>
      <c r="G1204" s="105"/>
      <c r="H1204" s="105"/>
      <c r="I1204" s="105"/>
      <c r="J1204" s="105"/>
      <c r="K1204" s="105"/>
      <c r="L1204" s="105"/>
      <c r="M1204" s="105"/>
      <c r="N1204" s="105"/>
      <c r="O1204" s="105"/>
      <c r="P1204" s="105"/>
      <c r="Q1204" s="105"/>
      <c r="R1204" s="105"/>
      <c r="S1204" s="105"/>
      <c r="T1204" s="105"/>
      <c r="U1204" s="105"/>
      <c r="V1204" s="105"/>
      <c r="W1204" s="105"/>
      <c r="X1204" s="105"/>
      <c r="Y1204" s="105"/>
      <c r="Z1204" s="463"/>
      <c r="AA1204" s="34"/>
      <c r="AB1204" s="34"/>
      <c r="AD1204" s="85"/>
    </row>
    <row r="1205" spans="1:33" ht="18" customHeight="1" x14ac:dyDescent="0.25">
      <c r="A1205" s="428">
        <f>A1200+1</f>
        <v>939</v>
      </c>
      <c r="B1205" s="299" t="s">
        <v>961</v>
      </c>
      <c r="C1205" s="434">
        <f>D1205+M1205+O1205+Q1205+S1205+U1205+W1205+X1205+Y1205</f>
        <v>813183.86</v>
      </c>
      <c r="D1205" s="410">
        <f>E1205+F1205+G1205+H1205+I1205+J1205</f>
        <v>0</v>
      </c>
      <c r="E1205" s="105"/>
      <c r="F1205" s="105"/>
      <c r="G1205" s="105"/>
      <c r="H1205" s="105"/>
      <c r="I1205" s="105"/>
      <c r="J1205" s="105"/>
      <c r="K1205" s="105"/>
      <c r="L1205" s="105"/>
      <c r="M1205" s="105"/>
      <c r="N1205" s="105"/>
      <c r="O1205" s="105"/>
      <c r="P1205" s="105"/>
      <c r="Q1205" s="105"/>
      <c r="R1205" s="105"/>
      <c r="S1205" s="105"/>
      <c r="T1205" s="105"/>
      <c r="U1205" s="105"/>
      <c r="V1205" s="105"/>
      <c r="W1205" s="105"/>
      <c r="X1205" s="105"/>
      <c r="Y1205" s="427">
        <v>813183.86</v>
      </c>
      <c r="Z1205" s="429"/>
      <c r="AA1205" s="34"/>
      <c r="AB1205" s="34" t="s">
        <v>1089</v>
      </c>
      <c r="AD1205" s="85"/>
    </row>
    <row r="1206" spans="1:33" ht="18" customHeight="1" x14ac:dyDescent="0.25">
      <c r="A1206" s="496" t="s">
        <v>17</v>
      </c>
      <c r="B1206" s="496"/>
      <c r="C1206" s="463">
        <f>SUM(C1205)</f>
        <v>813183.86</v>
      </c>
      <c r="D1206" s="105">
        <f t="shared" ref="D1206:Y1206" si="366">SUM(D1205)</f>
        <v>0</v>
      </c>
      <c r="E1206" s="105">
        <f t="shared" si="366"/>
        <v>0</v>
      </c>
      <c r="F1206" s="105">
        <f t="shared" si="366"/>
        <v>0</v>
      </c>
      <c r="G1206" s="105">
        <f t="shared" si="366"/>
        <v>0</v>
      </c>
      <c r="H1206" s="105">
        <f t="shared" si="366"/>
        <v>0</v>
      </c>
      <c r="I1206" s="105">
        <f t="shared" si="366"/>
        <v>0</v>
      </c>
      <c r="J1206" s="105">
        <f t="shared" si="366"/>
        <v>0</v>
      </c>
      <c r="K1206" s="105">
        <f t="shared" si="366"/>
        <v>0</v>
      </c>
      <c r="L1206" s="105">
        <f t="shared" si="366"/>
        <v>0</v>
      </c>
      <c r="M1206" s="105">
        <f t="shared" si="366"/>
        <v>0</v>
      </c>
      <c r="N1206" s="105">
        <f t="shared" si="366"/>
        <v>0</v>
      </c>
      <c r="O1206" s="105">
        <f t="shared" si="366"/>
        <v>0</v>
      </c>
      <c r="P1206" s="105">
        <f t="shared" si="366"/>
        <v>0</v>
      </c>
      <c r="Q1206" s="105">
        <f t="shared" si="366"/>
        <v>0</v>
      </c>
      <c r="R1206" s="105">
        <f t="shared" si="366"/>
        <v>0</v>
      </c>
      <c r="S1206" s="105">
        <f t="shared" si="366"/>
        <v>0</v>
      </c>
      <c r="T1206" s="105">
        <f t="shared" si="366"/>
        <v>0</v>
      </c>
      <c r="U1206" s="105">
        <f t="shared" si="366"/>
        <v>0</v>
      </c>
      <c r="V1206" s="105">
        <f t="shared" si="366"/>
        <v>0</v>
      </c>
      <c r="W1206" s="105">
        <f t="shared" si="366"/>
        <v>0</v>
      </c>
      <c r="X1206" s="105">
        <f t="shared" si="366"/>
        <v>0</v>
      </c>
      <c r="Y1206" s="105">
        <f t="shared" si="366"/>
        <v>813183.86</v>
      </c>
      <c r="Z1206" s="429">
        <f>(C1206-Y1206)*0.0214</f>
        <v>0</v>
      </c>
      <c r="AA1206" s="34"/>
      <c r="AB1206" s="34"/>
      <c r="AD1206" s="85"/>
    </row>
    <row r="1207" spans="1:33" ht="18" customHeight="1" x14ac:dyDescent="0.25">
      <c r="A1207" s="629" t="s">
        <v>345</v>
      </c>
      <c r="B1207" s="630"/>
      <c r="C1207" s="630"/>
      <c r="D1207" s="630"/>
      <c r="E1207" s="630"/>
      <c r="F1207" s="631"/>
      <c r="G1207" s="105"/>
      <c r="H1207" s="105"/>
      <c r="I1207" s="105"/>
      <c r="J1207" s="105"/>
      <c r="K1207" s="105"/>
      <c r="L1207" s="105"/>
      <c r="M1207" s="105"/>
      <c r="N1207" s="105"/>
      <c r="O1207" s="105"/>
      <c r="P1207" s="105"/>
      <c r="Q1207" s="105"/>
      <c r="R1207" s="105"/>
      <c r="S1207" s="105"/>
      <c r="T1207" s="105"/>
      <c r="U1207" s="105"/>
      <c r="V1207" s="105"/>
      <c r="W1207" s="105"/>
      <c r="X1207" s="105"/>
      <c r="Y1207" s="105"/>
      <c r="Z1207" s="463"/>
      <c r="AA1207" s="34"/>
      <c r="AB1207" s="34"/>
      <c r="AD1207" s="85"/>
    </row>
    <row r="1208" spans="1:33" ht="18" customHeight="1" x14ac:dyDescent="0.25">
      <c r="A1208" s="428">
        <f>A1205+1</f>
        <v>940</v>
      </c>
      <c r="B1208" s="313" t="s">
        <v>346</v>
      </c>
      <c r="C1208" s="434">
        <f>D1208+M1208+O1208+Q1208+S1208+U1208+W1208+X1208+Y1208</f>
        <v>15575713.310000001</v>
      </c>
      <c r="D1208" s="410">
        <f>E1208+F1208+G1208+H1208+I1208+J1208</f>
        <v>0</v>
      </c>
      <c r="E1208" s="427"/>
      <c r="F1208" s="105"/>
      <c r="G1208" s="105"/>
      <c r="H1208" s="105"/>
      <c r="I1208" s="105"/>
      <c r="J1208" s="105"/>
      <c r="K1208" s="105"/>
      <c r="L1208" s="105"/>
      <c r="M1208" s="105"/>
      <c r="N1208" s="105"/>
      <c r="O1208" s="105"/>
      <c r="P1208" s="105"/>
      <c r="Q1208" s="105"/>
      <c r="R1208" s="105">
        <v>3084</v>
      </c>
      <c r="S1208" s="427">
        <v>15575713.310000001</v>
      </c>
      <c r="T1208" s="105"/>
      <c r="U1208" s="105"/>
      <c r="V1208" s="105"/>
      <c r="W1208" s="105"/>
      <c r="X1208" s="105"/>
      <c r="Y1208" s="427"/>
      <c r="Z1208" s="429"/>
      <c r="AA1208" s="34"/>
      <c r="AB1208" s="34"/>
      <c r="AD1208" s="85"/>
    </row>
    <row r="1209" spans="1:33" ht="18" customHeight="1" x14ac:dyDescent="0.25">
      <c r="A1209" s="632" t="s">
        <v>17</v>
      </c>
      <c r="B1209" s="632"/>
      <c r="C1209" s="429">
        <f>SUM(C1208)</f>
        <v>15575713.310000001</v>
      </c>
      <c r="D1209" s="427">
        <f t="shared" ref="D1209:Y1209" si="367">SUM(D1208)</f>
        <v>0</v>
      </c>
      <c r="E1209" s="427">
        <f t="shared" si="367"/>
        <v>0</v>
      </c>
      <c r="F1209" s="427">
        <f t="shared" si="367"/>
        <v>0</v>
      </c>
      <c r="G1209" s="427">
        <f t="shared" si="367"/>
        <v>0</v>
      </c>
      <c r="H1209" s="427">
        <f t="shared" si="367"/>
        <v>0</v>
      </c>
      <c r="I1209" s="427">
        <f t="shared" si="367"/>
        <v>0</v>
      </c>
      <c r="J1209" s="427">
        <f t="shared" si="367"/>
        <v>0</v>
      </c>
      <c r="K1209" s="427">
        <f t="shared" si="367"/>
        <v>0</v>
      </c>
      <c r="L1209" s="427">
        <f t="shared" si="367"/>
        <v>0</v>
      </c>
      <c r="M1209" s="427">
        <f t="shared" si="367"/>
        <v>0</v>
      </c>
      <c r="N1209" s="427">
        <f t="shared" si="367"/>
        <v>0</v>
      </c>
      <c r="O1209" s="427">
        <f t="shared" si="367"/>
        <v>0</v>
      </c>
      <c r="P1209" s="427">
        <f t="shared" si="367"/>
        <v>0</v>
      </c>
      <c r="Q1209" s="427">
        <f t="shared" si="367"/>
        <v>0</v>
      </c>
      <c r="R1209" s="427">
        <f t="shared" si="367"/>
        <v>3084</v>
      </c>
      <c r="S1209" s="427">
        <f t="shared" si="367"/>
        <v>15575713.310000001</v>
      </c>
      <c r="T1209" s="427">
        <f t="shared" si="367"/>
        <v>0</v>
      </c>
      <c r="U1209" s="427">
        <f t="shared" si="367"/>
        <v>0</v>
      </c>
      <c r="V1209" s="427">
        <f t="shared" si="367"/>
        <v>0</v>
      </c>
      <c r="W1209" s="427">
        <f t="shared" si="367"/>
        <v>0</v>
      </c>
      <c r="X1209" s="427">
        <f t="shared" si="367"/>
        <v>0</v>
      </c>
      <c r="Y1209" s="427">
        <f t="shared" si="367"/>
        <v>0</v>
      </c>
      <c r="Z1209" s="429">
        <f>(C1209-Y1209)*0.0214</f>
        <v>333320.26483399997</v>
      </c>
      <c r="AA1209" s="34"/>
      <c r="AB1209" s="34"/>
      <c r="AD1209" s="85"/>
    </row>
    <row r="1210" spans="1:33" ht="18" customHeight="1" x14ac:dyDescent="0.25">
      <c r="A1210" s="545" t="s">
        <v>72</v>
      </c>
      <c r="B1210" s="546"/>
      <c r="C1210" s="547"/>
      <c r="D1210" s="627"/>
      <c r="E1210" s="627"/>
      <c r="F1210" s="627"/>
      <c r="G1210" s="627"/>
      <c r="H1210" s="627"/>
      <c r="I1210" s="627"/>
      <c r="J1210" s="627"/>
      <c r="K1210" s="627"/>
      <c r="L1210" s="627"/>
      <c r="M1210" s="627"/>
      <c r="N1210" s="627"/>
      <c r="O1210" s="627"/>
      <c r="P1210" s="627"/>
      <c r="Q1210" s="627"/>
      <c r="R1210" s="627"/>
      <c r="S1210" s="627"/>
      <c r="T1210" s="627"/>
      <c r="U1210" s="627"/>
      <c r="V1210" s="627"/>
      <c r="W1210" s="627"/>
      <c r="X1210" s="627"/>
      <c r="Y1210" s="627"/>
      <c r="Z1210" s="482"/>
      <c r="AA1210" s="34"/>
      <c r="AB1210" s="34"/>
      <c r="AD1210" s="85"/>
    </row>
    <row r="1211" spans="1:33" ht="18" customHeight="1" x14ac:dyDescent="0.25">
      <c r="A1211" s="428">
        <f>A1208+1</f>
        <v>941</v>
      </c>
      <c r="B1211" s="357" t="s">
        <v>90</v>
      </c>
      <c r="C1211" s="434">
        <f t="shared" ref="C1211:C1217" si="368">D1211+M1211+O1211+Q1211+S1211+U1211+W1211+X1211+Y1211</f>
        <v>9941208.1699999999</v>
      </c>
      <c r="D1211" s="410">
        <f t="shared" ref="D1211:D1217" si="369">E1211+F1211+G1211+H1211+I1211+J1211</f>
        <v>8677683.4199999999</v>
      </c>
      <c r="E1211" s="427"/>
      <c r="F1211" s="455"/>
      <c r="G1211" s="427">
        <v>6369768.6200000001</v>
      </c>
      <c r="H1211" s="427">
        <v>626368.78</v>
      </c>
      <c r="I1211" s="427">
        <v>1315432.1399999999</v>
      </c>
      <c r="J1211" s="427">
        <v>366113.88</v>
      </c>
      <c r="K1211" s="427"/>
      <c r="L1211" s="427"/>
      <c r="M1211" s="427"/>
      <c r="N1211" s="427"/>
      <c r="O1211" s="427"/>
      <c r="P1211" s="427"/>
      <c r="Q1211" s="383"/>
      <c r="R1211" s="427"/>
      <c r="S1211" s="383"/>
      <c r="T1211" s="427"/>
      <c r="U1211" s="427"/>
      <c r="V1211" s="427"/>
      <c r="W1211" s="427"/>
      <c r="X1211" s="427">
        <v>287984.90000000002</v>
      </c>
      <c r="Y1211" s="455">
        <v>975539.85000000009</v>
      </c>
      <c r="Z1211" s="460"/>
      <c r="AA1211" s="34" t="s">
        <v>354</v>
      </c>
      <c r="AB1211" s="34" t="s">
        <v>1101</v>
      </c>
      <c r="AD1211" s="85"/>
    </row>
    <row r="1212" spans="1:33" ht="18" customHeight="1" x14ac:dyDescent="0.25">
      <c r="A1212" s="428">
        <f t="shared" ref="A1212:A1217" si="370">A1211+1</f>
        <v>942</v>
      </c>
      <c r="B1212" s="357" t="s">
        <v>91</v>
      </c>
      <c r="C1212" s="434">
        <f t="shared" si="368"/>
        <v>10888710.069999998</v>
      </c>
      <c r="D1212" s="410">
        <f t="shared" si="369"/>
        <v>9637136.6999999993</v>
      </c>
      <c r="E1212" s="427"/>
      <c r="F1212" s="455"/>
      <c r="G1212" s="427">
        <v>6629046.4800000004</v>
      </c>
      <c r="H1212" s="427">
        <v>591157.57999999996</v>
      </c>
      <c r="I1212" s="427">
        <v>1241369.44</v>
      </c>
      <c r="J1212" s="427">
        <v>1175563.2</v>
      </c>
      <c r="K1212" s="427"/>
      <c r="L1212" s="427"/>
      <c r="M1212" s="427"/>
      <c r="N1212" s="427"/>
      <c r="O1212" s="427"/>
      <c r="P1212" s="427"/>
      <c r="Q1212" s="383"/>
      <c r="R1212" s="427"/>
      <c r="S1212" s="383"/>
      <c r="T1212" s="427"/>
      <c r="U1212" s="427"/>
      <c r="V1212" s="427"/>
      <c r="W1212" s="427"/>
      <c r="X1212" s="427">
        <v>285961.2</v>
      </c>
      <c r="Y1212" s="455">
        <v>965612.16999999993</v>
      </c>
      <c r="Z1212" s="460"/>
      <c r="AA1212" s="34" t="s">
        <v>354</v>
      </c>
      <c r="AB1212" s="34" t="s">
        <v>1101</v>
      </c>
      <c r="AD1212" s="85"/>
    </row>
    <row r="1213" spans="1:33" ht="18" customHeight="1" x14ac:dyDescent="0.25">
      <c r="A1213" s="428">
        <f t="shared" si="370"/>
        <v>943</v>
      </c>
      <c r="B1213" s="358" t="s">
        <v>327</v>
      </c>
      <c r="C1213" s="434">
        <f t="shared" si="368"/>
        <v>8836060.290000001</v>
      </c>
      <c r="D1213" s="410">
        <f t="shared" si="369"/>
        <v>7640108.2400000002</v>
      </c>
      <c r="E1213" s="427"/>
      <c r="F1213" s="455"/>
      <c r="G1213" s="427">
        <v>7640108.2400000002</v>
      </c>
      <c r="H1213" s="427"/>
      <c r="I1213" s="427"/>
      <c r="J1213" s="427"/>
      <c r="K1213" s="427"/>
      <c r="L1213" s="427"/>
      <c r="M1213" s="427"/>
      <c r="N1213" s="427"/>
      <c r="O1213" s="427"/>
      <c r="P1213" s="427"/>
      <c r="Q1213" s="427"/>
      <c r="R1213" s="427"/>
      <c r="S1213" s="383"/>
      <c r="T1213" s="427"/>
      <c r="U1213" s="427"/>
      <c r="V1213" s="427"/>
      <c r="W1213" s="427"/>
      <c r="X1213" s="427"/>
      <c r="Y1213" s="455">
        <v>1195952.05</v>
      </c>
      <c r="Z1213" s="460"/>
      <c r="AA1213" s="34"/>
      <c r="AB1213" s="34" t="s">
        <v>978</v>
      </c>
      <c r="AD1213" s="85"/>
    </row>
    <row r="1214" spans="1:33" ht="18" customHeight="1" x14ac:dyDescent="0.25">
      <c r="A1214" s="428">
        <f t="shared" si="370"/>
        <v>944</v>
      </c>
      <c r="B1214" s="358" t="s">
        <v>328</v>
      </c>
      <c r="C1214" s="434">
        <f t="shared" si="368"/>
        <v>8339255.4900000002</v>
      </c>
      <c r="D1214" s="410">
        <f t="shared" si="369"/>
        <v>0</v>
      </c>
      <c r="E1214" s="427"/>
      <c r="F1214" s="427"/>
      <c r="G1214" s="427"/>
      <c r="H1214" s="427"/>
      <c r="I1214" s="427"/>
      <c r="J1214" s="427"/>
      <c r="K1214" s="427"/>
      <c r="L1214" s="427"/>
      <c r="M1214" s="427"/>
      <c r="N1214" s="427"/>
      <c r="O1214" s="427"/>
      <c r="P1214" s="427">
        <v>740</v>
      </c>
      <c r="Q1214" s="427">
        <v>4750858.18</v>
      </c>
      <c r="R1214" s="427"/>
      <c r="S1214" s="383"/>
      <c r="T1214" s="427">
        <v>318</v>
      </c>
      <c r="U1214" s="427">
        <v>2805853.25</v>
      </c>
      <c r="V1214" s="427"/>
      <c r="W1214" s="427"/>
      <c r="X1214" s="427"/>
      <c r="Y1214" s="455">
        <v>782544.06</v>
      </c>
      <c r="Z1214" s="460"/>
      <c r="AA1214" s="34"/>
      <c r="AB1214" s="34" t="s">
        <v>978</v>
      </c>
      <c r="AD1214" s="85"/>
    </row>
    <row r="1215" spans="1:33" s="127" customFormat="1" x14ac:dyDescent="0.25">
      <c r="A1215" s="428">
        <f t="shared" si="370"/>
        <v>945</v>
      </c>
      <c r="B1215" s="359" t="s">
        <v>956</v>
      </c>
      <c r="C1215" s="434">
        <f t="shared" si="368"/>
        <v>397182.09</v>
      </c>
      <c r="D1215" s="410">
        <f t="shared" si="369"/>
        <v>0</v>
      </c>
      <c r="E1215" s="410"/>
      <c r="F1215" s="410"/>
      <c r="G1215" s="410"/>
      <c r="H1215" s="410"/>
      <c r="I1215" s="410"/>
      <c r="J1215" s="410"/>
      <c r="K1215" s="410"/>
      <c r="L1215" s="410"/>
      <c r="M1215" s="410"/>
      <c r="N1215" s="410"/>
      <c r="O1215" s="410"/>
      <c r="P1215" s="190"/>
      <c r="Q1215" s="422"/>
      <c r="R1215" s="190"/>
      <c r="S1215" s="383"/>
      <c r="T1215" s="410"/>
      <c r="U1215" s="410"/>
      <c r="V1215" s="410"/>
      <c r="W1215" s="410"/>
      <c r="X1215" s="410"/>
      <c r="Y1215" s="427">
        <v>397182.09</v>
      </c>
      <c r="Z1215" s="429"/>
      <c r="AA1215" s="326" t="s">
        <v>955</v>
      </c>
      <c r="AB1215" s="34" t="s">
        <v>978</v>
      </c>
    </row>
    <row r="1216" spans="1:33" s="127" customFormat="1" x14ac:dyDescent="0.25">
      <c r="A1216" s="428">
        <f t="shared" si="370"/>
        <v>946</v>
      </c>
      <c r="B1216" s="359" t="s">
        <v>957</v>
      </c>
      <c r="C1216" s="434">
        <f t="shared" si="368"/>
        <v>1225932.8999999999</v>
      </c>
      <c r="D1216" s="410">
        <f t="shared" si="369"/>
        <v>0</v>
      </c>
      <c r="E1216" s="410"/>
      <c r="F1216" s="410"/>
      <c r="G1216" s="410"/>
      <c r="H1216" s="410"/>
      <c r="I1216" s="410"/>
      <c r="J1216" s="410"/>
      <c r="K1216" s="410"/>
      <c r="L1216" s="410"/>
      <c r="M1216" s="410"/>
      <c r="N1216" s="190"/>
      <c r="O1216" s="383"/>
      <c r="P1216" s="190"/>
      <c r="Q1216" s="383"/>
      <c r="R1216" s="190"/>
      <c r="S1216" s="383"/>
      <c r="T1216" s="410"/>
      <c r="U1216" s="410"/>
      <c r="V1216" s="410"/>
      <c r="W1216" s="410"/>
      <c r="X1216" s="410"/>
      <c r="Y1216" s="427">
        <v>1225932.8999999999</v>
      </c>
      <c r="Z1216" s="429"/>
      <c r="AA1216" s="326" t="s">
        <v>958</v>
      </c>
      <c r="AB1216" s="34" t="s">
        <v>1026</v>
      </c>
    </row>
    <row r="1217" spans="1:33" s="127" customFormat="1" ht="18.75" customHeight="1" x14ac:dyDescent="0.25">
      <c r="A1217" s="428">
        <f t="shared" si="370"/>
        <v>947</v>
      </c>
      <c r="B1217" s="359" t="s">
        <v>959</v>
      </c>
      <c r="C1217" s="434">
        <f t="shared" si="368"/>
        <v>562906.75</v>
      </c>
      <c r="D1217" s="410">
        <f t="shared" si="369"/>
        <v>0</v>
      </c>
      <c r="E1217" s="410"/>
      <c r="F1217" s="383"/>
      <c r="G1217" s="383"/>
      <c r="H1217" s="383"/>
      <c r="I1217" s="383"/>
      <c r="J1217" s="383"/>
      <c r="K1217" s="410"/>
      <c r="L1217" s="410"/>
      <c r="M1217" s="410"/>
      <c r="N1217" s="410"/>
      <c r="O1217" s="410"/>
      <c r="P1217" s="190"/>
      <c r="Q1217" s="383"/>
      <c r="R1217" s="190"/>
      <c r="S1217" s="383"/>
      <c r="T1217" s="422"/>
      <c r="U1217" s="383"/>
      <c r="V1217" s="410"/>
      <c r="W1217" s="410"/>
      <c r="X1217" s="422"/>
      <c r="Y1217" s="427">
        <v>562906.75</v>
      </c>
      <c r="Z1217" s="429"/>
      <c r="AA1217" s="323" t="s">
        <v>960</v>
      </c>
      <c r="AB1217" s="34" t="s">
        <v>1034</v>
      </c>
    </row>
    <row r="1218" spans="1:33" ht="18" customHeight="1" x14ac:dyDescent="0.25">
      <c r="A1218" s="496" t="s">
        <v>17</v>
      </c>
      <c r="B1218" s="496"/>
      <c r="C1218" s="429">
        <f>SUM(C1211:C1217)</f>
        <v>40191255.760000005</v>
      </c>
      <c r="D1218" s="427">
        <f t="shared" ref="D1218:Y1218" si="371">SUM(D1211:D1217)</f>
        <v>25954928.359999999</v>
      </c>
      <c r="E1218" s="427">
        <f t="shared" si="371"/>
        <v>0</v>
      </c>
      <c r="F1218" s="427">
        <f t="shared" si="371"/>
        <v>0</v>
      </c>
      <c r="G1218" s="427">
        <f t="shared" si="371"/>
        <v>20638923.340000004</v>
      </c>
      <c r="H1218" s="427">
        <f t="shared" si="371"/>
        <v>1217526.3599999999</v>
      </c>
      <c r="I1218" s="427">
        <f t="shared" si="371"/>
        <v>2556801.58</v>
      </c>
      <c r="J1218" s="427">
        <f t="shared" si="371"/>
        <v>1541677.08</v>
      </c>
      <c r="K1218" s="427">
        <f t="shared" si="371"/>
        <v>0</v>
      </c>
      <c r="L1218" s="427">
        <f t="shared" si="371"/>
        <v>0</v>
      </c>
      <c r="M1218" s="427">
        <f t="shared" si="371"/>
        <v>0</v>
      </c>
      <c r="N1218" s="427">
        <f t="shared" si="371"/>
        <v>0</v>
      </c>
      <c r="O1218" s="427">
        <f t="shared" si="371"/>
        <v>0</v>
      </c>
      <c r="P1218" s="427">
        <f t="shared" si="371"/>
        <v>740</v>
      </c>
      <c r="Q1218" s="427">
        <f t="shared" si="371"/>
        <v>4750858.18</v>
      </c>
      <c r="R1218" s="427">
        <f t="shared" si="371"/>
        <v>0</v>
      </c>
      <c r="S1218" s="427">
        <f t="shared" si="371"/>
        <v>0</v>
      </c>
      <c r="T1218" s="427">
        <f t="shared" si="371"/>
        <v>318</v>
      </c>
      <c r="U1218" s="427">
        <f t="shared" si="371"/>
        <v>2805853.25</v>
      </c>
      <c r="V1218" s="427">
        <f t="shared" si="371"/>
        <v>0</v>
      </c>
      <c r="W1218" s="427">
        <f t="shared" si="371"/>
        <v>0</v>
      </c>
      <c r="X1218" s="427">
        <f t="shared" si="371"/>
        <v>573946.10000000009</v>
      </c>
      <c r="Y1218" s="427">
        <f t="shared" si="371"/>
        <v>6105669.870000001</v>
      </c>
      <c r="Z1218" s="429">
        <f>(C1218-Y1218)*0.0214</f>
        <v>729431.53804599994</v>
      </c>
      <c r="AA1218" s="34"/>
      <c r="AB1218" s="34"/>
      <c r="AD1218" s="85"/>
      <c r="AG1218" s="86"/>
    </row>
    <row r="1219" spans="1:33" ht="18" customHeight="1" x14ac:dyDescent="0.25">
      <c r="A1219" s="545" t="s">
        <v>92</v>
      </c>
      <c r="B1219" s="546"/>
      <c r="C1219" s="547"/>
      <c r="D1219" s="627"/>
      <c r="E1219" s="627"/>
      <c r="F1219" s="627"/>
      <c r="G1219" s="627"/>
      <c r="H1219" s="627"/>
      <c r="I1219" s="627"/>
      <c r="J1219" s="627"/>
      <c r="K1219" s="627"/>
      <c r="L1219" s="627"/>
      <c r="M1219" s="627"/>
      <c r="N1219" s="627"/>
      <c r="O1219" s="627"/>
      <c r="P1219" s="627"/>
      <c r="Q1219" s="627"/>
      <c r="R1219" s="627"/>
      <c r="S1219" s="627"/>
      <c r="T1219" s="627"/>
      <c r="U1219" s="627"/>
      <c r="V1219" s="627"/>
      <c r="W1219" s="627"/>
      <c r="X1219" s="627"/>
      <c r="Y1219" s="627"/>
      <c r="Z1219" s="482"/>
      <c r="AA1219" s="34"/>
      <c r="AB1219" s="34"/>
      <c r="AD1219" s="85"/>
    </row>
    <row r="1220" spans="1:33" s="126" customFormat="1" ht="18" customHeight="1" x14ac:dyDescent="0.25">
      <c r="A1220" s="428">
        <f>A1217+1</f>
        <v>948</v>
      </c>
      <c r="B1220" s="329" t="s">
        <v>1361</v>
      </c>
      <c r="C1220" s="434">
        <f t="shared" ref="C1220:C1276" si="372">D1220+M1220+O1220+Q1220+S1220+U1220+W1220+X1220+Y1220</f>
        <v>428960.17</v>
      </c>
      <c r="D1220" s="410">
        <f t="shared" ref="D1220:D1248" si="373">E1220+F1220+G1220+H1220+I1220+J1220</f>
        <v>0</v>
      </c>
      <c r="E1220" s="427"/>
      <c r="F1220" s="455"/>
      <c r="G1220" s="455"/>
      <c r="H1220" s="455"/>
      <c r="I1220" s="455"/>
      <c r="J1220" s="455"/>
      <c r="K1220" s="455"/>
      <c r="L1220" s="455"/>
      <c r="M1220" s="455"/>
      <c r="N1220" s="455"/>
      <c r="O1220" s="427"/>
      <c r="P1220" s="427"/>
      <c r="Q1220" s="427"/>
      <c r="R1220" s="455"/>
      <c r="S1220" s="427"/>
      <c r="T1220" s="455"/>
      <c r="U1220" s="427"/>
      <c r="V1220" s="427"/>
      <c r="W1220" s="427"/>
      <c r="X1220" s="427"/>
      <c r="Y1220" s="427">
        <v>428960.17</v>
      </c>
      <c r="Z1220" s="429"/>
      <c r="AA1220" s="34" t="s">
        <v>1362</v>
      </c>
      <c r="AB1220" s="34" t="s">
        <v>1362</v>
      </c>
      <c r="AC1220" s="19"/>
      <c r="AD1220" s="34"/>
      <c r="AE1220" s="20"/>
    </row>
    <row r="1221" spans="1:33" s="126" customFormat="1" ht="18" customHeight="1" x14ac:dyDescent="0.25">
      <c r="A1221" s="428">
        <f t="shared" ref="A1221:A1276" si="374">A1220+1</f>
        <v>949</v>
      </c>
      <c r="B1221" s="329" t="s">
        <v>1363</v>
      </c>
      <c r="C1221" s="434">
        <f t="shared" si="372"/>
        <v>323591.27</v>
      </c>
      <c r="D1221" s="410">
        <f t="shared" si="373"/>
        <v>0</v>
      </c>
      <c r="E1221" s="427"/>
      <c r="F1221" s="455"/>
      <c r="G1221" s="455"/>
      <c r="H1221" s="455"/>
      <c r="I1221" s="455"/>
      <c r="J1221" s="455"/>
      <c r="K1221" s="455"/>
      <c r="L1221" s="455"/>
      <c r="M1221" s="455"/>
      <c r="N1221" s="455"/>
      <c r="O1221" s="427"/>
      <c r="P1221" s="427"/>
      <c r="Q1221" s="427"/>
      <c r="R1221" s="455"/>
      <c r="S1221" s="427"/>
      <c r="T1221" s="455"/>
      <c r="U1221" s="427"/>
      <c r="V1221" s="427"/>
      <c r="W1221" s="427"/>
      <c r="X1221" s="427"/>
      <c r="Y1221" s="427">
        <v>323591.27</v>
      </c>
      <c r="Z1221" s="429"/>
      <c r="AA1221" s="34" t="s">
        <v>1293</v>
      </c>
      <c r="AB1221" s="34" t="s">
        <v>1293</v>
      </c>
      <c r="AC1221" s="19"/>
      <c r="AD1221" s="34"/>
      <c r="AE1221" s="20"/>
    </row>
    <row r="1222" spans="1:33" s="126" customFormat="1" ht="18" customHeight="1" x14ac:dyDescent="0.25">
      <c r="A1222" s="428">
        <f t="shared" si="374"/>
        <v>950</v>
      </c>
      <c r="B1222" s="329" t="s">
        <v>1365</v>
      </c>
      <c r="C1222" s="434">
        <f t="shared" si="372"/>
        <v>217013.9</v>
      </c>
      <c r="D1222" s="410">
        <f t="shared" si="373"/>
        <v>0</v>
      </c>
      <c r="E1222" s="427"/>
      <c r="F1222" s="455"/>
      <c r="G1222" s="455"/>
      <c r="H1222" s="455"/>
      <c r="I1222" s="455"/>
      <c r="J1222" s="455"/>
      <c r="K1222" s="455"/>
      <c r="L1222" s="455"/>
      <c r="M1222" s="455"/>
      <c r="N1222" s="455"/>
      <c r="O1222" s="427"/>
      <c r="P1222" s="427"/>
      <c r="Q1222" s="427"/>
      <c r="R1222" s="455"/>
      <c r="S1222" s="427"/>
      <c r="T1222" s="455"/>
      <c r="U1222" s="427"/>
      <c r="V1222" s="427"/>
      <c r="W1222" s="427"/>
      <c r="X1222" s="427"/>
      <c r="Y1222" s="427">
        <v>217013.9</v>
      </c>
      <c r="Z1222" s="429"/>
      <c r="AA1222" s="34" t="s">
        <v>1366</v>
      </c>
      <c r="AB1222" s="34" t="s">
        <v>1366</v>
      </c>
      <c r="AC1222" s="19"/>
      <c r="AD1222" s="34"/>
      <c r="AE1222" s="20"/>
    </row>
    <row r="1223" spans="1:33" s="126" customFormat="1" ht="18" customHeight="1" x14ac:dyDescent="0.25">
      <c r="A1223" s="428">
        <f t="shared" si="374"/>
        <v>951</v>
      </c>
      <c r="B1223" s="329" t="s">
        <v>1367</v>
      </c>
      <c r="C1223" s="434">
        <f t="shared" si="372"/>
        <v>204439.52000000002</v>
      </c>
      <c r="D1223" s="410">
        <f t="shared" si="373"/>
        <v>0</v>
      </c>
      <c r="E1223" s="427"/>
      <c r="F1223" s="455"/>
      <c r="G1223" s="455"/>
      <c r="H1223" s="455"/>
      <c r="I1223" s="455"/>
      <c r="J1223" s="455"/>
      <c r="K1223" s="455"/>
      <c r="L1223" s="455"/>
      <c r="M1223" s="455"/>
      <c r="N1223" s="455"/>
      <c r="O1223" s="427"/>
      <c r="P1223" s="427"/>
      <c r="Q1223" s="427"/>
      <c r="R1223" s="455"/>
      <c r="S1223" s="427"/>
      <c r="T1223" s="455"/>
      <c r="U1223" s="427"/>
      <c r="V1223" s="427"/>
      <c r="W1223" s="427"/>
      <c r="X1223" s="427"/>
      <c r="Y1223" s="427">
        <v>204439.52000000002</v>
      </c>
      <c r="Z1223" s="429"/>
      <c r="AA1223" s="34" t="s">
        <v>1368</v>
      </c>
      <c r="AB1223" s="34" t="s">
        <v>1368</v>
      </c>
      <c r="AC1223" s="19"/>
      <c r="AD1223" s="34"/>
      <c r="AE1223" s="20"/>
    </row>
    <row r="1224" spans="1:33" s="126" customFormat="1" ht="18" customHeight="1" x14ac:dyDescent="0.25">
      <c r="A1224" s="428">
        <f t="shared" si="374"/>
        <v>952</v>
      </c>
      <c r="B1224" s="329" t="s">
        <v>1369</v>
      </c>
      <c r="C1224" s="434">
        <f t="shared" si="372"/>
        <v>591429.17999999993</v>
      </c>
      <c r="D1224" s="410">
        <f t="shared" si="373"/>
        <v>0</v>
      </c>
      <c r="E1224" s="427"/>
      <c r="F1224" s="455"/>
      <c r="G1224" s="455"/>
      <c r="H1224" s="455"/>
      <c r="I1224" s="455"/>
      <c r="J1224" s="455"/>
      <c r="K1224" s="455"/>
      <c r="L1224" s="455"/>
      <c r="M1224" s="455"/>
      <c r="N1224" s="455"/>
      <c r="O1224" s="427"/>
      <c r="P1224" s="427"/>
      <c r="Q1224" s="427"/>
      <c r="R1224" s="455"/>
      <c r="S1224" s="427"/>
      <c r="T1224" s="455"/>
      <c r="U1224" s="427"/>
      <c r="V1224" s="427"/>
      <c r="W1224" s="427"/>
      <c r="X1224" s="427"/>
      <c r="Y1224" s="427">
        <v>591429.17999999993</v>
      </c>
      <c r="Z1224" s="429"/>
      <c r="AA1224" s="34" t="s">
        <v>1370</v>
      </c>
      <c r="AB1224" s="34" t="s">
        <v>1370</v>
      </c>
      <c r="AC1224" s="19"/>
      <c r="AD1224" s="34"/>
      <c r="AE1224" s="20"/>
    </row>
    <row r="1225" spans="1:33" s="126" customFormat="1" ht="18" customHeight="1" x14ac:dyDescent="0.25">
      <c r="A1225" s="428">
        <f t="shared" si="374"/>
        <v>953</v>
      </c>
      <c r="B1225" s="329" t="s">
        <v>1371</v>
      </c>
      <c r="C1225" s="434">
        <f t="shared" si="372"/>
        <v>281983.13</v>
      </c>
      <c r="D1225" s="410">
        <f t="shared" si="373"/>
        <v>0</v>
      </c>
      <c r="E1225" s="427"/>
      <c r="F1225" s="455"/>
      <c r="G1225" s="455"/>
      <c r="H1225" s="455"/>
      <c r="I1225" s="455"/>
      <c r="J1225" s="455"/>
      <c r="K1225" s="455"/>
      <c r="L1225" s="455"/>
      <c r="M1225" s="455"/>
      <c r="N1225" s="455"/>
      <c r="O1225" s="427"/>
      <c r="P1225" s="427"/>
      <c r="Q1225" s="427"/>
      <c r="R1225" s="455"/>
      <c r="S1225" s="427"/>
      <c r="T1225" s="455"/>
      <c r="U1225" s="427"/>
      <c r="V1225" s="427"/>
      <c r="W1225" s="427"/>
      <c r="X1225" s="427"/>
      <c r="Y1225" s="427">
        <v>281983.13</v>
      </c>
      <c r="Z1225" s="429"/>
      <c r="AA1225" s="34" t="s">
        <v>1372</v>
      </c>
      <c r="AB1225" s="34" t="s">
        <v>1372</v>
      </c>
      <c r="AC1225" s="19"/>
      <c r="AD1225" s="34"/>
      <c r="AE1225" s="20"/>
    </row>
    <row r="1226" spans="1:33" s="126" customFormat="1" ht="18" customHeight="1" x14ac:dyDescent="0.25">
      <c r="A1226" s="428">
        <f t="shared" si="374"/>
        <v>954</v>
      </c>
      <c r="B1226" s="329" t="s">
        <v>1373</v>
      </c>
      <c r="C1226" s="434">
        <f t="shared" si="372"/>
        <v>106798.17</v>
      </c>
      <c r="D1226" s="410">
        <f t="shared" si="373"/>
        <v>0</v>
      </c>
      <c r="E1226" s="427"/>
      <c r="F1226" s="455"/>
      <c r="G1226" s="455"/>
      <c r="H1226" s="455"/>
      <c r="I1226" s="455"/>
      <c r="J1226" s="455"/>
      <c r="K1226" s="455"/>
      <c r="L1226" s="455"/>
      <c r="M1226" s="455"/>
      <c r="N1226" s="455"/>
      <c r="O1226" s="427"/>
      <c r="P1226" s="427"/>
      <c r="Q1226" s="427"/>
      <c r="R1226" s="455"/>
      <c r="S1226" s="427"/>
      <c r="T1226" s="455"/>
      <c r="U1226" s="427"/>
      <c r="V1226" s="427"/>
      <c r="W1226" s="427"/>
      <c r="X1226" s="427"/>
      <c r="Y1226" s="427">
        <v>106798.17</v>
      </c>
      <c r="Z1226" s="429"/>
      <c r="AA1226" s="34" t="s">
        <v>1374</v>
      </c>
      <c r="AB1226" s="34" t="s">
        <v>1374</v>
      </c>
      <c r="AC1226" s="19"/>
      <c r="AD1226" s="34"/>
      <c r="AE1226" s="20"/>
    </row>
    <row r="1227" spans="1:33" s="126" customFormat="1" ht="18" customHeight="1" x14ac:dyDescent="0.25">
      <c r="A1227" s="428">
        <f t="shared" si="374"/>
        <v>955</v>
      </c>
      <c r="B1227" s="329" t="s">
        <v>1375</v>
      </c>
      <c r="C1227" s="434">
        <f t="shared" si="372"/>
        <v>130371.44</v>
      </c>
      <c r="D1227" s="410">
        <f t="shared" si="373"/>
        <v>0</v>
      </c>
      <c r="E1227" s="427"/>
      <c r="F1227" s="455"/>
      <c r="G1227" s="455"/>
      <c r="H1227" s="455"/>
      <c r="I1227" s="455"/>
      <c r="J1227" s="455"/>
      <c r="K1227" s="455"/>
      <c r="L1227" s="455"/>
      <c r="M1227" s="455"/>
      <c r="N1227" s="455"/>
      <c r="O1227" s="427"/>
      <c r="P1227" s="427"/>
      <c r="Q1227" s="427"/>
      <c r="R1227" s="455"/>
      <c r="S1227" s="427"/>
      <c r="T1227" s="455"/>
      <c r="U1227" s="427"/>
      <c r="V1227" s="427"/>
      <c r="W1227" s="427"/>
      <c r="X1227" s="427"/>
      <c r="Y1227" s="427">
        <v>130371.44</v>
      </c>
      <c r="Z1227" s="429"/>
      <c r="AA1227" s="34" t="s">
        <v>1291</v>
      </c>
      <c r="AB1227" s="34" t="s">
        <v>1291</v>
      </c>
      <c r="AC1227" s="19"/>
      <c r="AD1227" s="34"/>
      <c r="AE1227" s="20"/>
    </row>
    <row r="1228" spans="1:33" s="126" customFormat="1" ht="18" customHeight="1" x14ac:dyDescent="0.25">
      <c r="A1228" s="428">
        <f t="shared" si="374"/>
        <v>956</v>
      </c>
      <c r="B1228" s="329" t="s">
        <v>1376</v>
      </c>
      <c r="C1228" s="434">
        <f t="shared" si="372"/>
        <v>267446.32</v>
      </c>
      <c r="D1228" s="410">
        <f t="shared" si="373"/>
        <v>0</v>
      </c>
      <c r="E1228" s="427"/>
      <c r="F1228" s="455"/>
      <c r="G1228" s="455"/>
      <c r="H1228" s="455"/>
      <c r="I1228" s="455"/>
      <c r="J1228" s="455"/>
      <c r="K1228" s="455"/>
      <c r="L1228" s="455"/>
      <c r="M1228" s="455"/>
      <c r="N1228" s="455"/>
      <c r="O1228" s="427"/>
      <c r="P1228" s="427"/>
      <c r="Q1228" s="427"/>
      <c r="R1228" s="455"/>
      <c r="S1228" s="427"/>
      <c r="T1228" s="455"/>
      <c r="U1228" s="427"/>
      <c r="V1228" s="427"/>
      <c r="W1228" s="427"/>
      <c r="X1228" s="427"/>
      <c r="Y1228" s="427">
        <v>267446.32</v>
      </c>
      <c r="Z1228" s="429"/>
      <c r="AA1228" s="34" t="s">
        <v>1364</v>
      </c>
      <c r="AB1228" s="34" t="s">
        <v>1364</v>
      </c>
      <c r="AC1228" s="19"/>
      <c r="AD1228" s="34"/>
      <c r="AE1228" s="20"/>
    </row>
    <row r="1229" spans="1:33" s="126" customFormat="1" ht="18" customHeight="1" x14ac:dyDescent="0.25">
      <c r="A1229" s="428">
        <f t="shared" si="374"/>
        <v>957</v>
      </c>
      <c r="B1229" s="329" t="s">
        <v>1377</v>
      </c>
      <c r="C1229" s="434">
        <f t="shared" si="372"/>
        <v>914732.46</v>
      </c>
      <c r="D1229" s="410">
        <f t="shared" si="373"/>
        <v>0</v>
      </c>
      <c r="E1229" s="427"/>
      <c r="F1229" s="455"/>
      <c r="G1229" s="455"/>
      <c r="H1229" s="455"/>
      <c r="I1229" s="455"/>
      <c r="J1229" s="455"/>
      <c r="K1229" s="455"/>
      <c r="L1229" s="455"/>
      <c r="M1229" s="455"/>
      <c r="N1229" s="455">
        <v>669.5</v>
      </c>
      <c r="O1229" s="427">
        <v>914732.46</v>
      </c>
      <c r="P1229" s="427"/>
      <c r="Q1229" s="427"/>
      <c r="R1229" s="455"/>
      <c r="S1229" s="427"/>
      <c r="T1229" s="455"/>
      <c r="U1229" s="427"/>
      <c r="V1229" s="427"/>
      <c r="W1229" s="427"/>
      <c r="X1229" s="427"/>
      <c r="Y1229" s="427"/>
      <c r="Z1229" s="429"/>
      <c r="AA1229" s="34" t="s">
        <v>1289</v>
      </c>
      <c r="AB1229" s="34" t="s">
        <v>1289</v>
      </c>
      <c r="AC1229" s="19"/>
      <c r="AD1229" s="34"/>
      <c r="AE1229" s="20"/>
    </row>
    <row r="1230" spans="1:33" s="126" customFormat="1" ht="18" customHeight="1" x14ac:dyDescent="0.25">
      <c r="A1230" s="428">
        <f t="shared" si="374"/>
        <v>958</v>
      </c>
      <c r="B1230" s="329" t="s">
        <v>1378</v>
      </c>
      <c r="C1230" s="434">
        <f t="shared" si="372"/>
        <v>1119742.99</v>
      </c>
      <c r="D1230" s="410">
        <f t="shared" si="373"/>
        <v>1119742.99</v>
      </c>
      <c r="E1230" s="427"/>
      <c r="F1230" s="455"/>
      <c r="G1230" s="455">
        <v>1119742.99</v>
      </c>
      <c r="H1230" s="455"/>
      <c r="I1230" s="455"/>
      <c r="J1230" s="455"/>
      <c r="K1230" s="455"/>
      <c r="L1230" s="455"/>
      <c r="M1230" s="455"/>
      <c r="N1230" s="455"/>
      <c r="O1230" s="427"/>
      <c r="P1230" s="427"/>
      <c r="Q1230" s="427"/>
      <c r="R1230" s="455"/>
      <c r="S1230" s="427"/>
      <c r="T1230" s="455"/>
      <c r="U1230" s="427"/>
      <c r="V1230" s="427"/>
      <c r="W1230" s="427"/>
      <c r="X1230" s="427"/>
      <c r="Y1230" s="427"/>
      <c r="Z1230" s="429"/>
      <c r="AA1230" s="34" t="s">
        <v>1364</v>
      </c>
      <c r="AB1230" s="34" t="s">
        <v>1364</v>
      </c>
      <c r="AC1230" s="19"/>
      <c r="AD1230" s="34"/>
      <c r="AE1230" s="20"/>
    </row>
    <row r="1231" spans="1:33" s="126" customFormat="1" ht="18" customHeight="1" x14ac:dyDescent="0.25">
      <c r="A1231" s="428">
        <f t="shared" si="374"/>
        <v>959</v>
      </c>
      <c r="B1231" s="329" t="s">
        <v>1379</v>
      </c>
      <c r="C1231" s="434">
        <f t="shared" si="372"/>
        <v>1812220.5899999999</v>
      </c>
      <c r="D1231" s="410">
        <f t="shared" si="373"/>
        <v>1812220.5899999999</v>
      </c>
      <c r="E1231" s="427"/>
      <c r="F1231" s="455"/>
      <c r="G1231" s="455"/>
      <c r="H1231" s="455">
        <v>1009115.37</v>
      </c>
      <c r="I1231" s="455">
        <v>803105.22</v>
      </c>
      <c r="J1231" s="455"/>
      <c r="K1231" s="455"/>
      <c r="L1231" s="455"/>
      <c r="M1231" s="455"/>
      <c r="N1231" s="455"/>
      <c r="O1231" s="427"/>
      <c r="P1231" s="427"/>
      <c r="Q1231" s="427"/>
      <c r="R1231" s="455"/>
      <c r="S1231" s="427"/>
      <c r="T1231" s="455"/>
      <c r="U1231" s="427"/>
      <c r="V1231" s="427"/>
      <c r="W1231" s="427"/>
      <c r="X1231" s="427"/>
      <c r="Y1231" s="427"/>
      <c r="Z1231" s="429"/>
      <c r="AA1231" s="34" t="s">
        <v>1380</v>
      </c>
      <c r="AB1231" s="34" t="s">
        <v>1380</v>
      </c>
      <c r="AC1231" s="19"/>
      <c r="AD1231" s="34"/>
      <c r="AE1231" s="20"/>
    </row>
    <row r="1232" spans="1:33" s="126" customFormat="1" ht="18" customHeight="1" x14ac:dyDescent="0.25">
      <c r="A1232" s="428">
        <f t="shared" si="374"/>
        <v>960</v>
      </c>
      <c r="B1232" s="329" t="s">
        <v>1381</v>
      </c>
      <c r="C1232" s="434">
        <f t="shared" si="372"/>
        <v>1271926.98</v>
      </c>
      <c r="D1232" s="410">
        <f t="shared" si="373"/>
        <v>0</v>
      </c>
      <c r="E1232" s="427"/>
      <c r="F1232" s="455"/>
      <c r="G1232" s="455"/>
      <c r="H1232" s="455"/>
      <c r="I1232" s="455"/>
      <c r="J1232" s="455"/>
      <c r="K1232" s="455"/>
      <c r="L1232" s="455"/>
      <c r="M1232" s="455"/>
      <c r="N1232" s="455"/>
      <c r="O1232" s="427"/>
      <c r="P1232" s="427"/>
      <c r="Q1232" s="427"/>
      <c r="R1232" s="423">
        <v>258</v>
      </c>
      <c r="S1232" s="424">
        <v>1271926.98</v>
      </c>
      <c r="T1232" s="455"/>
      <c r="U1232" s="427"/>
      <c r="V1232" s="427"/>
      <c r="W1232" s="427"/>
      <c r="X1232" s="427"/>
      <c r="Y1232" s="427"/>
      <c r="Z1232" s="429"/>
      <c r="AA1232" s="34" t="s">
        <v>1293</v>
      </c>
      <c r="AB1232" s="34" t="s">
        <v>1293</v>
      </c>
      <c r="AC1232" s="19"/>
      <c r="AD1232" s="34"/>
      <c r="AE1232" s="20"/>
    </row>
    <row r="1233" spans="1:31" s="126" customFormat="1" ht="18" customHeight="1" x14ac:dyDescent="0.25">
      <c r="A1233" s="428">
        <f t="shared" si="374"/>
        <v>961</v>
      </c>
      <c r="B1233" s="329" t="s">
        <v>1382</v>
      </c>
      <c r="C1233" s="434">
        <f t="shared" si="372"/>
        <v>432737</v>
      </c>
      <c r="D1233" s="410">
        <f t="shared" si="373"/>
        <v>0</v>
      </c>
      <c r="E1233" s="427"/>
      <c r="F1233" s="455"/>
      <c r="G1233" s="455"/>
      <c r="H1233" s="455"/>
      <c r="I1233" s="455"/>
      <c r="J1233" s="455"/>
      <c r="K1233" s="455"/>
      <c r="L1233" s="455"/>
      <c r="M1233" s="455"/>
      <c r="N1233" s="455"/>
      <c r="O1233" s="427"/>
      <c r="P1233" s="427"/>
      <c r="Q1233" s="427"/>
      <c r="R1233" s="455">
        <v>71</v>
      </c>
      <c r="S1233" s="427">
        <v>432737</v>
      </c>
      <c r="T1233" s="455"/>
      <c r="U1233" s="427"/>
      <c r="V1233" s="427"/>
      <c r="W1233" s="427"/>
      <c r="X1233" s="427"/>
      <c r="Y1233" s="427"/>
      <c r="Z1233" s="429"/>
      <c r="AA1233" s="34" t="s">
        <v>1293</v>
      </c>
      <c r="AB1233" s="34" t="s">
        <v>1293</v>
      </c>
      <c r="AC1233" s="19"/>
      <c r="AD1233" s="34"/>
      <c r="AE1233" s="20"/>
    </row>
    <row r="1234" spans="1:31" s="126" customFormat="1" ht="18" customHeight="1" x14ac:dyDescent="0.25">
      <c r="A1234" s="428">
        <f t="shared" si="374"/>
        <v>962</v>
      </c>
      <c r="B1234" s="329" t="s">
        <v>1383</v>
      </c>
      <c r="C1234" s="434">
        <f t="shared" si="372"/>
        <v>1183394.06</v>
      </c>
      <c r="D1234" s="410">
        <f t="shared" si="373"/>
        <v>1183394.06</v>
      </c>
      <c r="E1234" s="427"/>
      <c r="F1234" s="455">
        <v>1183394.06</v>
      </c>
      <c r="G1234" s="455"/>
      <c r="H1234" s="455"/>
      <c r="I1234" s="455"/>
      <c r="J1234" s="455"/>
      <c r="K1234" s="455"/>
      <c r="L1234" s="455"/>
      <c r="M1234" s="455"/>
      <c r="N1234" s="455"/>
      <c r="O1234" s="427"/>
      <c r="P1234" s="427"/>
      <c r="Q1234" s="427"/>
      <c r="R1234" s="455"/>
      <c r="S1234" s="427"/>
      <c r="T1234" s="455"/>
      <c r="U1234" s="427"/>
      <c r="V1234" s="427"/>
      <c r="W1234" s="427"/>
      <c r="X1234" s="427"/>
      <c r="Y1234" s="427"/>
      <c r="Z1234" s="429"/>
      <c r="AA1234" s="34" t="s">
        <v>1291</v>
      </c>
      <c r="AB1234" s="34" t="s">
        <v>1291</v>
      </c>
      <c r="AC1234" s="19"/>
      <c r="AD1234" s="34"/>
      <c r="AE1234" s="20"/>
    </row>
    <row r="1235" spans="1:31" s="126" customFormat="1" ht="18" customHeight="1" x14ac:dyDescent="0.25">
      <c r="A1235" s="428">
        <f t="shared" si="374"/>
        <v>963</v>
      </c>
      <c r="B1235" s="329" t="s">
        <v>1384</v>
      </c>
      <c r="C1235" s="434">
        <f t="shared" si="372"/>
        <v>522874.51</v>
      </c>
      <c r="D1235" s="410">
        <f t="shared" si="373"/>
        <v>0</v>
      </c>
      <c r="E1235" s="427"/>
      <c r="F1235" s="455"/>
      <c r="G1235" s="455"/>
      <c r="H1235" s="455"/>
      <c r="I1235" s="455"/>
      <c r="J1235" s="455"/>
      <c r="K1235" s="455"/>
      <c r="L1235" s="455"/>
      <c r="M1235" s="455"/>
      <c r="N1235" s="455"/>
      <c r="O1235" s="427"/>
      <c r="P1235" s="427"/>
      <c r="Q1235" s="427"/>
      <c r="R1235" s="423">
        <v>162</v>
      </c>
      <c r="S1235" s="424">
        <v>522874.51</v>
      </c>
      <c r="T1235" s="455"/>
      <c r="U1235" s="427"/>
      <c r="V1235" s="427"/>
      <c r="W1235" s="427"/>
      <c r="X1235" s="427"/>
      <c r="Y1235" s="427"/>
      <c r="Z1235" s="429"/>
      <c r="AA1235" s="34" t="s">
        <v>1293</v>
      </c>
      <c r="AB1235" s="34" t="s">
        <v>1293</v>
      </c>
      <c r="AC1235" s="19"/>
      <c r="AD1235" s="34"/>
      <c r="AE1235" s="20"/>
    </row>
    <row r="1236" spans="1:31" s="126" customFormat="1" ht="18" customHeight="1" x14ac:dyDescent="0.25">
      <c r="A1236" s="428">
        <f t="shared" si="374"/>
        <v>964</v>
      </c>
      <c r="B1236" s="329" t="s">
        <v>1385</v>
      </c>
      <c r="C1236" s="434">
        <f t="shared" si="372"/>
        <v>336766.75</v>
      </c>
      <c r="D1236" s="410">
        <f t="shared" si="373"/>
        <v>336766.75</v>
      </c>
      <c r="E1236" s="427"/>
      <c r="F1236" s="455"/>
      <c r="G1236" s="455"/>
      <c r="H1236" s="455">
        <v>336766.75</v>
      </c>
      <c r="I1236" s="455"/>
      <c r="J1236" s="455"/>
      <c r="K1236" s="455"/>
      <c r="L1236" s="455"/>
      <c r="M1236" s="455"/>
      <c r="N1236" s="455"/>
      <c r="O1236" s="427"/>
      <c r="P1236" s="427"/>
      <c r="Q1236" s="427"/>
      <c r="R1236" s="455"/>
      <c r="S1236" s="427"/>
      <c r="T1236" s="455"/>
      <c r="U1236" s="427"/>
      <c r="V1236" s="427"/>
      <c r="W1236" s="427"/>
      <c r="X1236" s="427"/>
      <c r="Y1236" s="427"/>
      <c r="Z1236" s="429"/>
      <c r="AA1236" s="34" t="s">
        <v>1386</v>
      </c>
      <c r="AB1236" s="34" t="s">
        <v>1386</v>
      </c>
      <c r="AC1236" s="19"/>
      <c r="AD1236" s="34"/>
      <c r="AE1236" s="20"/>
    </row>
    <row r="1237" spans="1:31" s="126" customFormat="1" ht="18" customHeight="1" x14ac:dyDescent="0.25">
      <c r="A1237" s="428">
        <f t="shared" si="374"/>
        <v>965</v>
      </c>
      <c r="B1237" s="329" t="s">
        <v>1387</v>
      </c>
      <c r="C1237" s="434">
        <f t="shared" si="372"/>
        <v>508795.4</v>
      </c>
      <c r="D1237" s="410">
        <f t="shared" si="373"/>
        <v>508795.4</v>
      </c>
      <c r="E1237" s="427"/>
      <c r="F1237" s="455"/>
      <c r="G1237" s="455"/>
      <c r="H1237" s="455">
        <v>508795.4</v>
      </c>
      <c r="I1237" s="455"/>
      <c r="J1237" s="455"/>
      <c r="K1237" s="455"/>
      <c r="L1237" s="455"/>
      <c r="M1237" s="455"/>
      <c r="N1237" s="455"/>
      <c r="O1237" s="427"/>
      <c r="P1237" s="427"/>
      <c r="Q1237" s="427"/>
      <c r="R1237" s="455"/>
      <c r="S1237" s="427"/>
      <c r="T1237" s="455"/>
      <c r="U1237" s="427"/>
      <c r="V1237" s="427"/>
      <c r="W1237" s="427"/>
      <c r="X1237" s="427"/>
      <c r="Y1237" s="427"/>
      <c r="Z1237" s="429"/>
      <c r="AA1237" s="34" t="s">
        <v>1388</v>
      </c>
      <c r="AB1237" s="34" t="s">
        <v>1388</v>
      </c>
      <c r="AC1237" s="19"/>
      <c r="AD1237" s="34"/>
      <c r="AE1237" s="20"/>
    </row>
    <row r="1238" spans="1:31" s="126" customFormat="1" ht="18" customHeight="1" x14ac:dyDescent="0.25">
      <c r="A1238" s="428">
        <f t="shared" si="374"/>
        <v>966</v>
      </c>
      <c r="B1238" s="329" t="s">
        <v>1389</v>
      </c>
      <c r="C1238" s="434">
        <f t="shared" si="372"/>
        <v>1035673.67</v>
      </c>
      <c r="D1238" s="410">
        <f t="shared" si="373"/>
        <v>1035673.67</v>
      </c>
      <c r="E1238" s="427"/>
      <c r="F1238" s="455">
        <v>1035673.67</v>
      </c>
      <c r="G1238" s="455"/>
      <c r="H1238" s="455"/>
      <c r="I1238" s="455"/>
      <c r="J1238" s="455"/>
      <c r="K1238" s="455"/>
      <c r="L1238" s="455"/>
      <c r="M1238" s="455"/>
      <c r="N1238" s="455"/>
      <c r="O1238" s="427"/>
      <c r="P1238" s="427"/>
      <c r="Q1238" s="427"/>
      <c r="R1238" s="455"/>
      <c r="S1238" s="427"/>
      <c r="T1238" s="455"/>
      <c r="U1238" s="427"/>
      <c r="V1238" s="427"/>
      <c r="W1238" s="427"/>
      <c r="X1238" s="427"/>
      <c r="Y1238" s="427"/>
      <c r="Z1238" s="429"/>
      <c r="AA1238" s="34" t="s">
        <v>1291</v>
      </c>
      <c r="AB1238" s="34" t="s">
        <v>1291</v>
      </c>
      <c r="AC1238" s="19"/>
      <c r="AD1238" s="34"/>
      <c r="AE1238" s="20"/>
    </row>
    <row r="1239" spans="1:31" s="126" customFormat="1" ht="18" customHeight="1" x14ac:dyDescent="0.25">
      <c r="A1239" s="428">
        <f t="shared" si="374"/>
        <v>967</v>
      </c>
      <c r="B1239" s="329" t="s">
        <v>1390</v>
      </c>
      <c r="C1239" s="434">
        <f t="shared" si="372"/>
        <v>310706.81</v>
      </c>
      <c r="D1239" s="410">
        <f t="shared" si="373"/>
        <v>310706.81</v>
      </c>
      <c r="E1239" s="427"/>
      <c r="F1239" s="455"/>
      <c r="G1239" s="455"/>
      <c r="H1239" s="455"/>
      <c r="I1239" s="455">
        <v>310706.81</v>
      </c>
      <c r="J1239" s="455"/>
      <c r="K1239" s="455"/>
      <c r="L1239" s="455"/>
      <c r="M1239" s="455"/>
      <c r="N1239" s="455"/>
      <c r="O1239" s="427"/>
      <c r="P1239" s="427"/>
      <c r="Q1239" s="427"/>
      <c r="R1239" s="455"/>
      <c r="S1239" s="427"/>
      <c r="T1239" s="455"/>
      <c r="U1239" s="427"/>
      <c r="V1239" s="427"/>
      <c r="W1239" s="427"/>
      <c r="X1239" s="427"/>
      <c r="Y1239" s="427"/>
      <c r="Z1239" s="429"/>
      <c r="AA1239" s="34" t="s">
        <v>1391</v>
      </c>
      <c r="AB1239" s="34" t="s">
        <v>1391</v>
      </c>
      <c r="AC1239" s="19"/>
      <c r="AD1239" s="34"/>
      <c r="AE1239" s="20"/>
    </row>
    <row r="1240" spans="1:31" s="126" customFormat="1" ht="18" customHeight="1" x14ac:dyDescent="0.25">
      <c r="A1240" s="428">
        <f t="shared" si="374"/>
        <v>968</v>
      </c>
      <c r="B1240" s="329" t="s">
        <v>1392</v>
      </c>
      <c r="C1240" s="434">
        <f t="shared" si="372"/>
        <v>257058.03</v>
      </c>
      <c r="D1240" s="410">
        <f t="shared" si="373"/>
        <v>257058.03</v>
      </c>
      <c r="E1240" s="427"/>
      <c r="F1240" s="455"/>
      <c r="G1240" s="455"/>
      <c r="H1240" s="455">
        <v>257058.03</v>
      </c>
      <c r="I1240" s="455"/>
      <c r="J1240" s="455"/>
      <c r="K1240" s="455"/>
      <c r="L1240" s="455"/>
      <c r="M1240" s="455"/>
      <c r="N1240" s="455"/>
      <c r="O1240" s="427"/>
      <c r="P1240" s="427"/>
      <c r="Q1240" s="427"/>
      <c r="R1240" s="455"/>
      <c r="S1240" s="427"/>
      <c r="T1240" s="455"/>
      <c r="U1240" s="427"/>
      <c r="V1240" s="427"/>
      <c r="W1240" s="427"/>
      <c r="X1240" s="427"/>
      <c r="Y1240" s="427"/>
      <c r="Z1240" s="429"/>
      <c r="AA1240" s="34" t="s">
        <v>1388</v>
      </c>
      <c r="AB1240" s="34" t="s">
        <v>1388</v>
      </c>
      <c r="AC1240" s="19"/>
      <c r="AD1240" s="34"/>
      <c r="AE1240" s="20"/>
    </row>
    <row r="1241" spans="1:31" s="126" customFormat="1" ht="18" customHeight="1" x14ac:dyDescent="0.25">
      <c r="A1241" s="428">
        <f t="shared" si="374"/>
        <v>969</v>
      </c>
      <c r="B1241" s="329" t="s">
        <v>1393</v>
      </c>
      <c r="C1241" s="434">
        <f t="shared" si="372"/>
        <v>1759221.84</v>
      </c>
      <c r="D1241" s="410">
        <f t="shared" si="373"/>
        <v>1759221.84</v>
      </c>
      <c r="E1241" s="427"/>
      <c r="F1241" s="455"/>
      <c r="G1241" s="455">
        <v>1759221.84</v>
      </c>
      <c r="H1241" s="455"/>
      <c r="I1241" s="455"/>
      <c r="J1241" s="455"/>
      <c r="K1241" s="455"/>
      <c r="L1241" s="455"/>
      <c r="M1241" s="455"/>
      <c r="N1241" s="455"/>
      <c r="O1241" s="427"/>
      <c r="P1241" s="427"/>
      <c r="Q1241" s="427"/>
      <c r="R1241" s="455"/>
      <c r="S1241" s="427"/>
      <c r="T1241" s="455"/>
      <c r="U1241" s="427"/>
      <c r="V1241" s="427"/>
      <c r="W1241" s="427"/>
      <c r="X1241" s="427"/>
      <c r="Y1241" s="427"/>
      <c r="Z1241" s="429"/>
      <c r="AA1241" s="34" t="s">
        <v>1364</v>
      </c>
      <c r="AB1241" s="34" t="s">
        <v>1364</v>
      </c>
      <c r="AC1241" s="19"/>
      <c r="AD1241" s="34"/>
      <c r="AE1241" s="20"/>
    </row>
    <row r="1242" spans="1:31" s="126" customFormat="1" ht="18" customHeight="1" x14ac:dyDescent="0.25">
      <c r="A1242" s="428">
        <f t="shared" si="374"/>
        <v>970</v>
      </c>
      <c r="B1242" s="329" t="s">
        <v>1394</v>
      </c>
      <c r="C1242" s="434">
        <f t="shared" si="372"/>
        <v>787633.43</v>
      </c>
      <c r="D1242" s="410">
        <f t="shared" si="373"/>
        <v>0</v>
      </c>
      <c r="E1242" s="427"/>
      <c r="F1242" s="455"/>
      <c r="G1242" s="455"/>
      <c r="H1242" s="455"/>
      <c r="I1242" s="455"/>
      <c r="J1242" s="455"/>
      <c r="K1242" s="455"/>
      <c r="L1242" s="455"/>
      <c r="M1242" s="455"/>
      <c r="N1242" s="455"/>
      <c r="O1242" s="427"/>
      <c r="P1242" s="427"/>
      <c r="Q1242" s="427"/>
      <c r="R1242" s="455">
        <v>162</v>
      </c>
      <c r="S1242" s="427">
        <v>787633.43</v>
      </c>
      <c r="T1242" s="455"/>
      <c r="U1242" s="427"/>
      <c r="V1242" s="427"/>
      <c r="W1242" s="427"/>
      <c r="X1242" s="427"/>
      <c r="Y1242" s="427"/>
      <c r="Z1242" s="429"/>
      <c r="AA1242" s="34" t="s">
        <v>1293</v>
      </c>
      <c r="AB1242" s="34" t="s">
        <v>1293</v>
      </c>
      <c r="AC1242" s="19"/>
      <c r="AD1242" s="34"/>
      <c r="AE1242" s="20"/>
    </row>
    <row r="1243" spans="1:31" s="126" customFormat="1" ht="18" customHeight="1" x14ac:dyDescent="0.25">
      <c r="A1243" s="428">
        <f t="shared" si="374"/>
        <v>971</v>
      </c>
      <c r="B1243" s="329" t="s">
        <v>1395</v>
      </c>
      <c r="C1243" s="434">
        <f t="shared" si="372"/>
        <v>1894371</v>
      </c>
      <c r="D1243" s="410">
        <f t="shared" si="373"/>
        <v>1894371</v>
      </c>
      <c r="E1243" s="427"/>
      <c r="F1243" s="455">
        <v>1894371</v>
      </c>
      <c r="G1243" s="455"/>
      <c r="H1243" s="455"/>
      <c r="I1243" s="455"/>
      <c r="J1243" s="455"/>
      <c r="K1243" s="455"/>
      <c r="L1243" s="455"/>
      <c r="M1243" s="455"/>
      <c r="N1243" s="455"/>
      <c r="O1243" s="427"/>
      <c r="P1243" s="427"/>
      <c r="Q1243" s="427"/>
      <c r="R1243" s="455"/>
      <c r="S1243" s="427"/>
      <c r="T1243" s="455"/>
      <c r="U1243" s="427"/>
      <c r="V1243" s="427"/>
      <c r="W1243" s="427"/>
      <c r="X1243" s="427"/>
      <c r="Y1243" s="427"/>
      <c r="Z1243" s="429"/>
      <c r="AA1243" s="34" t="s">
        <v>1291</v>
      </c>
      <c r="AB1243" s="34" t="s">
        <v>1291</v>
      </c>
      <c r="AC1243" s="19"/>
      <c r="AD1243" s="34"/>
      <c r="AE1243" s="20"/>
    </row>
    <row r="1244" spans="1:31" s="126" customFormat="1" ht="18" customHeight="1" x14ac:dyDescent="0.25">
      <c r="A1244" s="428">
        <f t="shared" si="374"/>
        <v>972</v>
      </c>
      <c r="B1244" s="329" t="s">
        <v>1396</v>
      </c>
      <c r="C1244" s="434">
        <f t="shared" si="372"/>
        <v>583176.48</v>
      </c>
      <c r="D1244" s="410">
        <f t="shared" si="373"/>
        <v>583176.48</v>
      </c>
      <c r="E1244" s="427"/>
      <c r="F1244" s="455"/>
      <c r="G1244" s="455"/>
      <c r="H1244" s="455">
        <v>583176.48</v>
      </c>
      <c r="I1244" s="455"/>
      <c r="J1244" s="455"/>
      <c r="K1244" s="455"/>
      <c r="L1244" s="455"/>
      <c r="M1244" s="455"/>
      <c r="N1244" s="455"/>
      <c r="O1244" s="427"/>
      <c r="P1244" s="427"/>
      <c r="Q1244" s="427"/>
      <c r="R1244" s="455"/>
      <c r="S1244" s="427"/>
      <c r="T1244" s="455"/>
      <c r="U1244" s="427"/>
      <c r="V1244" s="427"/>
      <c r="W1244" s="427"/>
      <c r="X1244" s="427"/>
      <c r="Y1244" s="427"/>
      <c r="Z1244" s="429"/>
      <c r="AA1244" s="34" t="s">
        <v>1388</v>
      </c>
      <c r="AB1244" s="34" t="s">
        <v>1388</v>
      </c>
      <c r="AC1244" s="19"/>
      <c r="AD1244" s="34"/>
      <c r="AE1244" s="20"/>
    </row>
    <row r="1245" spans="1:31" s="126" customFormat="1" ht="18" customHeight="1" x14ac:dyDescent="0.25">
      <c r="A1245" s="428">
        <f t="shared" si="374"/>
        <v>973</v>
      </c>
      <c r="B1245" s="329" t="s">
        <v>1397</v>
      </c>
      <c r="C1245" s="434">
        <f t="shared" si="372"/>
        <v>699703.89</v>
      </c>
      <c r="D1245" s="410">
        <f t="shared" si="373"/>
        <v>699703.89</v>
      </c>
      <c r="E1245" s="427"/>
      <c r="F1245" s="455"/>
      <c r="G1245" s="455"/>
      <c r="H1245" s="455">
        <v>699703.89</v>
      </c>
      <c r="I1245" s="455"/>
      <c r="J1245" s="455"/>
      <c r="K1245" s="455"/>
      <c r="L1245" s="455"/>
      <c r="M1245" s="455"/>
      <c r="N1245" s="455"/>
      <c r="O1245" s="427"/>
      <c r="P1245" s="427"/>
      <c r="Q1245" s="427"/>
      <c r="R1245" s="455"/>
      <c r="S1245" s="427"/>
      <c r="T1245" s="455"/>
      <c r="U1245" s="427"/>
      <c r="V1245" s="427"/>
      <c r="W1245" s="427"/>
      <c r="X1245" s="427"/>
      <c r="Y1245" s="427"/>
      <c r="Z1245" s="429"/>
      <c r="AA1245" s="34" t="s">
        <v>1388</v>
      </c>
      <c r="AB1245" s="34" t="s">
        <v>1388</v>
      </c>
      <c r="AC1245" s="19"/>
      <c r="AD1245" s="34"/>
      <c r="AE1245" s="20"/>
    </row>
    <row r="1246" spans="1:31" s="126" customFormat="1" ht="18" customHeight="1" x14ac:dyDescent="0.25">
      <c r="A1246" s="428">
        <f t="shared" si="374"/>
        <v>974</v>
      </c>
      <c r="B1246" s="329" t="s">
        <v>1398</v>
      </c>
      <c r="C1246" s="434">
        <f t="shared" si="372"/>
        <v>1164167.1000000001</v>
      </c>
      <c r="D1246" s="410">
        <f t="shared" si="373"/>
        <v>0</v>
      </c>
      <c r="E1246" s="427"/>
      <c r="F1246" s="455"/>
      <c r="G1246" s="455"/>
      <c r="H1246" s="455"/>
      <c r="I1246" s="455"/>
      <c r="J1246" s="455"/>
      <c r="K1246" s="455"/>
      <c r="L1246" s="455"/>
      <c r="M1246" s="455"/>
      <c r="N1246" s="455"/>
      <c r="O1246" s="427"/>
      <c r="P1246" s="427"/>
      <c r="Q1246" s="427"/>
      <c r="R1246" s="455">
        <v>191</v>
      </c>
      <c r="S1246" s="427">
        <v>1164167.1000000001</v>
      </c>
      <c r="T1246" s="455"/>
      <c r="U1246" s="427"/>
      <c r="V1246" s="427"/>
      <c r="W1246" s="427"/>
      <c r="X1246" s="427"/>
      <c r="Y1246" s="427"/>
      <c r="Z1246" s="429"/>
      <c r="AA1246" s="34" t="s">
        <v>1293</v>
      </c>
      <c r="AB1246" s="34" t="s">
        <v>1293</v>
      </c>
      <c r="AC1246" s="19"/>
      <c r="AD1246" s="34"/>
      <c r="AE1246" s="20"/>
    </row>
    <row r="1247" spans="1:31" s="126" customFormat="1" ht="18" customHeight="1" x14ac:dyDescent="0.25">
      <c r="A1247" s="428">
        <f t="shared" si="374"/>
        <v>975</v>
      </c>
      <c r="B1247" s="329" t="s">
        <v>1399</v>
      </c>
      <c r="C1247" s="434">
        <f t="shared" si="372"/>
        <v>426692.26</v>
      </c>
      <c r="D1247" s="410">
        <f t="shared" si="373"/>
        <v>426692.26</v>
      </c>
      <c r="E1247" s="427"/>
      <c r="F1247" s="455"/>
      <c r="G1247" s="455"/>
      <c r="H1247" s="455"/>
      <c r="I1247" s="455">
        <v>426692.26</v>
      </c>
      <c r="J1247" s="455"/>
      <c r="K1247" s="455"/>
      <c r="L1247" s="455"/>
      <c r="M1247" s="455"/>
      <c r="N1247" s="455"/>
      <c r="O1247" s="427"/>
      <c r="P1247" s="427"/>
      <c r="Q1247" s="427"/>
      <c r="R1247" s="455"/>
      <c r="S1247" s="427"/>
      <c r="T1247" s="455"/>
      <c r="U1247" s="427"/>
      <c r="V1247" s="427"/>
      <c r="W1247" s="427"/>
      <c r="X1247" s="427"/>
      <c r="Y1247" s="427"/>
      <c r="Z1247" s="429"/>
      <c r="AA1247" s="34" t="s">
        <v>1404</v>
      </c>
      <c r="AB1247" s="34" t="s">
        <v>1404</v>
      </c>
      <c r="AC1247" s="19"/>
      <c r="AD1247" s="34"/>
      <c r="AE1247" s="20"/>
    </row>
    <row r="1248" spans="1:31" s="126" customFormat="1" ht="18" customHeight="1" x14ac:dyDescent="0.25">
      <c r="A1248" s="428">
        <f t="shared" si="374"/>
        <v>976</v>
      </c>
      <c r="B1248" s="329" t="s">
        <v>1400</v>
      </c>
      <c r="C1248" s="434">
        <f t="shared" si="372"/>
        <v>502151</v>
      </c>
      <c r="D1248" s="410">
        <f t="shared" si="373"/>
        <v>502151</v>
      </c>
      <c r="E1248" s="427"/>
      <c r="F1248" s="455"/>
      <c r="G1248" s="455"/>
      <c r="H1248" s="455"/>
      <c r="I1248" s="455">
        <v>502151</v>
      </c>
      <c r="J1248" s="455"/>
      <c r="K1248" s="455"/>
      <c r="L1248" s="455"/>
      <c r="M1248" s="455"/>
      <c r="N1248" s="455"/>
      <c r="O1248" s="427"/>
      <c r="P1248" s="427"/>
      <c r="Q1248" s="427"/>
      <c r="R1248" s="455"/>
      <c r="S1248" s="427"/>
      <c r="T1248" s="455"/>
      <c r="U1248" s="427"/>
      <c r="V1248" s="427"/>
      <c r="W1248" s="427"/>
      <c r="X1248" s="427"/>
      <c r="Y1248" s="427"/>
      <c r="Z1248" s="429"/>
      <c r="AA1248" s="34" t="s">
        <v>1404</v>
      </c>
      <c r="AB1248" s="34" t="s">
        <v>1404</v>
      </c>
      <c r="AC1248" s="19"/>
      <c r="AD1248" s="34"/>
      <c r="AE1248" s="20"/>
    </row>
    <row r="1249" spans="1:31" s="126" customFormat="1" ht="18" customHeight="1" x14ac:dyDescent="0.25">
      <c r="A1249" s="428">
        <f t="shared" si="374"/>
        <v>977</v>
      </c>
      <c r="B1249" s="329" t="s">
        <v>1401</v>
      </c>
      <c r="C1249" s="434">
        <f t="shared" si="372"/>
        <v>790546.42</v>
      </c>
      <c r="D1249" s="410">
        <f t="shared" ref="D1249:D1271" si="375">E1249+F1249+G1249+H1249+I1249+J1249</f>
        <v>0</v>
      </c>
      <c r="E1249" s="427"/>
      <c r="F1249" s="455"/>
      <c r="G1249" s="455"/>
      <c r="H1249" s="455"/>
      <c r="I1249" s="455"/>
      <c r="J1249" s="455"/>
      <c r="K1249" s="455"/>
      <c r="L1249" s="455"/>
      <c r="M1249" s="455"/>
      <c r="N1249" s="455"/>
      <c r="O1249" s="427"/>
      <c r="P1249" s="427"/>
      <c r="Q1249" s="427"/>
      <c r="R1249" s="455">
        <v>177</v>
      </c>
      <c r="S1249" s="427">
        <v>790546.42</v>
      </c>
      <c r="T1249" s="455"/>
      <c r="U1249" s="427"/>
      <c r="V1249" s="427"/>
      <c r="W1249" s="427"/>
      <c r="X1249" s="427"/>
      <c r="Y1249" s="427"/>
      <c r="Z1249" s="429"/>
      <c r="AA1249" s="34" t="s">
        <v>1293</v>
      </c>
      <c r="AB1249" s="34" t="s">
        <v>1293</v>
      </c>
      <c r="AC1249" s="19"/>
      <c r="AD1249" s="34"/>
      <c r="AE1249" s="20"/>
    </row>
    <row r="1250" spans="1:31" s="126" customFormat="1" ht="18" customHeight="1" x14ac:dyDescent="0.25">
      <c r="A1250" s="428">
        <f t="shared" si="374"/>
        <v>978</v>
      </c>
      <c r="B1250" s="329" t="s">
        <v>1402</v>
      </c>
      <c r="C1250" s="434">
        <f t="shared" si="372"/>
        <v>497666.18</v>
      </c>
      <c r="D1250" s="410">
        <f t="shared" si="375"/>
        <v>0</v>
      </c>
      <c r="E1250" s="427"/>
      <c r="F1250" s="455"/>
      <c r="G1250" s="455"/>
      <c r="H1250" s="455"/>
      <c r="I1250" s="455"/>
      <c r="J1250" s="455"/>
      <c r="K1250" s="455"/>
      <c r="L1250" s="455"/>
      <c r="M1250" s="455"/>
      <c r="N1250" s="455"/>
      <c r="O1250" s="427"/>
      <c r="P1250" s="427"/>
      <c r="Q1250" s="427"/>
      <c r="R1250" s="455">
        <v>129</v>
      </c>
      <c r="S1250" s="427">
        <v>497666.18</v>
      </c>
      <c r="T1250" s="455"/>
      <c r="U1250" s="427"/>
      <c r="V1250" s="427"/>
      <c r="W1250" s="427"/>
      <c r="X1250" s="427"/>
      <c r="Y1250" s="427"/>
      <c r="Z1250" s="429"/>
      <c r="AA1250" s="34" t="s">
        <v>1293</v>
      </c>
      <c r="AB1250" s="34" t="s">
        <v>1293</v>
      </c>
      <c r="AC1250" s="19"/>
      <c r="AD1250" s="34"/>
      <c r="AE1250" s="20"/>
    </row>
    <row r="1251" spans="1:31" s="126" customFormat="1" ht="18" customHeight="1" x14ac:dyDescent="0.25">
      <c r="A1251" s="428">
        <f t="shared" si="374"/>
        <v>979</v>
      </c>
      <c r="B1251" s="329" t="s">
        <v>1403</v>
      </c>
      <c r="C1251" s="434">
        <f t="shared" si="372"/>
        <v>904272.4</v>
      </c>
      <c r="D1251" s="410">
        <f t="shared" si="375"/>
        <v>904272.4</v>
      </c>
      <c r="E1251" s="427"/>
      <c r="F1251" s="455"/>
      <c r="G1251" s="455"/>
      <c r="H1251" s="455">
        <v>377229.15</v>
      </c>
      <c r="I1251" s="455">
        <v>527043.25</v>
      </c>
      <c r="J1251" s="455"/>
      <c r="K1251" s="455"/>
      <c r="L1251" s="455"/>
      <c r="M1251" s="455"/>
      <c r="N1251" s="455"/>
      <c r="O1251" s="427"/>
      <c r="P1251" s="427"/>
      <c r="Q1251" s="427"/>
      <c r="R1251" s="455"/>
      <c r="S1251" s="427"/>
      <c r="T1251" s="455"/>
      <c r="U1251" s="427"/>
      <c r="V1251" s="427"/>
      <c r="W1251" s="427"/>
      <c r="X1251" s="427"/>
      <c r="Y1251" s="427"/>
      <c r="Z1251" s="429"/>
      <c r="AA1251" s="34" t="s">
        <v>1404</v>
      </c>
      <c r="AB1251" s="34" t="s">
        <v>1404</v>
      </c>
      <c r="AC1251" s="19"/>
      <c r="AD1251" s="34"/>
      <c r="AE1251" s="20"/>
    </row>
    <row r="1252" spans="1:31" s="126" customFormat="1" ht="18" customHeight="1" x14ac:dyDescent="0.25">
      <c r="A1252" s="428">
        <f t="shared" si="374"/>
        <v>980</v>
      </c>
      <c r="B1252" s="329" t="s">
        <v>1405</v>
      </c>
      <c r="C1252" s="434">
        <f t="shared" si="372"/>
        <v>923728.82</v>
      </c>
      <c r="D1252" s="410">
        <f t="shared" si="375"/>
        <v>923728.82</v>
      </c>
      <c r="E1252" s="427"/>
      <c r="F1252" s="455">
        <v>923728.82</v>
      </c>
      <c r="G1252" s="455"/>
      <c r="H1252" s="455"/>
      <c r="I1252" s="455"/>
      <c r="J1252" s="455"/>
      <c r="K1252" s="455"/>
      <c r="L1252" s="455"/>
      <c r="M1252" s="455"/>
      <c r="N1252" s="455"/>
      <c r="O1252" s="427"/>
      <c r="P1252" s="427"/>
      <c r="Q1252" s="427"/>
      <c r="R1252" s="455"/>
      <c r="S1252" s="427"/>
      <c r="T1252" s="455"/>
      <c r="U1252" s="427"/>
      <c r="V1252" s="427"/>
      <c r="W1252" s="427"/>
      <c r="X1252" s="427"/>
      <c r="Y1252" s="427"/>
      <c r="Z1252" s="429"/>
      <c r="AA1252" s="34" t="s">
        <v>1291</v>
      </c>
      <c r="AB1252" s="34" t="s">
        <v>1291</v>
      </c>
      <c r="AC1252" s="19"/>
      <c r="AD1252" s="34"/>
      <c r="AE1252" s="20"/>
    </row>
    <row r="1253" spans="1:31" s="126" customFormat="1" ht="18" customHeight="1" x14ac:dyDescent="0.25">
      <c r="A1253" s="428">
        <f t="shared" si="374"/>
        <v>981</v>
      </c>
      <c r="B1253" s="329" t="s">
        <v>1406</v>
      </c>
      <c r="C1253" s="434">
        <f t="shared" si="372"/>
        <v>781090.23</v>
      </c>
      <c r="D1253" s="410">
        <f t="shared" si="375"/>
        <v>336766.75</v>
      </c>
      <c r="E1253" s="427"/>
      <c r="F1253" s="455"/>
      <c r="G1253" s="455"/>
      <c r="H1253" s="455">
        <v>336766.75</v>
      </c>
      <c r="I1253" s="455"/>
      <c r="J1253" s="455"/>
      <c r="K1253" s="455"/>
      <c r="L1253" s="455"/>
      <c r="M1253" s="455"/>
      <c r="N1253" s="455"/>
      <c r="O1253" s="427"/>
      <c r="P1253" s="427"/>
      <c r="Q1253" s="427"/>
      <c r="R1253" s="455">
        <v>143</v>
      </c>
      <c r="S1253" s="427">
        <v>444323.48</v>
      </c>
      <c r="T1253" s="455"/>
      <c r="U1253" s="427"/>
      <c r="V1253" s="427"/>
      <c r="W1253" s="427"/>
      <c r="X1253" s="427"/>
      <c r="Y1253" s="427"/>
      <c r="Z1253" s="429"/>
      <c r="AA1253" s="34" t="s">
        <v>1362</v>
      </c>
      <c r="AB1253" s="34" t="s">
        <v>1362</v>
      </c>
      <c r="AC1253" s="19"/>
      <c r="AD1253" s="34"/>
      <c r="AE1253" s="20"/>
    </row>
    <row r="1254" spans="1:31" s="126" customFormat="1" ht="18" customHeight="1" x14ac:dyDescent="0.25">
      <c r="A1254" s="428">
        <f t="shared" si="374"/>
        <v>982</v>
      </c>
      <c r="B1254" s="329" t="s">
        <v>1407</v>
      </c>
      <c r="C1254" s="434">
        <f t="shared" si="372"/>
        <v>990727.32</v>
      </c>
      <c r="D1254" s="410">
        <f t="shared" si="375"/>
        <v>0</v>
      </c>
      <c r="E1254" s="427"/>
      <c r="F1254" s="455"/>
      <c r="G1254" s="455"/>
      <c r="H1254" s="455"/>
      <c r="I1254" s="455"/>
      <c r="J1254" s="455"/>
      <c r="K1254" s="455"/>
      <c r="L1254" s="455"/>
      <c r="M1254" s="455"/>
      <c r="N1254" s="455"/>
      <c r="O1254" s="427"/>
      <c r="P1254" s="427"/>
      <c r="Q1254" s="427"/>
      <c r="R1254" s="455">
        <v>251</v>
      </c>
      <c r="S1254" s="427">
        <v>990727.32</v>
      </c>
      <c r="T1254" s="455"/>
      <c r="U1254" s="427"/>
      <c r="V1254" s="427"/>
      <c r="W1254" s="427"/>
      <c r="X1254" s="427"/>
      <c r="Y1254" s="427"/>
      <c r="Z1254" s="429"/>
      <c r="AA1254" s="34" t="s">
        <v>1293</v>
      </c>
      <c r="AB1254" s="34" t="s">
        <v>1293</v>
      </c>
      <c r="AC1254" s="19"/>
      <c r="AD1254" s="34"/>
      <c r="AE1254" s="20"/>
    </row>
    <row r="1255" spans="1:31" s="126" customFormat="1" ht="18" customHeight="1" x14ac:dyDescent="0.25">
      <c r="A1255" s="428">
        <f t="shared" si="374"/>
        <v>983</v>
      </c>
      <c r="B1255" s="329" t="s">
        <v>1408</v>
      </c>
      <c r="C1255" s="434">
        <f t="shared" si="372"/>
        <v>824716.73</v>
      </c>
      <c r="D1255" s="410">
        <f t="shared" si="375"/>
        <v>0</v>
      </c>
      <c r="E1255" s="427"/>
      <c r="F1255" s="455"/>
      <c r="G1255" s="455"/>
      <c r="H1255" s="455"/>
      <c r="I1255" s="455"/>
      <c r="J1255" s="455"/>
      <c r="K1255" s="455"/>
      <c r="L1255" s="455"/>
      <c r="M1255" s="455"/>
      <c r="N1255" s="455"/>
      <c r="O1255" s="427"/>
      <c r="P1255" s="427"/>
      <c r="Q1255" s="427"/>
      <c r="R1255" s="455">
        <v>258</v>
      </c>
      <c r="S1255" s="427">
        <v>824716.73</v>
      </c>
      <c r="T1255" s="455"/>
      <c r="U1255" s="427"/>
      <c r="V1255" s="427"/>
      <c r="W1255" s="427"/>
      <c r="X1255" s="427"/>
      <c r="Y1255" s="427"/>
      <c r="Z1255" s="429"/>
      <c r="AA1255" s="34" t="s">
        <v>1293</v>
      </c>
      <c r="AB1255" s="34" t="s">
        <v>1293</v>
      </c>
      <c r="AC1255" s="19"/>
      <c r="AD1255" s="34"/>
      <c r="AE1255" s="20"/>
    </row>
    <row r="1256" spans="1:31" s="126" customFormat="1" ht="18" customHeight="1" x14ac:dyDescent="0.25">
      <c r="A1256" s="428">
        <f t="shared" si="374"/>
        <v>984</v>
      </c>
      <c r="B1256" s="329" t="s">
        <v>1690</v>
      </c>
      <c r="C1256" s="434">
        <f t="shared" si="372"/>
        <v>880830.17999999993</v>
      </c>
      <c r="D1256" s="410">
        <f t="shared" si="375"/>
        <v>211845.35</v>
      </c>
      <c r="E1256" s="427"/>
      <c r="F1256" s="455"/>
      <c r="G1256" s="455"/>
      <c r="H1256" s="455">
        <v>211845.35</v>
      </c>
      <c r="I1256" s="455"/>
      <c r="J1256" s="455"/>
      <c r="K1256" s="455"/>
      <c r="L1256" s="455"/>
      <c r="M1256" s="455"/>
      <c r="N1256" s="455"/>
      <c r="O1256" s="427"/>
      <c r="P1256" s="427"/>
      <c r="Q1256" s="427"/>
      <c r="R1256" s="455">
        <v>71</v>
      </c>
      <c r="S1256" s="427">
        <v>668984.82999999996</v>
      </c>
      <c r="T1256" s="455"/>
      <c r="U1256" s="427"/>
      <c r="V1256" s="427"/>
      <c r="W1256" s="427"/>
      <c r="X1256" s="427"/>
      <c r="Y1256" s="427"/>
      <c r="Z1256" s="429"/>
      <c r="AA1256" s="34" t="s">
        <v>1362</v>
      </c>
      <c r="AB1256" s="34" t="s">
        <v>1362</v>
      </c>
      <c r="AC1256" s="19"/>
      <c r="AD1256" s="34"/>
      <c r="AE1256" s="20"/>
    </row>
    <row r="1257" spans="1:31" s="126" customFormat="1" ht="18" customHeight="1" x14ac:dyDescent="0.25">
      <c r="A1257" s="428">
        <f t="shared" si="374"/>
        <v>985</v>
      </c>
      <c r="B1257" s="329" t="s">
        <v>1410</v>
      </c>
      <c r="C1257" s="434">
        <f t="shared" si="372"/>
        <v>441491.76</v>
      </c>
      <c r="D1257" s="410">
        <f t="shared" si="375"/>
        <v>441491.76</v>
      </c>
      <c r="E1257" s="427"/>
      <c r="F1257" s="455"/>
      <c r="G1257" s="455"/>
      <c r="H1257" s="455">
        <v>441491.76</v>
      </c>
      <c r="I1257" s="455"/>
      <c r="J1257" s="455"/>
      <c r="K1257" s="455"/>
      <c r="L1257" s="455"/>
      <c r="M1257" s="455"/>
      <c r="N1257" s="455"/>
      <c r="O1257" s="427"/>
      <c r="P1257" s="427"/>
      <c r="Q1257" s="427"/>
      <c r="R1257" s="455"/>
      <c r="S1257" s="427"/>
      <c r="T1257" s="455"/>
      <c r="U1257" s="427"/>
      <c r="V1257" s="427"/>
      <c r="W1257" s="427"/>
      <c r="X1257" s="427"/>
      <c r="Y1257" s="427"/>
      <c r="Z1257" s="429"/>
      <c r="AA1257" s="34" t="s">
        <v>1362</v>
      </c>
      <c r="AB1257" s="34" t="s">
        <v>1362</v>
      </c>
      <c r="AC1257" s="19"/>
      <c r="AD1257" s="34"/>
      <c r="AE1257" s="20"/>
    </row>
    <row r="1258" spans="1:31" s="126" customFormat="1" ht="18" customHeight="1" x14ac:dyDescent="0.25">
      <c r="A1258" s="428">
        <f t="shared" si="374"/>
        <v>986</v>
      </c>
      <c r="B1258" s="329" t="s">
        <v>1411</v>
      </c>
      <c r="C1258" s="434">
        <f t="shared" si="372"/>
        <v>433769.09</v>
      </c>
      <c r="D1258" s="410">
        <f t="shared" si="375"/>
        <v>433769.09</v>
      </c>
      <c r="E1258" s="427"/>
      <c r="F1258" s="455"/>
      <c r="G1258" s="455"/>
      <c r="H1258" s="455">
        <v>433769.09</v>
      </c>
      <c r="I1258" s="455"/>
      <c r="J1258" s="455"/>
      <c r="K1258" s="455"/>
      <c r="L1258" s="455"/>
      <c r="M1258" s="455"/>
      <c r="N1258" s="455"/>
      <c r="O1258" s="427"/>
      <c r="P1258" s="427"/>
      <c r="Q1258" s="427"/>
      <c r="R1258" s="455"/>
      <c r="S1258" s="427"/>
      <c r="T1258" s="455"/>
      <c r="U1258" s="427"/>
      <c r="V1258" s="427"/>
      <c r="W1258" s="427"/>
      <c r="X1258" s="427"/>
      <c r="Y1258" s="427"/>
      <c r="Z1258" s="429"/>
      <c r="AA1258" s="34" t="s">
        <v>1388</v>
      </c>
      <c r="AB1258" s="34" t="s">
        <v>1388</v>
      </c>
      <c r="AC1258" s="19"/>
      <c r="AD1258" s="34"/>
      <c r="AE1258" s="20"/>
    </row>
    <row r="1259" spans="1:31" s="126" customFormat="1" ht="18" customHeight="1" x14ac:dyDescent="0.25">
      <c r="A1259" s="428">
        <f t="shared" si="374"/>
        <v>987</v>
      </c>
      <c r="B1259" s="329" t="s">
        <v>1412</v>
      </c>
      <c r="C1259" s="434">
        <f t="shared" si="372"/>
        <v>590269.28</v>
      </c>
      <c r="D1259" s="410">
        <f t="shared" si="375"/>
        <v>590269.28</v>
      </c>
      <c r="E1259" s="427"/>
      <c r="F1259" s="455"/>
      <c r="G1259" s="455"/>
      <c r="H1259" s="455"/>
      <c r="I1259" s="455">
        <v>590269.28</v>
      </c>
      <c r="J1259" s="455"/>
      <c r="K1259" s="455"/>
      <c r="L1259" s="455"/>
      <c r="M1259" s="455"/>
      <c r="N1259" s="455"/>
      <c r="O1259" s="427"/>
      <c r="P1259" s="427"/>
      <c r="Q1259" s="427"/>
      <c r="R1259" s="455"/>
      <c r="S1259" s="427"/>
      <c r="T1259" s="455"/>
      <c r="U1259" s="427"/>
      <c r="V1259" s="427"/>
      <c r="W1259" s="427"/>
      <c r="X1259" s="427"/>
      <c r="Y1259" s="427"/>
      <c r="Z1259" s="429"/>
      <c r="AA1259" s="34" t="s">
        <v>1413</v>
      </c>
      <c r="AB1259" s="34" t="s">
        <v>1413</v>
      </c>
      <c r="AC1259" s="19"/>
      <c r="AD1259" s="34"/>
      <c r="AE1259" s="20"/>
    </row>
    <row r="1260" spans="1:31" s="126" customFormat="1" ht="18" customHeight="1" x14ac:dyDescent="0.25">
      <c r="A1260" s="428">
        <f t="shared" si="374"/>
        <v>988</v>
      </c>
      <c r="B1260" s="329" t="s">
        <v>1414</v>
      </c>
      <c r="C1260" s="434">
        <f t="shared" si="372"/>
        <v>1075337.07</v>
      </c>
      <c r="D1260" s="410">
        <f t="shared" si="375"/>
        <v>1075337.07</v>
      </c>
      <c r="E1260" s="427"/>
      <c r="F1260" s="455"/>
      <c r="G1260" s="455"/>
      <c r="H1260" s="455"/>
      <c r="I1260" s="455">
        <v>1075337.07</v>
      </c>
      <c r="J1260" s="455"/>
      <c r="K1260" s="455"/>
      <c r="L1260" s="455"/>
      <c r="M1260" s="455"/>
      <c r="N1260" s="455"/>
      <c r="O1260" s="427"/>
      <c r="P1260" s="427"/>
      <c r="Q1260" s="427"/>
      <c r="R1260" s="455"/>
      <c r="S1260" s="427"/>
      <c r="T1260" s="455"/>
      <c r="U1260" s="427"/>
      <c r="V1260" s="427"/>
      <c r="W1260" s="427"/>
      <c r="X1260" s="427"/>
      <c r="Y1260" s="427"/>
      <c r="Z1260" s="429"/>
      <c r="AA1260" s="34" t="s">
        <v>1391</v>
      </c>
      <c r="AB1260" s="34" t="s">
        <v>1391</v>
      </c>
      <c r="AC1260" s="19"/>
      <c r="AD1260" s="34"/>
      <c r="AE1260" s="20"/>
    </row>
    <row r="1261" spans="1:31" s="36" customFormat="1" ht="18" customHeight="1" x14ac:dyDescent="0.25">
      <c r="A1261" s="428">
        <f t="shared" si="374"/>
        <v>989</v>
      </c>
      <c r="B1261" s="329" t="s">
        <v>1415</v>
      </c>
      <c r="C1261" s="434">
        <f t="shared" si="372"/>
        <v>362094.88</v>
      </c>
      <c r="D1261" s="410">
        <f t="shared" si="375"/>
        <v>0</v>
      </c>
      <c r="E1261" s="427"/>
      <c r="F1261" s="455"/>
      <c r="G1261" s="455"/>
      <c r="H1261" s="455"/>
      <c r="I1261" s="455"/>
      <c r="J1261" s="455"/>
      <c r="K1261" s="455"/>
      <c r="L1261" s="455"/>
      <c r="M1261" s="455"/>
      <c r="N1261" s="455"/>
      <c r="O1261" s="427"/>
      <c r="P1261" s="427"/>
      <c r="Q1261" s="427"/>
      <c r="R1261" s="455">
        <v>160</v>
      </c>
      <c r="S1261" s="427">
        <v>362094.88</v>
      </c>
      <c r="T1261" s="455"/>
      <c r="U1261" s="427"/>
      <c r="V1261" s="427"/>
      <c r="W1261" s="427"/>
      <c r="X1261" s="427"/>
      <c r="Y1261" s="427"/>
      <c r="Z1261" s="429"/>
      <c r="AA1261" s="34"/>
      <c r="AB1261" s="34"/>
      <c r="AC1261" s="35"/>
      <c r="AD1261" s="35"/>
      <c r="AE1261" s="4"/>
    </row>
    <row r="1262" spans="1:31" s="36" customFormat="1" ht="18" customHeight="1" x14ac:dyDescent="0.25">
      <c r="A1262" s="428">
        <f t="shared" si="374"/>
        <v>990</v>
      </c>
      <c r="B1262" s="329" t="s">
        <v>1416</v>
      </c>
      <c r="C1262" s="434">
        <f>D1262+M1262+O1262+Q1262+S1262+U1262+W1262+X1262+Y1262</f>
        <v>1164168.6100000001</v>
      </c>
      <c r="D1262" s="410">
        <f t="shared" si="375"/>
        <v>1164168.6100000001</v>
      </c>
      <c r="E1262" s="427"/>
      <c r="F1262" s="455"/>
      <c r="G1262" s="455">
        <v>1164168.6100000001</v>
      </c>
      <c r="H1262" s="455"/>
      <c r="I1262" s="455"/>
      <c r="J1262" s="455"/>
      <c r="K1262" s="455"/>
      <c r="L1262" s="455"/>
      <c r="M1262" s="455"/>
      <c r="N1262" s="455"/>
      <c r="O1262" s="427"/>
      <c r="P1262" s="427"/>
      <c r="Q1262" s="427"/>
      <c r="R1262" s="455"/>
      <c r="S1262" s="427"/>
      <c r="T1262" s="455"/>
      <c r="U1262" s="427"/>
      <c r="V1262" s="427"/>
      <c r="W1262" s="427"/>
      <c r="X1262" s="427"/>
      <c r="Y1262" s="427"/>
      <c r="Z1262" s="429"/>
      <c r="AA1262" s="34"/>
      <c r="AB1262" s="34"/>
      <c r="AC1262" s="35"/>
      <c r="AD1262" s="35"/>
      <c r="AE1262" s="4"/>
    </row>
    <row r="1263" spans="1:31" s="36" customFormat="1" ht="18" customHeight="1" x14ac:dyDescent="0.25">
      <c r="A1263" s="428">
        <f t="shared" si="374"/>
        <v>991</v>
      </c>
      <c r="B1263" s="329" t="s">
        <v>1417</v>
      </c>
      <c r="C1263" s="434">
        <f t="shared" si="372"/>
        <v>486103.1</v>
      </c>
      <c r="D1263" s="410">
        <f t="shared" si="375"/>
        <v>486103.1</v>
      </c>
      <c r="E1263" s="427"/>
      <c r="F1263" s="455"/>
      <c r="G1263" s="455"/>
      <c r="H1263" s="455"/>
      <c r="I1263" s="455">
        <v>486103.1</v>
      </c>
      <c r="J1263" s="455"/>
      <c r="K1263" s="455"/>
      <c r="L1263" s="455"/>
      <c r="M1263" s="455"/>
      <c r="N1263" s="455"/>
      <c r="O1263" s="427"/>
      <c r="P1263" s="427"/>
      <c r="Q1263" s="427"/>
      <c r="R1263" s="455"/>
      <c r="S1263" s="427"/>
      <c r="T1263" s="455"/>
      <c r="U1263" s="427"/>
      <c r="V1263" s="427"/>
      <c r="W1263" s="427"/>
      <c r="X1263" s="427"/>
      <c r="Y1263" s="427"/>
      <c r="Z1263" s="429"/>
      <c r="AA1263" s="34"/>
      <c r="AB1263" s="34"/>
      <c r="AC1263" s="35"/>
      <c r="AD1263" s="35"/>
      <c r="AE1263" s="4"/>
    </row>
    <row r="1264" spans="1:31" s="36" customFormat="1" ht="18" customHeight="1" x14ac:dyDescent="0.25">
      <c r="A1264" s="428">
        <f t="shared" si="374"/>
        <v>992</v>
      </c>
      <c r="B1264" s="329" t="s">
        <v>1418</v>
      </c>
      <c r="C1264" s="434">
        <f t="shared" si="372"/>
        <v>794955.96</v>
      </c>
      <c r="D1264" s="410">
        <f t="shared" si="375"/>
        <v>794955.96</v>
      </c>
      <c r="E1264" s="427"/>
      <c r="F1264" s="455"/>
      <c r="G1264" s="455"/>
      <c r="H1264" s="455"/>
      <c r="I1264" s="455">
        <v>794955.96</v>
      </c>
      <c r="J1264" s="455"/>
      <c r="K1264" s="455"/>
      <c r="L1264" s="455"/>
      <c r="M1264" s="455"/>
      <c r="N1264" s="455"/>
      <c r="O1264" s="427"/>
      <c r="P1264" s="427"/>
      <c r="Q1264" s="427"/>
      <c r="R1264" s="455"/>
      <c r="S1264" s="427"/>
      <c r="T1264" s="455"/>
      <c r="U1264" s="427"/>
      <c r="V1264" s="427"/>
      <c r="W1264" s="427"/>
      <c r="X1264" s="427"/>
      <c r="Y1264" s="427"/>
      <c r="Z1264" s="429"/>
      <c r="AA1264" s="34"/>
      <c r="AB1264" s="34"/>
      <c r="AC1264" s="35"/>
      <c r="AD1264" s="35"/>
      <c r="AE1264" s="4"/>
    </row>
    <row r="1265" spans="1:33" s="36" customFormat="1" ht="18" customHeight="1" x14ac:dyDescent="0.25">
      <c r="A1265" s="428">
        <f t="shared" si="374"/>
        <v>993</v>
      </c>
      <c r="B1265" s="329" t="s">
        <v>1419</v>
      </c>
      <c r="C1265" s="434">
        <f t="shared" si="372"/>
        <v>648219.21</v>
      </c>
      <c r="D1265" s="410">
        <f t="shared" si="375"/>
        <v>0</v>
      </c>
      <c r="E1265" s="427"/>
      <c r="F1265" s="455"/>
      <c r="G1265" s="455"/>
      <c r="H1265" s="455"/>
      <c r="I1265" s="455"/>
      <c r="J1265" s="455"/>
      <c r="K1265" s="455"/>
      <c r="L1265" s="455"/>
      <c r="M1265" s="455"/>
      <c r="N1265" s="455"/>
      <c r="O1265" s="427"/>
      <c r="P1265" s="427"/>
      <c r="Q1265" s="427"/>
      <c r="R1265" s="455">
        <v>158</v>
      </c>
      <c r="S1265" s="427">
        <v>648219.21</v>
      </c>
      <c r="T1265" s="455"/>
      <c r="U1265" s="427"/>
      <c r="V1265" s="427"/>
      <c r="W1265" s="427"/>
      <c r="X1265" s="427"/>
      <c r="Y1265" s="427"/>
      <c r="Z1265" s="429"/>
      <c r="AA1265" s="34"/>
      <c r="AB1265" s="34"/>
      <c r="AC1265" s="35"/>
      <c r="AD1265" s="35"/>
      <c r="AE1265" s="4"/>
    </row>
    <row r="1266" spans="1:33" s="36" customFormat="1" ht="18" customHeight="1" x14ac:dyDescent="0.25">
      <c r="A1266" s="428">
        <f t="shared" si="374"/>
        <v>994</v>
      </c>
      <c r="B1266" s="329" t="s">
        <v>1420</v>
      </c>
      <c r="C1266" s="434">
        <f t="shared" si="372"/>
        <v>545655.9</v>
      </c>
      <c r="D1266" s="410">
        <f t="shared" si="375"/>
        <v>545655.9</v>
      </c>
      <c r="E1266" s="427"/>
      <c r="F1266" s="455"/>
      <c r="G1266" s="455"/>
      <c r="H1266" s="455"/>
      <c r="I1266" s="455"/>
      <c r="J1266" s="455">
        <v>545655.9</v>
      </c>
      <c r="K1266" s="455"/>
      <c r="L1266" s="455"/>
      <c r="M1266" s="455"/>
      <c r="N1266" s="455"/>
      <c r="O1266" s="427"/>
      <c r="P1266" s="427"/>
      <c r="Q1266" s="427"/>
      <c r="R1266" s="455"/>
      <c r="S1266" s="427"/>
      <c r="T1266" s="455"/>
      <c r="U1266" s="427"/>
      <c r="V1266" s="427"/>
      <c r="W1266" s="427"/>
      <c r="X1266" s="427"/>
      <c r="Y1266" s="427"/>
      <c r="Z1266" s="429"/>
      <c r="AA1266" s="34"/>
      <c r="AB1266" s="34"/>
      <c r="AC1266" s="35"/>
      <c r="AD1266" s="35"/>
      <c r="AE1266" s="4"/>
    </row>
    <row r="1267" spans="1:33" s="36" customFormat="1" ht="18" customHeight="1" x14ac:dyDescent="0.25">
      <c r="A1267" s="428">
        <f t="shared" si="374"/>
        <v>995</v>
      </c>
      <c r="B1267" s="329" t="s">
        <v>1421</v>
      </c>
      <c r="C1267" s="434">
        <f t="shared" si="372"/>
        <v>752638.79</v>
      </c>
      <c r="D1267" s="410">
        <f t="shared" si="375"/>
        <v>752638.79</v>
      </c>
      <c r="E1267" s="427"/>
      <c r="F1267" s="455"/>
      <c r="G1267" s="455"/>
      <c r="H1267" s="455"/>
      <c r="I1267" s="455">
        <v>752638.79</v>
      </c>
      <c r="J1267" s="455"/>
      <c r="K1267" s="455"/>
      <c r="L1267" s="455"/>
      <c r="M1267" s="455"/>
      <c r="N1267" s="455"/>
      <c r="O1267" s="427"/>
      <c r="P1267" s="427"/>
      <c r="Q1267" s="427"/>
      <c r="R1267" s="455"/>
      <c r="S1267" s="427"/>
      <c r="T1267" s="455"/>
      <c r="U1267" s="427"/>
      <c r="V1267" s="427"/>
      <c r="W1267" s="427"/>
      <c r="X1267" s="427"/>
      <c r="Y1267" s="427"/>
      <c r="Z1267" s="429"/>
      <c r="AA1267" s="34"/>
      <c r="AB1267" s="34"/>
      <c r="AC1267" s="35"/>
      <c r="AD1267" s="35"/>
      <c r="AE1267" s="4"/>
    </row>
    <row r="1268" spans="1:33" s="36" customFormat="1" ht="18" customHeight="1" x14ac:dyDescent="0.25">
      <c r="A1268" s="428">
        <f t="shared" si="374"/>
        <v>996</v>
      </c>
      <c r="B1268" s="329" t="s">
        <v>1422</v>
      </c>
      <c r="C1268" s="434">
        <f t="shared" si="372"/>
        <v>1242314.54</v>
      </c>
      <c r="D1268" s="410">
        <f t="shared" si="375"/>
        <v>1242314.54</v>
      </c>
      <c r="E1268" s="427"/>
      <c r="F1268" s="455"/>
      <c r="G1268" s="455"/>
      <c r="H1268" s="455"/>
      <c r="I1268" s="455">
        <v>1242314.54</v>
      </c>
      <c r="J1268" s="455"/>
      <c r="K1268" s="455"/>
      <c r="L1268" s="455"/>
      <c r="M1268" s="455"/>
      <c r="N1268" s="455"/>
      <c r="O1268" s="427"/>
      <c r="P1268" s="427"/>
      <c r="Q1268" s="427"/>
      <c r="R1268" s="455"/>
      <c r="S1268" s="427"/>
      <c r="T1268" s="455"/>
      <c r="U1268" s="427"/>
      <c r="V1268" s="427"/>
      <c r="W1268" s="427"/>
      <c r="X1268" s="427"/>
      <c r="Y1268" s="427"/>
      <c r="Z1268" s="429"/>
      <c r="AA1268" s="34"/>
      <c r="AB1268" s="34"/>
      <c r="AC1268" s="35"/>
      <c r="AD1268" s="35"/>
      <c r="AE1268" s="4"/>
    </row>
    <row r="1269" spans="1:33" s="36" customFormat="1" ht="18" customHeight="1" x14ac:dyDescent="0.25">
      <c r="A1269" s="428">
        <f t="shared" si="374"/>
        <v>997</v>
      </c>
      <c r="B1269" s="329" t="s">
        <v>1423</v>
      </c>
      <c r="C1269" s="434">
        <f t="shared" si="372"/>
        <v>1155121.73</v>
      </c>
      <c r="D1269" s="410">
        <f t="shared" si="375"/>
        <v>1155121.73</v>
      </c>
      <c r="E1269" s="427"/>
      <c r="F1269" s="455"/>
      <c r="G1269" s="455">
        <v>1155121.73</v>
      </c>
      <c r="H1269" s="455"/>
      <c r="I1269" s="455"/>
      <c r="J1269" s="455"/>
      <c r="K1269" s="455"/>
      <c r="L1269" s="455"/>
      <c r="M1269" s="455"/>
      <c r="N1269" s="455"/>
      <c r="O1269" s="427"/>
      <c r="P1269" s="427"/>
      <c r="Q1269" s="427"/>
      <c r="R1269" s="455"/>
      <c r="S1269" s="427"/>
      <c r="T1269" s="455"/>
      <c r="U1269" s="427"/>
      <c r="V1269" s="427"/>
      <c r="W1269" s="427"/>
      <c r="X1269" s="427"/>
      <c r="Y1269" s="427"/>
      <c r="Z1269" s="429"/>
      <c r="AA1269" s="34"/>
      <c r="AB1269" s="34"/>
      <c r="AC1269" s="35"/>
      <c r="AD1269" s="35"/>
      <c r="AE1269" s="4"/>
    </row>
    <row r="1270" spans="1:33" s="36" customFormat="1" ht="18" customHeight="1" x14ac:dyDescent="0.25">
      <c r="A1270" s="428">
        <f t="shared" si="374"/>
        <v>998</v>
      </c>
      <c r="B1270" s="329" t="s">
        <v>1424</v>
      </c>
      <c r="C1270" s="434">
        <f t="shared" si="372"/>
        <v>679285.33</v>
      </c>
      <c r="D1270" s="410">
        <f t="shared" si="375"/>
        <v>0</v>
      </c>
      <c r="E1270" s="427"/>
      <c r="F1270" s="455"/>
      <c r="G1270" s="455"/>
      <c r="H1270" s="455"/>
      <c r="I1270" s="455"/>
      <c r="J1270" s="455"/>
      <c r="K1270" s="455"/>
      <c r="L1270" s="455"/>
      <c r="M1270" s="455"/>
      <c r="N1270" s="455"/>
      <c r="O1270" s="427"/>
      <c r="P1270" s="427"/>
      <c r="Q1270" s="427"/>
      <c r="R1270" s="455">
        <v>136</v>
      </c>
      <c r="S1270" s="427">
        <v>679285.33</v>
      </c>
      <c r="T1270" s="455"/>
      <c r="U1270" s="427"/>
      <c r="V1270" s="427"/>
      <c r="W1270" s="427"/>
      <c r="X1270" s="427"/>
      <c r="Y1270" s="427"/>
      <c r="Z1270" s="429"/>
      <c r="AA1270" s="34"/>
      <c r="AB1270" s="34"/>
      <c r="AC1270" s="35"/>
      <c r="AD1270" s="35"/>
      <c r="AE1270" s="4"/>
    </row>
    <row r="1271" spans="1:33" s="36" customFormat="1" ht="18" customHeight="1" x14ac:dyDescent="0.25">
      <c r="A1271" s="428">
        <f t="shared" si="374"/>
        <v>999</v>
      </c>
      <c r="B1271" s="329" t="s">
        <v>1425</v>
      </c>
      <c r="C1271" s="434">
        <f t="shared" si="372"/>
        <v>1030858.62</v>
      </c>
      <c r="D1271" s="410">
        <f t="shared" si="375"/>
        <v>1030858.62</v>
      </c>
      <c r="E1271" s="427"/>
      <c r="F1271" s="455"/>
      <c r="G1271" s="455">
        <v>1030858.62</v>
      </c>
      <c r="H1271" s="455"/>
      <c r="I1271" s="455"/>
      <c r="J1271" s="455"/>
      <c r="K1271" s="455"/>
      <c r="L1271" s="455"/>
      <c r="M1271" s="455"/>
      <c r="N1271" s="455"/>
      <c r="O1271" s="427"/>
      <c r="P1271" s="427"/>
      <c r="Q1271" s="427"/>
      <c r="R1271" s="455"/>
      <c r="S1271" s="427"/>
      <c r="T1271" s="455"/>
      <c r="U1271" s="427"/>
      <c r="V1271" s="427"/>
      <c r="W1271" s="427"/>
      <c r="X1271" s="427"/>
      <c r="Y1271" s="427"/>
      <c r="Z1271" s="429"/>
      <c r="AA1271" s="34"/>
      <c r="AB1271" s="34"/>
      <c r="AC1271" s="35"/>
      <c r="AD1271" s="35"/>
      <c r="AE1271" s="4"/>
    </row>
    <row r="1272" spans="1:33" ht="18" customHeight="1" x14ac:dyDescent="0.25">
      <c r="A1272" s="428">
        <f t="shared" si="374"/>
        <v>1000</v>
      </c>
      <c r="B1272" s="329" t="s">
        <v>329</v>
      </c>
      <c r="C1272" s="434">
        <f t="shared" si="372"/>
        <v>488822.08</v>
      </c>
      <c r="D1272" s="410">
        <f>E1272+F1272+G1272+H1272+I1272+J1272</f>
        <v>488822.08</v>
      </c>
      <c r="E1272" s="427"/>
      <c r="F1272" s="455">
        <v>488822.08</v>
      </c>
      <c r="G1272" s="455"/>
      <c r="H1272" s="455"/>
      <c r="I1272" s="455"/>
      <c r="J1272" s="455"/>
      <c r="K1272" s="455"/>
      <c r="L1272" s="455"/>
      <c r="M1272" s="455"/>
      <c r="N1272" s="455"/>
      <c r="O1272" s="427"/>
      <c r="P1272" s="427"/>
      <c r="Q1272" s="427"/>
      <c r="R1272" s="455"/>
      <c r="S1272" s="427"/>
      <c r="T1272" s="455"/>
      <c r="U1272" s="427"/>
      <c r="V1272" s="427"/>
      <c r="W1272" s="427"/>
      <c r="X1272" s="427"/>
      <c r="Y1272" s="427"/>
      <c r="Z1272" s="429"/>
      <c r="AA1272" s="34"/>
      <c r="AB1272" s="34"/>
      <c r="AC1272" s="85"/>
      <c r="AD1272" s="85"/>
    </row>
    <row r="1273" spans="1:33" ht="18" customHeight="1" x14ac:dyDescent="0.25">
      <c r="A1273" s="428">
        <f t="shared" si="374"/>
        <v>1001</v>
      </c>
      <c r="B1273" s="329" t="s">
        <v>330</v>
      </c>
      <c r="C1273" s="434">
        <f t="shared" si="372"/>
        <v>491309.52</v>
      </c>
      <c r="D1273" s="410">
        <f>E1273+F1273+G1273+H1273+I1273+J1273</f>
        <v>491309.52</v>
      </c>
      <c r="E1273" s="427"/>
      <c r="F1273" s="455">
        <v>491309.52</v>
      </c>
      <c r="G1273" s="455"/>
      <c r="H1273" s="455"/>
      <c r="I1273" s="455"/>
      <c r="J1273" s="455"/>
      <c r="K1273" s="455"/>
      <c r="L1273" s="455"/>
      <c r="M1273" s="455"/>
      <c r="N1273" s="455"/>
      <c r="O1273" s="427"/>
      <c r="P1273" s="427"/>
      <c r="Q1273" s="427"/>
      <c r="R1273" s="455"/>
      <c r="S1273" s="427"/>
      <c r="T1273" s="455"/>
      <c r="U1273" s="427"/>
      <c r="V1273" s="427"/>
      <c r="W1273" s="427"/>
      <c r="X1273" s="427"/>
      <c r="Y1273" s="427"/>
      <c r="Z1273" s="429"/>
      <c r="AA1273" s="34"/>
      <c r="AB1273" s="34"/>
      <c r="AC1273" s="85"/>
      <c r="AD1273" s="85"/>
    </row>
    <row r="1274" spans="1:33" ht="18" customHeight="1" x14ac:dyDescent="0.25">
      <c r="A1274" s="428">
        <f t="shared" si="374"/>
        <v>1002</v>
      </c>
      <c r="B1274" s="329" t="s">
        <v>331</v>
      </c>
      <c r="C1274" s="434">
        <f t="shared" si="372"/>
        <v>576391.06000000006</v>
      </c>
      <c r="D1274" s="410">
        <f>E1274+F1274+G1274+H1274+I1274+J1274</f>
        <v>576391.06000000006</v>
      </c>
      <c r="E1274" s="427"/>
      <c r="F1274" s="455">
        <v>576391.06000000006</v>
      </c>
      <c r="G1274" s="455"/>
      <c r="H1274" s="455"/>
      <c r="I1274" s="455"/>
      <c r="J1274" s="455"/>
      <c r="K1274" s="455"/>
      <c r="L1274" s="455"/>
      <c r="M1274" s="455"/>
      <c r="N1274" s="455"/>
      <c r="O1274" s="427"/>
      <c r="P1274" s="427"/>
      <c r="Q1274" s="427"/>
      <c r="R1274" s="455"/>
      <c r="S1274" s="427"/>
      <c r="T1274" s="455"/>
      <c r="U1274" s="427"/>
      <c r="V1274" s="427"/>
      <c r="W1274" s="427"/>
      <c r="X1274" s="427"/>
      <c r="Y1274" s="427"/>
      <c r="Z1274" s="429"/>
      <c r="AA1274" s="34"/>
      <c r="AB1274" s="34"/>
      <c r="AC1274" s="85"/>
      <c r="AD1274" s="85"/>
    </row>
    <row r="1275" spans="1:33" ht="18" customHeight="1" x14ac:dyDescent="0.25">
      <c r="A1275" s="428">
        <f t="shared" si="374"/>
        <v>1003</v>
      </c>
      <c r="B1275" s="329" t="s">
        <v>332</v>
      </c>
      <c r="C1275" s="434">
        <f t="shared" si="372"/>
        <v>464031.46</v>
      </c>
      <c r="D1275" s="410">
        <f>E1275+F1275+G1275+H1275+I1275+J1275</f>
        <v>464031.46</v>
      </c>
      <c r="E1275" s="427"/>
      <c r="F1275" s="455">
        <v>464031.46</v>
      </c>
      <c r="G1275" s="455"/>
      <c r="H1275" s="455"/>
      <c r="I1275" s="455"/>
      <c r="J1275" s="455"/>
      <c r="K1275" s="455"/>
      <c r="L1275" s="455"/>
      <c r="M1275" s="455"/>
      <c r="N1275" s="455"/>
      <c r="O1275" s="427"/>
      <c r="P1275" s="427"/>
      <c r="Q1275" s="427"/>
      <c r="R1275" s="455"/>
      <c r="S1275" s="427"/>
      <c r="T1275" s="455"/>
      <c r="U1275" s="427"/>
      <c r="V1275" s="427"/>
      <c r="W1275" s="427"/>
      <c r="X1275" s="427"/>
      <c r="Y1275" s="427"/>
      <c r="Z1275" s="429"/>
      <c r="AA1275" s="34"/>
      <c r="AB1275" s="34"/>
      <c r="AC1275" s="85"/>
      <c r="AD1275" s="85"/>
    </row>
    <row r="1276" spans="1:33" ht="18" customHeight="1" x14ac:dyDescent="0.25">
      <c r="A1276" s="428">
        <f t="shared" si="374"/>
        <v>1004</v>
      </c>
      <c r="B1276" s="329" t="s">
        <v>333</v>
      </c>
      <c r="C1276" s="434">
        <f t="shared" si="372"/>
        <v>578407.68000000005</v>
      </c>
      <c r="D1276" s="410">
        <f>E1276+F1276+G1276+H1276+I1276+J1276</f>
        <v>578407.68000000005</v>
      </c>
      <c r="E1276" s="427"/>
      <c r="F1276" s="455">
        <v>578407.68000000005</v>
      </c>
      <c r="G1276" s="455"/>
      <c r="H1276" s="455"/>
      <c r="I1276" s="455"/>
      <c r="J1276" s="455"/>
      <c r="K1276" s="455"/>
      <c r="L1276" s="455"/>
      <c r="M1276" s="455"/>
      <c r="N1276" s="455"/>
      <c r="O1276" s="427"/>
      <c r="P1276" s="427"/>
      <c r="Q1276" s="427"/>
      <c r="R1276" s="455"/>
      <c r="S1276" s="427"/>
      <c r="T1276" s="455"/>
      <c r="U1276" s="427"/>
      <c r="V1276" s="427"/>
      <c r="W1276" s="427"/>
      <c r="X1276" s="427"/>
      <c r="Y1276" s="427"/>
      <c r="Z1276" s="429"/>
      <c r="AA1276" s="34"/>
      <c r="AB1276" s="34"/>
      <c r="AC1276" s="85"/>
      <c r="AD1276" s="85"/>
    </row>
    <row r="1277" spans="1:33" ht="18" customHeight="1" x14ac:dyDescent="0.25">
      <c r="A1277" s="496" t="s">
        <v>17</v>
      </c>
      <c r="B1277" s="496"/>
      <c r="C1277" s="429">
        <f t="shared" ref="C1277:Y1277" si="376">SUM(C1220:C1276)</f>
        <v>40670603.300000004</v>
      </c>
      <c r="D1277" s="427">
        <f t="shared" si="376"/>
        <v>27117934.339999996</v>
      </c>
      <c r="E1277" s="427">
        <f t="shared" si="376"/>
        <v>0</v>
      </c>
      <c r="F1277" s="427">
        <f t="shared" si="376"/>
        <v>7636129.3500000006</v>
      </c>
      <c r="G1277" s="427">
        <f t="shared" si="376"/>
        <v>6229113.79</v>
      </c>
      <c r="H1277" s="427">
        <f t="shared" si="376"/>
        <v>5195718.0199999996</v>
      </c>
      <c r="I1277" s="427">
        <f t="shared" si="376"/>
        <v>7511317.2800000003</v>
      </c>
      <c r="J1277" s="427">
        <f t="shared" si="376"/>
        <v>545655.9</v>
      </c>
      <c r="K1277" s="427">
        <f t="shared" si="376"/>
        <v>0</v>
      </c>
      <c r="L1277" s="427">
        <f t="shared" si="376"/>
        <v>0</v>
      </c>
      <c r="M1277" s="427">
        <f t="shared" si="376"/>
        <v>0</v>
      </c>
      <c r="N1277" s="427">
        <f t="shared" si="376"/>
        <v>669.5</v>
      </c>
      <c r="O1277" s="427">
        <f t="shared" si="376"/>
        <v>914732.46</v>
      </c>
      <c r="P1277" s="427">
        <f t="shared" si="376"/>
        <v>0</v>
      </c>
      <c r="Q1277" s="427">
        <f t="shared" si="376"/>
        <v>0</v>
      </c>
      <c r="R1277" s="427">
        <f t="shared" si="376"/>
        <v>2327</v>
      </c>
      <c r="S1277" s="427">
        <f t="shared" si="376"/>
        <v>10085903.4</v>
      </c>
      <c r="T1277" s="427">
        <f t="shared" si="376"/>
        <v>0</v>
      </c>
      <c r="U1277" s="427">
        <f t="shared" si="376"/>
        <v>0</v>
      </c>
      <c r="V1277" s="427">
        <f t="shared" si="376"/>
        <v>0</v>
      </c>
      <c r="W1277" s="427">
        <f t="shared" si="376"/>
        <v>0</v>
      </c>
      <c r="X1277" s="427">
        <f t="shared" si="376"/>
        <v>0</v>
      </c>
      <c r="Y1277" s="427">
        <f t="shared" si="376"/>
        <v>2552033.0999999996</v>
      </c>
      <c r="Z1277" s="429">
        <f>(C1277-Y1277)*0.0214</f>
        <v>815737.40228000004</v>
      </c>
      <c r="AA1277" s="34"/>
      <c r="AB1277" s="34"/>
      <c r="AC1277" s="85"/>
      <c r="AD1277" s="85"/>
      <c r="AG1277" s="86"/>
    </row>
    <row r="1278" spans="1:33" ht="18" customHeight="1" x14ac:dyDescent="0.25">
      <c r="A1278" s="545" t="s">
        <v>93</v>
      </c>
      <c r="B1278" s="546"/>
      <c r="C1278" s="547"/>
      <c r="D1278" s="627"/>
      <c r="E1278" s="627"/>
      <c r="F1278" s="627"/>
      <c r="G1278" s="627"/>
      <c r="H1278" s="627"/>
      <c r="I1278" s="627"/>
      <c r="J1278" s="627"/>
      <c r="K1278" s="627"/>
      <c r="L1278" s="627"/>
      <c r="M1278" s="627"/>
      <c r="N1278" s="627"/>
      <c r="O1278" s="627"/>
      <c r="P1278" s="627"/>
      <c r="Q1278" s="627"/>
      <c r="R1278" s="627"/>
      <c r="S1278" s="627"/>
      <c r="T1278" s="627"/>
      <c r="U1278" s="627"/>
      <c r="V1278" s="627"/>
      <c r="W1278" s="627"/>
      <c r="X1278" s="627"/>
      <c r="Y1278" s="627"/>
      <c r="Z1278" s="482"/>
      <c r="AA1278" s="34"/>
      <c r="AB1278" s="34"/>
      <c r="AD1278" s="85"/>
    </row>
    <row r="1279" spans="1:33" ht="18" customHeight="1" x14ac:dyDescent="0.25">
      <c r="A1279" s="125">
        <f>A1276+1</f>
        <v>1005</v>
      </c>
      <c r="B1279" s="329" t="s">
        <v>334</v>
      </c>
      <c r="C1279" s="434">
        <f t="shared" ref="C1279:C1285" si="377">D1279+M1279+O1279+Q1279+S1279+U1279+W1279+X1279+Y1279</f>
        <v>748205.28</v>
      </c>
      <c r="D1279" s="410">
        <f t="shared" ref="D1279:D1285" si="378">E1279+F1279+G1279+H1279+I1279+J1279</f>
        <v>748205.28</v>
      </c>
      <c r="E1279" s="427"/>
      <c r="F1279" s="427">
        <v>748205.28</v>
      </c>
      <c r="G1279" s="427"/>
      <c r="H1279" s="427"/>
      <c r="I1279" s="427"/>
      <c r="J1279" s="427"/>
      <c r="K1279" s="427"/>
      <c r="L1279" s="427"/>
      <c r="M1279" s="427"/>
      <c r="N1279" s="427"/>
      <c r="O1279" s="427"/>
      <c r="P1279" s="427"/>
      <c r="Q1279" s="427"/>
      <c r="R1279" s="427"/>
      <c r="S1279" s="427"/>
      <c r="T1279" s="427"/>
      <c r="U1279" s="427"/>
      <c r="V1279" s="427"/>
      <c r="W1279" s="427"/>
      <c r="X1279" s="427"/>
      <c r="Y1279" s="427"/>
      <c r="Z1279" s="429"/>
      <c r="AA1279" s="34"/>
      <c r="AB1279" s="34"/>
      <c r="AC1279" s="85"/>
      <c r="AD1279" s="85"/>
    </row>
    <row r="1280" spans="1:33" ht="18" customHeight="1" x14ac:dyDescent="0.25">
      <c r="A1280" s="125">
        <f t="shared" ref="A1280:A1285" si="379">A1279+1</f>
        <v>1006</v>
      </c>
      <c r="B1280" s="329" t="s">
        <v>335</v>
      </c>
      <c r="C1280" s="434">
        <f t="shared" si="377"/>
        <v>647190.85</v>
      </c>
      <c r="D1280" s="410">
        <f t="shared" si="378"/>
        <v>647190.85</v>
      </c>
      <c r="E1280" s="427"/>
      <c r="F1280" s="427">
        <v>647190.85</v>
      </c>
      <c r="G1280" s="427"/>
      <c r="H1280" s="427"/>
      <c r="I1280" s="427"/>
      <c r="J1280" s="427"/>
      <c r="K1280" s="427"/>
      <c r="L1280" s="427"/>
      <c r="M1280" s="427"/>
      <c r="N1280" s="427"/>
      <c r="O1280" s="427"/>
      <c r="P1280" s="427"/>
      <c r="Q1280" s="427"/>
      <c r="R1280" s="427"/>
      <c r="S1280" s="427"/>
      <c r="T1280" s="427"/>
      <c r="U1280" s="427"/>
      <c r="V1280" s="427"/>
      <c r="W1280" s="427"/>
      <c r="X1280" s="427"/>
      <c r="Y1280" s="427"/>
      <c r="Z1280" s="429"/>
      <c r="AA1280" s="34"/>
      <c r="AB1280" s="34"/>
      <c r="AC1280" s="85"/>
      <c r="AD1280" s="85"/>
    </row>
    <row r="1281" spans="1:33" ht="18" customHeight="1" x14ac:dyDescent="0.25">
      <c r="A1281" s="125">
        <f t="shared" si="379"/>
        <v>1007</v>
      </c>
      <c r="B1281" s="329" t="s">
        <v>336</v>
      </c>
      <c r="C1281" s="434">
        <f t="shared" si="377"/>
        <v>265607.38</v>
      </c>
      <c r="D1281" s="410">
        <f t="shared" si="378"/>
        <v>265607.38</v>
      </c>
      <c r="E1281" s="427"/>
      <c r="F1281" s="427">
        <v>265607.38</v>
      </c>
      <c r="G1281" s="427"/>
      <c r="H1281" s="427"/>
      <c r="I1281" s="427"/>
      <c r="J1281" s="427"/>
      <c r="K1281" s="427"/>
      <c r="L1281" s="427"/>
      <c r="M1281" s="427"/>
      <c r="N1281" s="427"/>
      <c r="O1281" s="427"/>
      <c r="P1281" s="427"/>
      <c r="Q1281" s="427"/>
      <c r="R1281" s="427"/>
      <c r="S1281" s="427"/>
      <c r="T1281" s="427"/>
      <c r="U1281" s="427"/>
      <c r="V1281" s="427"/>
      <c r="W1281" s="427"/>
      <c r="X1281" s="427"/>
      <c r="Y1281" s="427"/>
      <c r="Z1281" s="429"/>
      <c r="AA1281" s="34"/>
      <c r="AB1281" s="34"/>
      <c r="AD1281" s="85"/>
    </row>
    <row r="1282" spans="1:33" ht="18" customHeight="1" x14ac:dyDescent="0.25">
      <c r="A1282" s="125">
        <f t="shared" si="379"/>
        <v>1008</v>
      </c>
      <c r="B1282" s="329" t="s">
        <v>337</v>
      </c>
      <c r="C1282" s="434">
        <f t="shared" si="377"/>
        <v>11806085.26</v>
      </c>
      <c r="D1282" s="410">
        <f t="shared" si="378"/>
        <v>507801.19999999995</v>
      </c>
      <c r="E1282" s="427"/>
      <c r="F1282" s="427">
        <v>347335.36</v>
      </c>
      <c r="G1282" s="427"/>
      <c r="H1282" s="427"/>
      <c r="I1282" s="427"/>
      <c r="J1282" s="427">
        <v>160465.84</v>
      </c>
      <c r="K1282" s="427"/>
      <c r="L1282" s="427"/>
      <c r="M1282" s="427"/>
      <c r="N1282" s="427">
        <v>443</v>
      </c>
      <c r="O1282" s="427">
        <v>2645244.94</v>
      </c>
      <c r="P1282" s="427"/>
      <c r="Q1282" s="427"/>
      <c r="R1282" s="427">
        <v>442</v>
      </c>
      <c r="S1282" s="427">
        <v>4974798.58</v>
      </c>
      <c r="T1282" s="427">
        <v>55.8</v>
      </c>
      <c r="U1282" s="427">
        <v>3678240.54</v>
      </c>
      <c r="V1282" s="427"/>
      <c r="W1282" s="427"/>
      <c r="X1282" s="427"/>
      <c r="Y1282" s="427"/>
      <c r="Z1282" s="429"/>
      <c r="AA1282" s="34"/>
      <c r="AB1282" s="34"/>
      <c r="AD1282" s="85"/>
    </row>
    <row r="1283" spans="1:33" ht="18" customHeight="1" x14ac:dyDescent="0.25">
      <c r="A1283" s="125">
        <f t="shared" si="379"/>
        <v>1009</v>
      </c>
      <c r="B1283" s="329" t="s">
        <v>338</v>
      </c>
      <c r="C1283" s="434">
        <f t="shared" si="377"/>
        <v>11458749.899999999</v>
      </c>
      <c r="D1283" s="410">
        <f t="shared" si="378"/>
        <v>160465.84</v>
      </c>
      <c r="E1283" s="427"/>
      <c r="F1283" s="427"/>
      <c r="G1283" s="427"/>
      <c r="H1283" s="427"/>
      <c r="I1283" s="427"/>
      <c r="J1283" s="427">
        <v>160465.84</v>
      </c>
      <c r="K1283" s="427"/>
      <c r="L1283" s="427"/>
      <c r="M1283" s="427"/>
      <c r="N1283" s="427">
        <v>443</v>
      </c>
      <c r="O1283" s="427">
        <v>2645244.94</v>
      </c>
      <c r="P1283" s="427"/>
      <c r="Q1283" s="427"/>
      <c r="R1283" s="427">
        <v>442</v>
      </c>
      <c r="S1283" s="427">
        <v>4974798.58</v>
      </c>
      <c r="T1283" s="427">
        <v>55.8</v>
      </c>
      <c r="U1283" s="427">
        <v>3678240.54</v>
      </c>
      <c r="V1283" s="427"/>
      <c r="W1283" s="427"/>
      <c r="X1283" s="427"/>
      <c r="Y1283" s="427"/>
      <c r="Z1283" s="429"/>
      <c r="AA1283" s="34"/>
      <c r="AB1283" s="34"/>
      <c r="AD1283" s="85"/>
    </row>
    <row r="1284" spans="1:33" ht="18" customHeight="1" x14ac:dyDescent="0.25">
      <c r="A1284" s="125">
        <f t="shared" si="379"/>
        <v>1010</v>
      </c>
      <c r="B1284" s="329" t="s">
        <v>339</v>
      </c>
      <c r="C1284" s="434">
        <f t="shared" si="377"/>
        <v>11458749.899999999</v>
      </c>
      <c r="D1284" s="410">
        <f t="shared" si="378"/>
        <v>160465.84</v>
      </c>
      <c r="E1284" s="427"/>
      <c r="F1284" s="427"/>
      <c r="G1284" s="427"/>
      <c r="H1284" s="427"/>
      <c r="I1284" s="427"/>
      <c r="J1284" s="427">
        <v>160465.84</v>
      </c>
      <c r="K1284" s="427"/>
      <c r="L1284" s="427"/>
      <c r="M1284" s="427"/>
      <c r="N1284" s="427">
        <v>443</v>
      </c>
      <c r="O1284" s="427">
        <v>2645244.94</v>
      </c>
      <c r="P1284" s="427"/>
      <c r="Q1284" s="427"/>
      <c r="R1284" s="427">
        <v>442</v>
      </c>
      <c r="S1284" s="427">
        <v>4974798.58</v>
      </c>
      <c r="T1284" s="427">
        <v>55.8</v>
      </c>
      <c r="U1284" s="427">
        <v>3678240.54</v>
      </c>
      <c r="V1284" s="427"/>
      <c r="W1284" s="427"/>
      <c r="X1284" s="427"/>
      <c r="Y1284" s="427"/>
      <c r="Z1284" s="429"/>
      <c r="AA1284" s="34"/>
      <c r="AB1284" s="34"/>
      <c r="AD1284" s="85"/>
    </row>
    <row r="1285" spans="1:33" ht="18" customHeight="1" x14ac:dyDescent="0.25">
      <c r="A1285" s="125">
        <f t="shared" si="379"/>
        <v>1011</v>
      </c>
      <c r="B1285" s="329" t="s">
        <v>340</v>
      </c>
      <c r="C1285" s="434">
        <f t="shared" si="377"/>
        <v>375651.82</v>
      </c>
      <c r="D1285" s="410">
        <f t="shared" si="378"/>
        <v>375651.82</v>
      </c>
      <c r="E1285" s="427"/>
      <c r="F1285" s="427">
        <f>368490.4+7161.42</f>
        <v>375651.82</v>
      </c>
      <c r="G1285" s="427"/>
      <c r="H1285" s="427"/>
      <c r="I1285" s="427"/>
      <c r="J1285" s="427"/>
      <c r="K1285" s="427"/>
      <c r="L1285" s="427"/>
      <c r="M1285" s="427"/>
      <c r="N1285" s="427"/>
      <c r="O1285" s="427"/>
      <c r="P1285" s="427"/>
      <c r="Q1285" s="427"/>
      <c r="R1285" s="427"/>
      <c r="S1285" s="427"/>
      <c r="T1285" s="427"/>
      <c r="U1285" s="427"/>
      <c r="V1285" s="427"/>
      <c r="W1285" s="427"/>
      <c r="X1285" s="427"/>
      <c r="Y1285" s="427"/>
      <c r="Z1285" s="429"/>
      <c r="AA1285" s="34" t="s">
        <v>359</v>
      </c>
      <c r="AB1285" s="34"/>
      <c r="AC1285" s="85"/>
      <c r="AD1285" s="85"/>
    </row>
    <row r="1286" spans="1:33" ht="18" customHeight="1" x14ac:dyDescent="0.25">
      <c r="A1286" s="496" t="s">
        <v>17</v>
      </c>
      <c r="B1286" s="496"/>
      <c r="C1286" s="429">
        <f>SUM(C1279:C1285)</f>
        <v>36760240.389999993</v>
      </c>
      <c r="D1286" s="427">
        <f t="shared" ref="D1286:Y1286" si="380">SUM(D1279:D1285)</f>
        <v>2865388.2099999995</v>
      </c>
      <c r="E1286" s="427">
        <f t="shared" si="380"/>
        <v>0</v>
      </c>
      <c r="F1286" s="427">
        <f t="shared" si="380"/>
        <v>2383990.6899999995</v>
      </c>
      <c r="G1286" s="427">
        <f t="shared" si="380"/>
        <v>0</v>
      </c>
      <c r="H1286" s="427">
        <f t="shared" si="380"/>
        <v>0</v>
      </c>
      <c r="I1286" s="427">
        <f t="shared" si="380"/>
        <v>0</v>
      </c>
      <c r="J1286" s="427">
        <f t="shared" si="380"/>
        <v>481397.52</v>
      </c>
      <c r="K1286" s="427">
        <f t="shared" si="380"/>
        <v>0</v>
      </c>
      <c r="L1286" s="427">
        <f t="shared" ref="L1286" si="381">SUM(L1279:L1285)</f>
        <v>0</v>
      </c>
      <c r="M1286" s="427">
        <f t="shared" si="380"/>
        <v>0</v>
      </c>
      <c r="N1286" s="427">
        <f t="shared" si="380"/>
        <v>1329</v>
      </c>
      <c r="O1286" s="427">
        <f t="shared" si="380"/>
        <v>7935734.8200000003</v>
      </c>
      <c r="P1286" s="427">
        <f t="shared" si="380"/>
        <v>0</v>
      </c>
      <c r="Q1286" s="427">
        <f t="shared" si="380"/>
        <v>0</v>
      </c>
      <c r="R1286" s="427">
        <f t="shared" si="380"/>
        <v>1326</v>
      </c>
      <c r="S1286" s="427">
        <f t="shared" si="380"/>
        <v>14924395.74</v>
      </c>
      <c r="T1286" s="427">
        <f t="shared" si="380"/>
        <v>167.39999999999998</v>
      </c>
      <c r="U1286" s="427">
        <f t="shared" si="380"/>
        <v>11034721.620000001</v>
      </c>
      <c r="V1286" s="427">
        <f t="shared" si="380"/>
        <v>0</v>
      </c>
      <c r="W1286" s="427">
        <f t="shared" si="380"/>
        <v>0</v>
      </c>
      <c r="X1286" s="427">
        <f t="shared" si="380"/>
        <v>0</v>
      </c>
      <c r="Y1286" s="427">
        <f t="shared" si="380"/>
        <v>0</v>
      </c>
      <c r="Z1286" s="429">
        <f>(C1286-Y1286)*0.0214</f>
        <v>786669.14434599981</v>
      </c>
      <c r="AA1286" s="34"/>
      <c r="AB1286" s="34"/>
      <c r="AC1286" s="85"/>
      <c r="AD1286" s="85"/>
      <c r="AG1286" s="86"/>
    </row>
    <row r="1287" spans="1:33" s="5" customFormat="1" ht="18" customHeight="1" x14ac:dyDescent="0.25">
      <c r="A1287" s="492" t="s">
        <v>94</v>
      </c>
      <c r="B1287" s="494"/>
      <c r="C1287" s="463">
        <f>C1206+C1209+C1218+C1277+C1286</f>
        <v>134010996.62</v>
      </c>
      <c r="D1287" s="105">
        <f t="shared" ref="D1287:Y1287" si="382">D1206+D1209+D1218+D1277+D1286</f>
        <v>55938250.909999996</v>
      </c>
      <c r="E1287" s="105">
        <f t="shared" si="382"/>
        <v>0</v>
      </c>
      <c r="F1287" s="105">
        <f t="shared" si="382"/>
        <v>10020120.039999999</v>
      </c>
      <c r="G1287" s="105">
        <f t="shared" si="382"/>
        <v>26868037.130000003</v>
      </c>
      <c r="H1287" s="105">
        <f t="shared" si="382"/>
        <v>6413244.379999999</v>
      </c>
      <c r="I1287" s="105">
        <f t="shared" si="382"/>
        <v>10068118.859999999</v>
      </c>
      <c r="J1287" s="105">
        <f t="shared" si="382"/>
        <v>2568730.5</v>
      </c>
      <c r="K1287" s="105">
        <f t="shared" si="382"/>
        <v>0</v>
      </c>
      <c r="L1287" s="105">
        <f>L1206+L1209+L1218+L1277+L1286</f>
        <v>0</v>
      </c>
      <c r="M1287" s="105">
        <f t="shared" si="382"/>
        <v>0</v>
      </c>
      <c r="N1287" s="105">
        <f t="shared" si="382"/>
        <v>1998.5</v>
      </c>
      <c r="O1287" s="105">
        <f t="shared" si="382"/>
        <v>8850467.2800000012</v>
      </c>
      <c r="P1287" s="105">
        <f t="shared" si="382"/>
        <v>740</v>
      </c>
      <c r="Q1287" s="105">
        <f t="shared" si="382"/>
        <v>4750858.18</v>
      </c>
      <c r="R1287" s="105">
        <f t="shared" si="382"/>
        <v>6737</v>
      </c>
      <c r="S1287" s="105">
        <f t="shared" si="382"/>
        <v>40586012.450000003</v>
      </c>
      <c r="T1287" s="105">
        <f t="shared" si="382"/>
        <v>485.4</v>
      </c>
      <c r="U1287" s="105">
        <f t="shared" si="382"/>
        <v>13840574.870000001</v>
      </c>
      <c r="V1287" s="105">
        <f t="shared" si="382"/>
        <v>0</v>
      </c>
      <c r="W1287" s="105">
        <f t="shared" si="382"/>
        <v>0</v>
      </c>
      <c r="X1287" s="105">
        <f t="shared" si="382"/>
        <v>573946.10000000009</v>
      </c>
      <c r="Y1287" s="105">
        <f t="shared" si="382"/>
        <v>9470886.8300000019</v>
      </c>
      <c r="Z1287" s="429">
        <f>(C1287-Y1287)*0.0214</f>
        <v>2665158.3495060001</v>
      </c>
      <c r="AA1287" s="13"/>
      <c r="AB1287" s="34"/>
      <c r="AC1287" s="85"/>
      <c r="AD1287" s="85"/>
      <c r="AE1287" s="86"/>
    </row>
    <row r="1288" spans="1:33" ht="18" customHeight="1" x14ac:dyDescent="0.25">
      <c r="A1288" s="613" t="s">
        <v>95</v>
      </c>
      <c r="B1288" s="554"/>
      <c r="C1288" s="463">
        <f t="shared" ref="C1288:Z1288" si="383">C86+C149+C214+C288+C374+C527+C551+C605+C749+C797+C851+C942+C967+C1021+C1051+C1097+C1202+C1287</f>
        <v>2527487381.3967996</v>
      </c>
      <c r="D1288" s="105">
        <f t="shared" si="383"/>
        <v>756480364.44679987</v>
      </c>
      <c r="E1288" s="105">
        <f t="shared" si="383"/>
        <v>0</v>
      </c>
      <c r="F1288" s="105">
        <f t="shared" si="383"/>
        <v>109532762.76999998</v>
      </c>
      <c r="G1288" s="105">
        <f t="shared" si="383"/>
        <v>442389239.17000008</v>
      </c>
      <c r="H1288" s="105">
        <f t="shared" si="383"/>
        <v>73682297.709999993</v>
      </c>
      <c r="I1288" s="105">
        <f t="shared" si="383"/>
        <v>80584258.219999999</v>
      </c>
      <c r="J1288" s="105">
        <f t="shared" si="383"/>
        <v>50291806.576799989</v>
      </c>
      <c r="K1288" s="105">
        <f t="shared" si="383"/>
        <v>7</v>
      </c>
      <c r="L1288" s="105">
        <f t="shared" si="383"/>
        <v>22738552.490000002</v>
      </c>
      <c r="M1288" s="105">
        <f t="shared" si="383"/>
        <v>694178.07000000007</v>
      </c>
      <c r="N1288" s="105">
        <f t="shared" si="383"/>
        <v>23836.6</v>
      </c>
      <c r="O1288" s="105">
        <f t="shared" si="383"/>
        <v>102794522.64000002</v>
      </c>
      <c r="P1288" s="295">
        <f t="shared" si="383"/>
        <v>30353.49</v>
      </c>
      <c r="Q1288" s="105">
        <f t="shared" si="383"/>
        <v>265410233.70000002</v>
      </c>
      <c r="R1288" s="295">
        <f t="shared" si="383"/>
        <v>125156.43000000001</v>
      </c>
      <c r="S1288" s="105">
        <f t="shared" si="383"/>
        <v>799015379.99000001</v>
      </c>
      <c r="T1288" s="295">
        <f t="shared" si="383"/>
        <v>2442.6000000000004</v>
      </c>
      <c r="U1288" s="105">
        <f t="shared" si="383"/>
        <v>26743190.539999999</v>
      </c>
      <c r="V1288" s="105">
        <f t="shared" si="383"/>
        <v>2046.65</v>
      </c>
      <c r="W1288" s="105">
        <f t="shared" si="383"/>
        <v>9472942.5399999991</v>
      </c>
      <c r="X1288" s="105">
        <f t="shared" si="383"/>
        <v>6941037.0800000001</v>
      </c>
      <c r="Y1288" s="105">
        <f t="shared" si="383"/>
        <v>527648764.79000002</v>
      </c>
      <c r="Z1288" s="105">
        <f t="shared" si="383"/>
        <v>42796546.395385511</v>
      </c>
      <c r="AA1288" s="13"/>
      <c r="AB1288" s="34"/>
      <c r="AC1288" s="85"/>
      <c r="AD1288" s="85"/>
    </row>
    <row r="1289" spans="1:33" ht="18" customHeight="1" x14ac:dyDescent="0.25">
      <c r="A1289" s="614" t="s">
        <v>134</v>
      </c>
      <c r="B1289" s="615"/>
      <c r="C1289" s="429">
        <f>(C1288-Y1288-M1288)*0.0214</f>
        <v>42781690.984687507</v>
      </c>
      <c r="D1289" s="427"/>
      <c r="E1289" s="427"/>
      <c r="F1289" s="427"/>
      <c r="G1289" s="427"/>
      <c r="H1289" s="427"/>
      <c r="I1289" s="427"/>
      <c r="J1289" s="427"/>
      <c r="K1289" s="427"/>
      <c r="L1289" s="427"/>
      <c r="M1289" s="427"/>
      <c r="N1289" s="427"/>
      <c r="O1289" s="427"/>
      <c r="P1289" s="427"/>
      <c r="Q1289" s="427"/>
      <c r="R1289" s="427"/>
      <c r="S1289" s="427"/>
      <c r="T1289" s="427"/>
      <c r="U1289" s="427"/>
      <c r="V1289" s="427"/>
      <c r="W1289" s="427"/>
      <c r="X1289" s="427"/>
      <c r="Y1289" s="427"/>
      <c r="Z1289" s="429">
        <f>Z1288-C1289</f>
        <v>14855.410698004067</v>
      </c>
      <c r="AA1289" s="13"/>
      <c r="AB1289" s="34"/>
      <c r="AD1289" s="85"/>
    </row>
    <row r="1290" spans="1:33" ht="26.25" customHeight="1" x14ac:dyDescent="0.25">
      <c r="A1290" s="628" t="s">
        <v>133</v>
      </c>
      <c r="B1290" s="628"/>
      <c r="C1290" s="463">
        <f>C1288+C1289</f>
        <v>2570269072.3814869</v>
      </c>
      <c r="D1290" s="427"/>
      <c r="E1290" s="427"/>
      <c r="F1290" s="427"/>
      <c r="G1290" s="427"/>
      <c r="H1290" s="427"/>
      <c r="I1290" s="427"/>
      <c r="J1290" s="427"/>
      <c r="K1290" s="427"/>
      <c r="L1290" s="427"/>
      <c r="M1290" s="427"/>
      <c r="N1290" s="427"/>
      <c r="O1290" s="427"/>
      <c r="P1290" s="427"/>
      <c r="Q1290" s="427"/>
      <c r="R1290" s="427"/>
      <c r="S1290" s="427"/>
      <c r="T1290" s="427"/>
      <c r="U1290" s="427"/>
      <c r="V1290" s="427"/>
      <c r="W1290" s="427"/>
      <c r="X1290" s="427"/>
      <c r="Y1290" s="427"/>
      <c r="Z1290" s="429"/>
      <c r="AA1290" s="13"/>
      <c r="AB1290" s="34"/>
      <c r="AD1290" s="85"/>
      <c r="AG1290" s="86"/>
    </row>
    <row r="1291" spans="1:33" x14ac:dyDescent="0.25">
      <c r="A1291" s="126"/>
      <c r="B1291" s="297"/>
      <c r="C1291" s="432"/>
      <c r="D1291" s="197"/>
      <c r="E1291" s="197"/>
      <c r="F1291" s="197"/>
      <c r="G1291" s="197"/>
      <c r="H1291" s="197"/>
      <c r="I1291" s="197"/>
      <c r="J1291" s="197"/>
      <c r="K1291" s="197"/>
      <c r="L1291" s="197"/>
      <c r="M1291" s="197"/>
      <c r="N1291" s="197"/>
      <c r="O1291" s="197"/>
      <c r="P1291" s="197"/>
      <c r="Q1291" s="197"/>
      <c r="R1291" s="197"/>
      <c r="S1291" s="197"/>
      <c r="T1291" s="197"/>
      <c r="U1291" s="197"/>
      <c r="V1291" s="197"/>
      <c r="W1291" s="197"/>
      <c r="X1291" s="197"/>
      <c r="Y1291" s="427"/>
      <c r="Z1291" s="429"/>
      <c r="AA1291" s="316"/>
      <c r="AB1291" s="126"/>
    </row>
    <row r="1292" spans="1:33" x14ac:dyDescent="0.25">
      <c r="C1292" s="436">
        <f>(C1288-Y1288)*0.0214</f>
        <v>42796546.395385511</v>
      </c>
    </row>
    <row r="1665" spans="27:27" x14ac:dyDescent="0.25"/>
  </sheetData>
  <autoFilter ref="A9:AG1290"/>
  <mergeCells count="309">
    <mergeCell ref="AE1:AE11"/>
    <mergeCell ref="A150:AB150"/>
    <mergeCell ref="A829:C829"/>
    <mergeCell ref="D829:Y829"/>
    <mergeCell ref="A606:AB606"/>
    <mergeCell ref="A798:Y798"/>
    <mergeCell ref="A799:C799"/>
    <mergeCell ref="D799:Y799"/>
    <mergeCell ref="A61:C61"/>
    <mergeCell ref="A806:C806"/>
    <mergeCell ref="D806:Y806"/>
    <mergeCell ref="A808:B808"/>
    <mergeCell ref="A813:C813"/>
    <mergeCell ref="D813:Y813"/>
    <mergeCell ref="A819:B819"/>
    <mergeCell ref="A750:Y750"/>
    <mergeCell ref="K4:M6"/>
    <mergeCell ref="A60:B60"/>
    <mergeCell ref="A65:C65"/>
    <mergeCell ref="A76:B76"/>
    <mergeCell ref="A64:B64"/>
    <mergeCell ref="A77:C77"/>
    <mergeCell ref="A88:C88"/>
    <mergeCell ref="A91:B91"/>
    <mergeCell ref="A851:B851"/>
    <mergeCell ref="A852:Y852"/>
    <mergeCell ref="A848:C848"/>
    <mergeCell ref="A847:B847"/>
    <mergeCell ref="A842:C842"/>
    <mergeCell ref="A850:B850"/>
    <mergeCell ref="A11:C11"/>
    <mergeCell ref="A1:AB1"/>
    <mergeCell ref="D3:Y3"/>
    <mergeCell ref="A10:Y10"/>
    <mergeCell ref="A825:C825"/>
    <mergeCell ref="A838:B838"/>
    <mergeCell ref="A164:B164"/>
    <mergeCell ref="A205:B205"/>
    <mergeCell ref="A805:B805"/>
    <mergeCell ref="A824:B824"/>
    <mergeCell ref="D820:Y820"/>
    <mergeCell ref="A820:C820"/>
    <mergeCell ref="A594:B594"/>
    <mergeCell ref="A552:Y552"/>
    <mergeCell ref="D825:Y825"/>
    <mergeCell ref="A828:B828"/>
    <mergeCell ref="A85:B85"/>
    <mergeCell ref="A86:B86"/>
    <mergeCell ref="D1278:Y1278"/>
    <mergeCell ref="A996:B996"/>
    <mergeCell ref="A841:B841"/>
    <mergeCell ref="A335:B335"/>
    <mergeCell ref="A87:Y87"/>
    <mergeCell ref="D989:Y989"/>
    <mergeCell ref="A989:C989"/>
    <mergeCell ref="D977:Y977"/>
    <mergeCell ref="A977:C977"/>
    <mergeCell ref="A289:Y289"/>
    <mergeCell ref="A969:C969"/>
    <mergeCell ref="A973:B973"/>
    <mergeCell ref="D974:Y974"/>
    <mergeCell ref="A944:C944"/>
    <mergeCell ref="A938:C938"/>
    <mergeCell ref="A941:B941"/>
    <mergeCell ref="A942:B942"/>
    <mergeCell ref="A839:C839"/>
    <mergeCell ref="A976:B976"/>
    <mergeCell ref="A604:B604"/>
    <mergeCell ref="D890:Y890"/>
    <mergeCell ref="A873:B873"/>
    <mergeCell ref="A874:C874"/>
    <mergeCell ref="D874:Y874"/>
    <mergeCell ref="A1290:B1290"/>
    <mergeCell ref="A896:C896"/>
    <mergeCell ref="A898:B898"/>
    <mergeCell ref="A899:C899"/>
    <mergeCell ref="A943:Y943"/>
    <mergeCell ref="A1286:B1286"/>
    <mergeCell ref="A1203:Y1203"/>
    <mergeCell ref="A1206:B1206"/>
    <mergeCell ref="A1207:F1207"/>
    <mergeCell ref="A1209:B1209"/>
    <mergeCell ref="A1210:C1210"/>
    <mergeCell ref="D1210:Y1210"/>
    <mergeCell ref="A1218:B1218"/>
    <mergeCell ref="A1219:C1219"/>
    <mergeCell ref="D1219:Y1219"/>
    <mergeCell ref="A1020:B1020"/>
    <mergeCell ref="A1021:B1021"/>
    <mergeCell ref="A1202:B1202"/>
    <mergeCell ref="A974:C974"/>
    <mergeCell ref="A968:Y968"/>
    <mergeCell ref="D916:Y916"/>
    <mergeCell ref="A1204:C1204"/>
    <mergeCell ref="A1277:B1277"/>
    <mergeCell ref="A1278:C1278"/>
    <mergeCell ref="A967:B967"/>
    <mergeCell ref="A929:C929"/>
    <mergeCell ref="D929:Y929"/>
    <mergeCell ref="A937:B937"/>
    <mergeCell ref="A861:B861"/>
    <mergeCell ref="A862:C862"/>
    <mergeCell ref="D899:Y899"/>
    <mergeCell ref="A853:C853"/>
    <mergeCell ref="D853:Y853"/>
    <mergeCell ref="A916:C916"/>
    <mergeCell ref="A889:B889"/>
    <mergeCell ref="A890:C890"/>
    <mergeCell ref="D862:Y862"/>
    <mergeCell ref="A950:B950"/>
    <mergeCell ref="A951:C951"/>
    <mergeCell ref="A954:B954"/>
    <mergeCell ref="A955:C955"/>
    <mergeCell ref="A959:C959"/>
    <mergeCell ref="A966:B966"/>
    <mergeCell ref="A924:B924"/>
    <mergeCell ref="A915:B915"/>
    <mergeCell ref="A895:B895"/>
    <mergeCell ref="A1107:B1107"/>
    <mergeCell ref="A1113:B1113"/>
    <mergeCell ref="A1116:B1116"/>
    <mergeCell ref="A1201:B1201"/>
    <mergeCell ref="A1098:Y1098"/>
    <mergeCell ref="A1104:C1104"/>
    <mergeCell ref="D1104:Y1104"/>
    <mergeCell ref="A1106:B1106"/>
    <mergeCell ref="A997:C997"/>
    <mergeCell ref="D997:Y997"/>
    <mergeCell ref="A1011:B1011"/>
    <mergeCell ref="A1017:C1017"/>
    <mergeCell ref="D1017:Y1017"/>
    <mergeCell ref="A1103:B1103"/>
    <mergeCell ref="A1099:B1099"/>
    <mergeCell ref="A1022:Y1022"/>
    <mergeCell ref="A1052:Y1052"/>
    <mergeCell ref="A1032:C1032"/>
    <mergeCell ref="A1050:B1050"/>
    <mergeCell ref="A1051:B1051"/>
    <mergeCell ref="A1097:B1097"/>
    <mergeCell ref="A1114:C1114"/>
    <mergeCell ref="A1117:C1117"/>
    <mergeCell ref="A92:C92"/>
    <mergeCell ref="A94:B94"/>
    <mergeCell ref="A95:C95"/>
    <mergeCell ref="A101:B101"/>
    <mergeCell ref="A102:C102"/>
    <mergeCell ref="A105:B105"/>
    <mergeCell ref="A106:C106"/>
    <mergeCell ref="A108:B108"/>
    <mergeCell ref="A109:C109"/>
    <mergeCell ref="A111:B111"/>
    <mergeCell ref="A112:C112"/>
    <mergeCell ref="A115:B115"/>
    <mergeCell ref="A116:C116"/>
    <mergeCell ref="A120:B120"/>
    <mergeCell ref="A121:C121"/>
    <mergeCell ref="A125:B125"/>
    <mergeCell ref="A126:C126"/>
    <mergeCell ref="A290:C290"/>
    <mergeCell ref="A310:B310"/>
    <mergeCell ref="A311:C311"/>
    <mergeCell ref="A334:B334"/>
    <mergeCell ref="A339:B339"/>
    <mergeCell ref="A340:C340"/>
    <mergeCell ref="A215:Y215"/>
    <mergeCell ref="A343:B343"/>
    <mergeCell ref="A344:C344"/>
    <mergeCell ref="A128:B128"/>
    <mergeCell ref="A129:C129"/>
    <mergeCell ref="A131:B131"/>
    <mergeCell ref="A136:B136"/>
    <mergeCell ref="A137:C137"/>
    <mergeCell ref="A141:B141"/>
    <mergeCell ref="A142:C142"/>
    <mergeCell ref="A145:B145"/>
    <mergeCell ref="A146:C146"/>
    <mergeCell ref="A985:B985"/>
    <mergeCell ref="A1023:C1023"/>
    <mergeCell ref="A1025:B1025"/>
    <mergeCell ref="A1026:B1026"/>
    <mergeCell ref="A1031:B1031"/>
    <mergeCell ref="A148:B148"/>
    <mergeCell ref="A149:B149"/>
    <mergeCell ref="A151:C151"/>
    <mergeCell ref="A156:B156"/>
    <mergeCell ref="A157:B157"/>
    <mergeCell ref="A165:C165"/>
    <mergeCell ref="A168:B168"/>
    <mergeCell ref="A796:B796"/>
    <mergeCell ref="A797:B797"/>
    <mergeCell ref="A252:C252"/>
    <mergeCell ref="A255:B255"/>
    <mergeCell ref="A256:C256"/>
    <mergeCell ref="A274:B274"/>
    <mergeCell ref="A275:C275"/>
    <mergeCell ref="A288:B288"/>
    <mergeCell ref="A287:B287"/>
    <mergeCell ref="A353:B353"/>
    <mergeCell ref="A354:C354"/>
    <mergeCell ref="A366:B366"/>
    <mergeCell ref="A1287:B1287"/>
    <mergeCell ref="A1288:B1288"/>
    <mergeCell ref="A1289:B1289"/>
    <mergeCell ref="A925:C925"/>
    <mergeCell ref="A928:B928"/>
    <mergeCell ref="A132:C132"/>
    <mergeCell ref="A169:C169"/>
    <mergeCell ref="A171:B171"/>
    <mergeCell ref="A172:C172"/>
    <mergeCell ref="A185:B185"/>
    <mergeCell ref="A186:C186"/>
    <mergeCell ref="A196:C196"/>
    <mergeCell ref="A199:B199"/>
    <mergeCell ref="A200:C200"/>
    <mergeCell ref="A206:C206"/>
    <mergeCell ref="A213:B213"/>
    <mergeCell ref="A214:B214"/>
    <mergeCell ref="A216:C216"/>
    <mergeCell ref="A225:C225"/>
    <mergeCell ref="A224:B224"/>
    <mergeCell ref="A229:B229"/>
    <mergeCell ref="A230:C230"/>
    <mergeCell ref="A251:B251"/>
    <mergeCell ref="A958:B958"/>
    <mergeCell ref="A367:C367"/>
    <mergeCell ref="A373:B373"/>
    <mergeCell ref="A374:B374"/>
    <mergeCell ref="A376:C376"/>
    <mergeCell ref="A378:B378"/>
    <mergeCell ref="A375:AB375"/>
    <mergeCell ref="A379:C379"/>
    <mergeCell ref="A381:B381"/>
    <mergeCell ref="A382:C382"/>
    <mergeCell ref="A384:B384"/>
    <mergeCell ref="A385:C385"/>
    <mergeCell ref="A492:C492"/>
    <mergeCell ref="A491:B491"/>
    <mergeCell ref="A499:B499"/>
    <mergeCell ref="A500:C500"/>
    <mergeCell ref="A502:B502"/>
    <mergeCell ref="A503:C503"/>
    <mergeCell ref="A508:B508"/>
    <mergeCell ref="A509:C509"/>
    <mergeCell ref="A511:B511"/>
    <mergeCell ref="A512:C512"/>
    <mergeCell ref="A514:B514"/>
    <mergeCell ref="A515:C515"/>
    <mergeCell ref="A542:B542"/>
    <mergeCell ref="A543:C543"/>
    <mergeCell ref="A519:B519"/>
    <mergeCell ref="A520:C520"/>
    <mergeCell ref="A524:C524"/>
    <mergeCell ref="A526:B526"/>
    <mergeCell ref="A527:B527"/>
    <mergeCell ref="A529:B529"/>
    <mergeCell ref="A532:B532"/>
    <mergeCell ref="A533:C533"/>
    <mergeCell ref="A539:B539"/>
    <mergeCell ref="A528:AB528"/>
    <mergeCell ref="A599:C599"/>
    <mergeCell ref="A605:B605"/>
    <mergeCell ref="A607:C607"/>
    <mergeCell ref="A663:B663"/>
    <mergeCell ref="A664:C664"/>
    <mergeCell ref="A679:B679"/>
    <mergeCell ref="A680:C680"/>
    <mergeCell ref="A688:B688"/>
    <mergeCell ref="A540:C540"/>
    <mergeCell ref="A550:B550"/>
    <mergeCell ref="A551:B551"/>
    <mergeCell ref="A553:C553"/>
    <mergeCell ref="A558:B558"/>
    <mergeCell ref="A559:C559"/>
    <mergeCell ref="A595:C595"/>
    <mergeCell ref="Y4:Y7"/>
    <mergeCell ref="D5:D7"/>
    <mergeCell ref="C3:C7"/>
    <mergeCell ref="D4:J4"/>
    <mergeCell ref="B3:B7"/>
    <mergeCell ref="A3:A7"/>
    <mergeCell ref="F5:F7"/>
    <mergeCell ref="G5:G7"/>
    <mergeCell ref="H5:H7"/>
    <mergeCell ref="I5:I7"/>
    <mergeCell ref="J5:J7"/>
    <mergeCell ref="A812:B812"/>
    <mergeCell ref="A988:B988"/>
    <mergeCell ref="A1016:B1016"/>
    <mergeCell ref="N4:O7"/>
    <mergeCell ref="P4:Q7"/>
    <mergeCell ref="R4:S7"/>
    <mergeCell ref="T4:U7"/>
    <mergeCell ref="V4:W7"/>
    <mergeCell ref="X4:X7"/>
    <mergeCell ref="A751:C751"/>
    <mergeCell ref="A195:B195"/>
    <mergeCell ref="A202:B202"/>
    <mergeCell ref="A203:C203"/>
    <mergeCell ref="A523:B523"/>
    <mergeCell ref="A689:C689"/>
    <mergeCell ref="A691:B691"/>
    <mergeCell ref="A692:C692"/>
    <mergeCell ref="A694:B694"/>
    <mergeCell ref="A695:C695"/>
    <mergeCell ref="A702:B702"/>
    <mergeCell ref="A703:C703"/>
    <mergeCell ref="A748:B748"/>
    <mergeCell ref="A749:B749"/>
    <mergeCell ref="A598:B598"/>
  </mergeCells>
  <printOptions horizontalCentered="1"/>
  <pageMargins left="0.25" right="0.25" top="0.75" bottom="0.75" header="0.3" footer="0.3"/>
  <pageSetup paperSize="9" scale="40" fitToHeight="0" orientation="landscape" r:id="rId1"/>
  <rowBreaks count="11" manualBreakCount="11">
    <brk id="80" max="24" man="1"/>
    <brk id="164" max="23" man="1"/>
    <brk id="519" max="23" man="1"/>
    <brk id="594" max="23" man="1"/>
    <brk id="675" max="23" man="1"/>
    <brk id="746" max="23" man="1"/>
    <brk id="819" max="24" man="1"/>
    <brk id="878" max="24" man="1"/>
    <brk id="1061" max="23" man="1"/>
    <brk id="1140" max="23" man="1"/>
    <brk id="1214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Лист1</vt:lpstr>
      <vt:lpstr>Лист2</vt:lpstr>
      <vt:lpstr>'раздел 1'!Заголовки_для_печати</vt:lpstr>
      <vt:lpstr>'раздел 2'!Заголовки_для_печати</vt:lpstr>
      <vt:lpstr>'раздел 1'!Область_печати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2019-04-09T13:35:12Z</dcterms:modified>
</cp:coreProperties>
</file>